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45" windowWidth="16605" windowHeight="7995" tabRatio="821"/>
  </bookViews>
  <sheets>
    <sheet name="Liste compétences" sheetId="4" r:id="rId1"/>
    <sheet name="Fiche impression développement" sheetId="5" r:id="rId2"/>
    <sheet name="Rapport sur la compatibilité" sheetId="6" r:id="rId3"/>
  </sheets>
  <definedNames>
    <definedName name="_xlnm._FilterDatabase" localSheetId="0" hidden="1">'Liste compétences'!$A$5:$D$5</definedName>
    <definedName name="Année1_trimestre1">'Liste compétences'!$F:$F</definedName>
    <definedName name="Année1_trimestre2">'Liste compétences'!$H:$H</definedName>
    <definedName name="Année1_trimestre3">'Liste compétences'!$J:$J</definedName>
    <definedName name="Année2_trimestre1">'Liste compétences'!$L:$L</definedName>
    <definedName name="Année2_trimestre2">'Liste compétences'!$N:$N</definedName>
    <definedName name="Année2_trimestre3">'Liste compétences'!$P:$P</definedName>
    <definedName name="Année3_trimestre1">'Liste compétences'!$R:$R</definedName>
    <definedName name="Année3_trimestre2">'Liste compétences'!$T:$T</definedName>
    <definedName name="Année3_trimestre3">'Liste compétences'!$V:$V</definedName>
    <definedName name="Année4_trimestre1">'Liste compétences'!$X:$X</definedName>
    <definedName name="Année4_trimestre2">'Liste compétences'!$Z:$Z</definedName>
    <definedName name="Année4_trimestre3">'Liste compétences'!$AB:$AB</definedName>
    <definedName name="Année5_trimestre1">'Liste compétences'!#REF!</definedName>
    <definedName name="Année5_trimestre2">'Liste compétences'!$AC:$AC</definedName>
    <definedName name="Année5_trimestre3">'Liste compétences'!$AD:$AD</definedName>
    <definedName name="Evaluation_compétences">'Liste compétences'!$D:$AE</definedName>
    <definedName name="Liste_compétences">'Liste compétences'!$D:$D</definedName>
    <definedName name="_xlnm.Print_Area" localSheetId="1">'Fiche impression développement'!$C:$D</definedName>
  </definedNames>
  <calcPr calcId="145621"/>
</workbook>
</file>

<file path=xl/calcChain.xml><?xml version="1.0" encoding="utf-8"?>
<calcChain xmlns="http://schemas.openxmlformats.org/spreadsheetml/2006/main">
  <c r="D860" i="4" l="1"/>
  <c r="C861" i="4"/>
  <c r="G861" i="4"/>
  <c r="F862" i="4"/>
  <c r="F863" i="4"/>
  <c r="F864" i="4"/>
  <c r="F865" i="4"/>
  <c r="E864" i="4" s="1"/>
  <c r="E863" i="4" s="1"/>
  <c r="E862" i="4" s="1"/>
  <c r="G865" i="4"/>
  <c r="C866" i="4"/>
  <c r="I866" i="4"/>
  <c r="I861" i="4" s="1"/>
  <c r="H867" i="4"/>
  <c r="H868" i="4"/>
  <c r="H869" i="4"/>
  <c r="H870" i="4"/>
  <c r="G869" i="4" s="1"/>
  <c r="I870" i="4"/>
  <c r="I865" i="4" s="1"/>
  <c r="C871" i="4"/>
  <c r="K871" i="4"/>
  <c r="K866" i="4" s="1"/>
  <c r="K861" i="4" s="1"/>
  <c r="J872" i="4"/>
  <c r="J873" i="4"/>
  <c r="J874" i="4"/>
  <c r="J875" i="4"/>
  <c r="I874" i="4" s="1"/>
  <c r="K875" i="4"/>
  <c r="K870" i="4" s="1"/>
  <c r="K865" i="4" s="1"/>
  <c r="C876" i="4"/>
  <c r="M876" i="4"/>
  <c r="M871" i="4" s="1"/>
  <c r="M866" i="4" s="1"/>
  <c r="M861" i="4" s="1"/>
  <c r="L877" i="4"/>
  <c r="L878" i="4"/>
  <c r="L879" i="4"/>
  <c r="L880" i="4"/>
  <c r="K879" i="4" s="1"/>
  <c r="M880" i="4"/>
  <c r="M875" i="4" s="1"/>
  <c r="M870" i="4" s="1"/>
  <c r="M865" i="4" s="1"/>
  <c r="O881" i="4"/>
  <c r="O876" i="4" s="1"/>
  <c r="O871" i="4" s="1"/>
  <c r="O866" i="4" s="1"/>
  <c r="O861" i="4" s="1"/>
  <c r="N882" i="4"/>
  <c r="N883" i="4"/>
  <c r="N884" i="4"/>
  <c r="N885" i="4"/>
  <c r="M884" i="4" s="1"/>
  <c r="O885" i="4"/>
  <c r="O880" i="4" s="1"/>
  <c r="O875" i="4" s="1"/>
  <c r="O870" i="4" s="1"/>
  <c r="O865" i="4" s="1"/>
  <c r="C886" i="4"/>
  <c r="Q886" i="4"/>
  <c r="Q881" i="4" s="1"/>
  <c r="Q876" i="4" s="1"/>
  <c r="Q871" i="4" s="1"/>
  <c r="Q866" i="4" s="1"/>
  <c r="Q861" i="4" s="1"/>
  <c r="P887" i="4"/>
  <c r="P886" i="4" s="1"/>
  <c r="P888" i="4"/>
  <c r="P889" i="4"/>
  <c r="P890" i="4"/>
  <c r="O889" i="4" s="1"/>
  <c r="O888" i="4" s="1"/>
  <c r="Q890" i="4"/>
  <c r="Q885" i="4" s="1"/>
  <c r="Q880" i="4" s="1"/>
  <c r="Q875" i="4" s="1"/>
  <c r="Q870" i="4" s="1"/>
  <c r="Q865" i="4" s="1"/>
  <c r="C891" i="4"/>
  <c r="S891" i="4"/>
  <c r="S886" i="4" s="1"/>
  <c r="S881" i="4" s="1"/>
  <c r="S876" i="4" s="1"/>
  <c r="S871" i="4" s="1"/>
  <c r="S866" i="4" s="1"/>
  <c r="S861" i="4" s="1"/>
  <c r="R892" i="4"/>
  <c r="R893" i="4"/>
  <c r="R894" i="4"/>
  <c r="R895" i="4"/>
  <c r="Q894" i="4" s="1"/>
  <c r="Q889" i="4" s="1"/>
  <c r="Q884" i="4" s="1"/>
  <c r="Q879" i="4" s="1"/>
  <c r="Q874" i="4" s="1"/>
  <c r="Q869" i="4" s="1"/>
  <c r="Q864" i="4" s="1"/>
  <c r="S895" i="4"/>
  <c r="S890" i="4" s="1"/>
  <c r="S885" i="4" s="1"/>
  <c r="S880" i="4" s="1"/>
  <c r="S875" i="4" s="1"/>
  <c r="S870" i="4" s="1"/>
  <c r="S865" i="4" s="1"/>
  <c r="C896" i="4"/>
  <c r="U896" i="4"/>
  <c r="U891" i="4" s="1"/>
  <c r="U886" i="4" s="1"/>
  <c r="U881" i="4" s="1"/>
  <c r="U876" i="4" s="1"/>
  <c r="U871" i="4" s="1"/>
  <c r="U866" i="4" s="1"/>
  <c r="U861" i="4" s="1"/>
  <c r="T897" i="4"/>
  <c r="T898" i="4"/>
  <c r="T899" i="4"/>
  <c r="T900" i="4"/>
  <c r="S899" i="4" s="1"/>
  <c r="U900" i="4"/>
  <c r="U895" i="4" s="1"/>
  <c r="U890" i="4" s="1"/>
  <c r="U885" i="4" s="1"/>
  <c r="U880" i="4" s="1"/>
  <c r="U875" i="4" s="1"/>
  <c r="U870" i="4" s="1"/>
  <c r="U865" i="4" s="1"/>
  <c r="C901" i="4"/>
  <c r="W901" i="4"/>
  <c r="W896" i="4" s="1"/>
  <c r="W891" i="4" s="1"/>
  <c r="W886" i="4" s="1"/>
  <c r="W881" i="4" s="1"/>
  <c r="W876" i="4" s="1"/>
  <c r="W871" i="4" s="1"/>
  <c r="W866" i="4" s="1"/>
  <c r="W861" i="4" s="1"/>
  <c r="V902" i="4"/>
  <c r="V901" i="4" s="1"/>
  <c r="V903" i="4"/>
  <c r="U904" i="4"/>
  <c r="U903" i="4" s="1"/>
  <c r="U898" i="4" s="1"/>
  <c r="U893" i="4" s="1"/>
  <c r="U888" i="4" s="1"/>
  <c r="U883" i="4" s="1"/>
  <c r="U878" i="4" s="1"/>
  <c r="U873" i="4" s="1"/>
  <c r="U868" i="4" s="1"/>
  <c r="U863" i="4" s="1"/>
  <c r="V904" i="4"/>
  <c r="V905" i="4"/>
  <c r="W905" i="4"/>
  <c r="W900" i="4" s="1"/>
  <c r="W895" i="4" s="1"/>
  <c r="W890" i="4" s="1"/>
  <c r="W885" i="4" s="1"/>
  <c r="W880" i="4" s="1"/>
  <c r="W875" i="4" s="1"/>
  <c r="W870" i="4" s="1"/>
  <c r="W865" i="4" s="1"/>
  <c r="C906" i="4"/>
  <c r="Y906" i="4"/>
  <c r="Y901" i="4" s="1"/>
  <c r="Y896" i="4" s="1"/>
  <c r="Y891" i="4" s="1"/>
  <c r="Y886" i="4" s="1"/>
  <c r="Y881" i="4" s="1"/>
  <c r="Y876" i="4" s="1"/>
  <c r="Y871" i="4" s="1"/>
  <c r="Y866" i="4" s="1"/>
  <c r="Y861" i="4" s="1"/>
  <c r="X907" i="4"/>
  <c r="X908" i="4"/>
  <c r="X909" i="4"/>
  <c r="X910" i="4"/>
  <c r="W909" i="4" s="1"/>
  <c r="Y910" i="4"/>
  <c r="Y905" i="4" s="1"/>
  <c r="Y900" i="4" s="1"/>
  <c r="Y895" i="4" s="1"/>
  <c r="Y890" i="4" s="1"/>
  <c r="Y885" i="4" s="1"/>
  <c r="Y880" i="4" s="1"/>
  <c r="Y875" i="4" s="1"/>
  <c r="Y870" i="4" s="1"/>
  <c r="Y865" i="4" s="1"/>
  <c r="C911" i="4"/>
  <c r="AA911" i="4"/>
  <c r="AA906" i="4" s="1"/>
  <c r="AA901" i="4" s="1"/>
  <c r="AA896" i="4" s="1"/>
  <c r="AA891" i="4" s="1"/>
  <c r="AA886" i="4" s="1"/>
  <c r="AA881" i="4" s="1"/>
  <c r="AA876" i="4" s="1"/>
  <c r="AA871" i="4" s="1"/>
  <c r="AA866" i="4" s="1"/>
  <c r="AA861" i="4" s="1"/>
  <c r="Z912" i="4"/>
  <c r="Z913" i="4"/>
  <c r="Z914" i="4"/>
  <c r="Z915" i="4"/>
  <c r="Y914" i="4" s="1"/>
  <c r="Y909" i="4" s="1"/>
  <c r="Y904" i="4" s="1"/>
  <c r="Y899" i="4" s="1"/>
  <c r="Y894" i="4" s="1"/>
  <c r="Y889" i="4" s="1"/>
  <c r="Y884" i="4" s="1"/>
  <c r="Y879" i="4" s="1"/>
  <c r="Y874" i="4" s="1"/>
  <c r="Y869" i="4" s="1"/>
  <c r="Y864" i="4" s="1"/>
  <c r="AA915" i="4"/>
  <c r="AA910" i="4" s="1"/>
  <c r="AA905" i="4" s="1"/>
  <c r="AA900" i="4" s="1"/>
  <c r="AA895" i="4" s="1"/>
  <c r="AA890" i="4" s="1"/>
  <c r="AA885" i="4" s="1"/>
  <c r="AA880" i="4" s="1"/>
  <c r="AA875" i="4" s="1"/>
  <c r="AA870" i="4" s="1"/>
  <c r="AA865" i="4" s="1"/>
  <c r="C916" i="4"/>
  <c r="C921" i="4"/>
  <c r="C926" i="4"/>
  <c r="C931" i="4"/>
  <c r="X8" i="4"/>
  <c r="Z8" i="4"/>
  <c r="AB8" i="4"/>
  <c r="AC8" i="4"/>
  <c r="X9" i="4"/>
  <c r="Z9" i="4"/>
  <c r="AB9" i="4"/>
  <c r="AC9" i="4"/>
  <c r="X10" i="4"/>
  <c r="Z10" i="4"/>
  <c r="AB10" i="4"/>
  <c r="AC10" i="4"/>
  <c r="X11" i="4"/>
  <c r="Z11" i="4"/>
  <c r="AB11" i="4"/>
  <c r="AC11" i="4"/>
  <c r="X12" i="4"/>
  <c r="Z12" i="4"/>
  <c r="AB12" i="4"/>
  <c r="AC12" i="4"/>
  <c r="X13" i="4"/>
  <c r="Z13" i="4"/>
  <c r="AB13" i="4"/>
  <c r="AC13" i="4"/>
  <c r="X14" i="4"/>
  <c r="Z14" i="4"/>
  <c r="AB14" i="4"/>
  <c r="AC14" i="4"/>
  <c r="X15" i="4"/>
  <c r="Z15" i="4"/>
  <c r="AB15" i="4"/>
  <c r="AC15" i="4"/>
  <c r="X16" i="4"/>
  <c r="Z16" i="4"/>
  <c r="AB16" i="4"/>
  <c r="AC16" i="4"/>
  <c r="X17" i="4"/>
  <c r="Z17" i="4"/>
  <c r="AB17" i="4"/>
  <c r="AC17" i="4"/>
  <c r="X18" i="4"/>
  <c r="Z18" i="4"/>
  <c r="AB18" i="4"/>
  <c r="AC18" i="4"/>
  <c r="X19" i="4"/>
  <c r="Z19" i="4"/>
  <c r="AB19" i="4"/>
  <c r="AC19" i="4"/>
  <c r="X20" i="4"/>
  <c r="Z20" i="4"/>
  <c r="AB20" i="4"/>
  <c r="AC20" i="4"/>
  <c r="Y21" i="4"/>
  <c r="X24" i="4"/>
  <c r="X21" i="4" s="1"/>
  <c r="Z24" i="4"/>
  <c r="Z21" i="4" s="1"/>
  <c r="AB24" i="4"/>
  <c r="AC24" i="4"/>
  <c r="X25" i="4"/>
  <c r="Z25" i="4"/>
  <c r="AB25" i="4"/>
  <c r="AC25" i="4"/>
  <c r="X26" i="4"/>
  <c r="Z26" i="4"/>
  <c r="AB26" i="4"/>
  <c r="AC26" i="4"/>
  <c r="X27" i="4"/>
  <c r="Z27" i="4"/>
  <c r="AB27" i="4"/>
  <c r="AC27" i="4"/>
  <c r="X29" i="4"/>
  <c r="Z29" i="4"/>
  <c r="AB29" i="4"/>
  <c r="AC29" i="4"/>
  <c r="X30" i="4"/>
  <c r="Z30" i="4"/>
  <c r="AB30" i="4"/>
  <c r="AC30" i="4"/>
  <c r="X31" i="4"/>
  <c r="Z31" i="4"/>
  <c r="AB31" i="4"/>
  <c r="AC31" i="4"/>
  <c r="X32" i="4"/>
  <c r="Z32" i="4"/>
  <c r="AB32" i="4"/>
  <c r="AC32" i="4"/>
  <c r="X33" i="4"/>
  <c r="Z33" i="4"/>
  <c r="AB33" i="4"/>
  <c r="AC33" i="4"/>
  <c r="X34" i="4"/>
  <c r="Z34" i="4"/>
  <c r="AB34" i="4"/>
  <c r="AC34" i="4"/>
  <c r="X35" i="4"/>
  <c r="Z35" i="4"/>
  <c r="AB35" i="4"/>
  <c r="AC35" i="4"/>
  <c r="X36" i="4"/>
  <c r="Z36" i="4"/>
  <c r="AB36" i="4"/>
  <c r="AC36" i="4"/>
  <c r="X38" i="4"/>
  <c r="Z38" i="4"/>
  <c r="AB38" i="4"/>
  <c r="AC38" i="4"/>
  <c r="Y39" i="4"/>
  <c r="X41" i="4"/>
  <c r="Z41" i="4"/>
  <c r="AB41" i="4"/>
  <c r="AC41" i="4"/>
  <c r="X42" i="4"/>
  <c r="Z42" i="4"/>
  <c r="AB42" i="4"/>
  <c r="AC42" i="4"/>
  <c r="X43" i="4"/>
  <c r="Z43" i="4"/>
  <c r="AB43" i="4"/>
  <c r="AC43" i="4"/>
  <c r="X44" i="4"/>
  <c r="Z44" i="4"/>
  <c r="AB44" i="4"/>
  <c r="AC44" i="4"/>
  <c r="X45" i="4"/>
  <c r="Z45" i="4"/>
  <c r="AB45" i="4"/>
  <c r="AC45" i="4"/>
  <c r="X46" i="4"/>
  <c r="Z46" i="4"/>
  <c r="AB46" i="4"/>
  <c r="AC46" i="4"/>
  <c r="X47" i="4"/>
  <c r="Z47" i="4"/>
  <c r="AB47" i="4"/>
  <c r="AC47" i="4"/>
  <c r="X48" i="4"/>
  <c r="Z48" i="4"/>
  <c r="AB48" i="4"/>
  <c r="AC48" i="4"/>
  <c r="X49" i="4"/>
  <c r="Z49" i="4"/>
  <c r="AB49" i="4"/>
  <c r="AC49" i="4"/>
  <c r="X50" i="4"/>
  <c r="Z50" i="4"/>
  <c r="AB50" i="4"/>
  <c r="AC50" i="4"/>
  <c r="X51" i="4"/>
  <c r="Z51" i="4"/>
  <c r="AB51" i="4"/>
  <c r="AC51" i="4"/>
  <c r="X52" i="4"/>
  <c r="Z52" i="4"/>
  <c r="AB52" i="4"/>
  <c r="AC52" i="4"/>
  <c r="X53" i="4"/>
  <c r="Z53" i="4"/>
  <c r="AB53" i="4"/>
  <c r="AC53" i="4"/>
  <c r="X54" i="4"/>
  <c r="Z54" i="4"/>
  <c r="AB54" i="4"/>
  <c r="AC54" i="4"/>
  <c r="X55" i="4"/>
  <c r="Z55" i="4"/>
  <c r="AB55" i="4"/>
  <c r="AC55" i="4"/>
  <c r="X56" i="4"/>
  <c r="Z56" i="4"/>
  <c r="AB56" i="4"/>
  <c r="AC56" i="4"/>
  <c r="X57" i="4"/>
  <c r="Z57" i="4"/>
  <c r="AB57" i="4"/>
  <c r="AC57" i="4"/>
  <c r="X58" i="4"/>
  <c r="Z58" i="4"/>
  <c r="AB58" i="4"/>
  <c r="AC58" i="4"/>
  <c r="Y59" i="4"/>
  <c r="X62" i="4"/>
  <c r="Z62" i="4"/>
  <c r="AB62" i="4"/>
  <c r="AC62" i="4"/>
  <c r="X63" i="4"/>
  <c r="Z63" i="4"/>
  <c r="AB63" i="4"/>
  <c r="AC63" i="4"/>
  <c r="X64" i="4"/>
  <c r="Z64" i="4"/>
  <c r="AB64" i="4"/>
  <c r="AC64" i="4"/>
  <c r="X65" i="4"/>
  <c r="Z65" i="4"/>
  <c r="AB65" i="4"/>
  <c r="AC65" i="4"/>
  <c r="X66" i="4"/>
  <c r="Z66" i="4"/>
  <c r="AB66" i="4"/>
  <c r="AC66" i="4"/>
  <c r="X67" i="4"/>
  <c r="Z67" i="4"/>
  <c r="AB67" i="4"/>
  <c r="AC67" i="4"/>
  <c r="X68" i="4"/>
  <c r="Z68" i="4"/>
  <c r="AB68" i="4"/>
  <c r="AC68" i="4"/>
  <c r="X69" i="4"/>
  <c r="Z69" i="4"/>
  <c r="AB69" i="4"/>
  <c r="AC69" i="4"/>
  <c r="X70" i="4"/>
  <c r="Z70" i="4"/>
  <c r="AB70" i="4"/>
  <c r="AC70" i="4"/>
  <c r="X71" i="4"/>
  <c r="Z71" i="4"/>
  <c r="AB71" i="4"/>
  <c r="AC71" i="4"/>
  <c r="X72" i="4"/>
  <c r="Z72" i="4"/>
  <c r="AB72" i="4"/>
  <c r="AC72" i="4"/>
  <c r="X73" i="4"/>
  <c r="Z73" i="4"/>
  <c r="AB73" i="4"/>
  <c r="AC73" i="4"/>
  <c r="X74" i="4"/>
  <c r="Z74" i="4"/>
  <c r="AB74" i="4"/>
  <c r="AC74" i="4"/>
  <c r="X75" i="4"/>
  <c r="Z75" i="4"/>
  <c r="AB75" i="4"/>
  <c r="AC75" i="4"/>
  <c r="X76" i="4"/>
  <c r="Z76" i="4"/>
  <c r="AB76" i="4"/>
  <c r="AC76" i="4"/>
  <c r="X77" i="4"/>
  <c r="Z77" i="4"/>
  <c r="AB77" i="4"/>
  <c r="AC77" i="4"/>
  <c r="X78" i="4"/>
  <c r="Z78" i="4"/>
  <c r="AB78" i="4"/>
  <c r="AC78" i="4"/>
  <c r="X79" i="4"/>
  <c r="Z79" i="4"/>
  <c r="AB79" i="4"/>
  <c r="AC79" i="4"/>
  <c r="X80" i="4"/>
  <c r="Z80" i="4"/>
  <c r="AB80" i="4"/>
  <c r="AC80" i="4"/>
  <c r="X81" i="4"/>
  <c r="Z81" i="4"/>
  <c r="AB81" i="4"/>
  <c r="AC81" i="4"/>
  <c r="X82" i="4"/>
  <c r="Z82" i="4"/>
  <c r="AB82" i="4"/>
  <c r="AC82" i="4"/>
  <c r="X83" i="4"/>
  <c r="Z83" i="4"/>
  <c r="AB83" i="4"/>
  <c r="AC83" i="4"/>
  <c r="X84" i="4"/>
  <c r="Z84" i="4"/>
  <c r="AB84" i="4"/>
  <c r="AC84" i="4"/>
  <c r="X85" i="4"/>
  <c r="Z85" i="4"/>
  <c r="AB85" i="4"/>
  <c r="AC85" i="4"/>
  <c r="X86" i="4"/>
  <c r="Z86" i="4"/>
  <c r="AB86" i="4"/>
  <c r="AC86" i="4"/>
  <c r="X87" i="4"/>
  <c r="Z87" i="4"/>
  <c r="AB87" i="4"/>
  <c r="AC87" i="4"/>
  <c r="X88" i="4"/>
  <c r="Z88" i="4"/>
  <c r="AB88" i="4"/>
  <c r="AC88" i="4"/>
  <c r="X90" i="4"/>
  <c r="Z90" i="4"/>
  <c r="AB90" i="4"/>
  <c r="AC90" i="4"/>
  <c r="X91" i="4"/>
  <c r="Z91" i="4"/>
  <c r="AB91" i="4"/>
  <c r="AC91" i="4"/>
  <c r="X92" i="4"/>
  <c r="Z92" i="4"/>
  <c r="AB92" i="4"/>
  <c r="AC92" i="4"/>
  <c r="X93" i="4"/>
  <c r="Z93" i="4"/>
  <c r="AB93" i="4"/>
  <c r="AC93" i="4"/>
  <c r="X94" i="4"/>
  <c r="Z94" i="4"/>
  <c r="AB94" i="4"/>
  <c r="AC94" i="4"/>
  <c r="X95" i="4"/>
  <c r="Z95" i="4"/>
  <c r="AB95" i="4"/>
  <c r="AC95" i="4"/>
  <c r="X96" i="4"/>
  <c r="Z96" i="4"/>
  <c r="AB96" i="4"/>
  <c r="AC96" i="4"/>
  <c r="X97" i="4"/>
  <c r="Z97" i="4"/>
  <c r="AB97" i="4"/>
  <c r="AC97" i="4"/>
  <c r="X98" i="4"/>
  <c r="Z98" i="4"/>
  <c r="AB98" i="4"/>
  <c r="AC98" i="4"/>
  <c r="X99" i="4"/>
  <c r="Z99" i="4"/>
  <c r="AB99" i="4"/>
  <c r="AC99" i="4"/>
  <c r="X100" i="4"/>
  <c r="Z100" i="4"/>
  <c r="AB100" i="4"/>
  <c r="AC100" i="4"/>
  <c r="X101" i="4"/>
  <c r="Z101" i="4"/>
  <c r="AB101" i="4"/>
  <c r="AC101" i="4"/>
  <c r="Y102" i="4"/>
  <c r="X104" i="4"/>
  <c r="Z104" i="4"/>
  <c r="AB104" i="4"/>
  <c r="AC104" i="4"/>
  <c r="X105" i="4"/>
  <c r="Z105" i="4"/>
  <c r="AB105" i="4"/>
  <c r="AC105" i="4"/>
  <c r="X106" i="4"/>
  <c r="Z106" i="4"/>
  <c r="AB106" i="4"/>
  <c r="AC106" i="4"/>
  <c r="X107" i="4"/>
  <c r="Z107" i="4"/>
  <c r="AB107" i="4"/>
  <c r="AC107" i="4"/>
  <c r="X108" i="4"/>
  <c r="Z108" i="4"/>
  <c r="AB108" i="4"/>
  <c r="AC108" i="4"/>
  <c r="X109" i="4"/>
  <c r="Z109" i="4"/>
  <c r="AB109" i="4"/>
  <c r="AC109" i="4"/>
  <c r="X110" i="4"/>
  <c r="Z110" i="4"/>
  <c r="AB110" i="4"/>
  <c r="AC110" i="4"/>
  <c r="X111" i="4"/>
  <c r="Z111" i="4"/>
  <c r="AB111" i="4"/>
  <c r="AC111" i="4"/>
  <c r="X112" i="4"/>
  <c r="Z112" i="4"/>
  <c r="AB112" i="4"/>
  <c r="AC112" i="4"/>
  <c r="X113" i="4"/>
  <c r="Z113" i="4"/>
  <c r="AB113" i="4"/>
  <c r="AC113" i="4"/>
  <c r="Y114" i="4"/>
  <c r="X117" i="4"/>
  <c r="X114" i="4" s="1"/>
  <c r="Z117" i="4"/>
  <c r="Z114" i="4" s="1"/>
  <c r="AB117" i="4"/>
  <c r="AC117" i="4"/>
  <c r="X118" i="4"/>
  <c r="Z118" i="4"/>
  <c r="AB118" i="4"/>
  <c r="AC118" i="4"/>
  <c r="X119" i="4"/>
  <c r="Z119" i="4"/>
  <c r="AB119" i="4"/>
  <c r="AC119" i="4"/>
  <c r="X120" i="4"/>
  <c r="Z120" i="4"/>
  <c r="AB120" i="4"/>
  <c r="AC120" i="4"/>
  <c r="X122" i="4"/>
  <c r="Z122" i="4"/>
  <c r="AB122" i="4"/>
  <c r="AC122" i="4"/>
  <c r="X123" i="4"/>
  <c r="Z123" i="4"/>
  <c r="AB123" i="4"/>
  <c r="AC123" i="4"/>
  <c r="X124" i="4"/>
  <c r="Z124" i="4"/>
  <c r="AB124" i="4"/>
  <c r="AC124" i="4"/>
  <c r="X125" i="4"/>
  <c r="Z125" i="4"/>
  <c r="AB125" i="4"/>
  <c r="AC125" i="4"/>
  <c r="X126" i="4"/>
  <c r="Z126" i="4"/>
  <c r="AB126" i="4"/>
  <c r="AC126" i="4"/>
  <c r="X127" i="4"/>
  <c r="Z127" i="4"/>
  <c r="AB127" i="4"/>
  <c r="AC127" i="4"/>
  <c r="X128" i="4"/>
  <c r="Z128" i="4"/>
  <c r="AB128" i="4"/>
  <c r="AC128" i="4"/>
  <c r="X129" i="4"/>
  <c r="Z129" i="4"/>
  <c r="AB129" i="4"/>
  <c r="AC129" i="4"/>
  <c r="X130" i="4"/>
  <c r="Z130" i="4"/>
  <c r="AB130" i="4"/>
  <c r="AC130" i="4"/>
  <c r="X131" i="4"/>
  <c r="Z131" i="4"/>
  <c r="AB131" i="4"/>
  <c r="AC131" i="4"/>
  <c r="X132" i="4"/>
  <c r="Z132" i="4"/>
  <c r="AB132" i="4"/>
  <c r="AC132" i="4"/>
  <c r="X133" i="4"/>
  <c r="Z133" i="4"/>
  <c r="AB133" i="4"/>
  <c r="AC133" i="4"/>
  <c r="Y134" i="4"/>
  <c r="X136" i="4"/>
  <c r="Z136" i="4"/>
  <c r="AB136" i="4"/>
  <c r="AC136" i="4"/>
  <c r="X137" i="4"/>
  <c r="Z137" i="4"/>
  <c r="AB137" i="4"/>
  <c r="AC137" i="4"/>
  <c r="X138" i="4"/>
  <c r="Z138" i="4"/>
  <c r="AB138" i="4"/>
  <c r="AC138" i="4"/>
  <c r="X139" i="4"/>
  <c r="Z139" i="4"/>
  <c r="AB139" i="4"/>
  <c r="AC139" i="4"/>
  <c r="X140" i="4"/>
  <c r="Z140" i="4"/>
  <c r="AB140" i="4"/>
  <c r="AC140" i="4"/>
  <c r="X141" i="4"/>
  <c r="Z141" i="4"/>
  <c r="AB141" i="4"/>
  <c r="AC141" i="4"/>
  <c r="X142" i="4"/>
  <c r="Z142" i="4"/>
  <c r="AB142" i="4"/>
  <c r="AC142" i="4"/>
  <c r="X143" i="4"/>
  <c r="Z143" i="4"/>
  <c r="AB143" i="4"/>
  <c r="AC143" i="4"/>
  <c r="X144" i="4"/>
  <c r="Z144" i="4"/>
  <c r="AB144" i="4"/>
  <c r="AC144" i="4"/>
  <c r="Y145" i="4"/>
  <c r="X148" i="4"/>
  <c r="Z148" i="4"/>
  <c r="AB148" i="4"/>
  <c r="AC148" i="4"/>
  <c r="X149" i="4"/>
  <c r="Z149" i="4"/>
  <c r="AB149" i="4"/>
  <c r="AC149" i="4"/>
  <c r="X150" i="4"/>
  <c r="Z150" i="4"/>
  <c r="AB150" i="4"/>
  <c r="AC150" i="4"/>
  <c r="X151" i="4"/>
  <c r="Z151" i="4"/>
  <c r="AB151" i="4"/>
  <c r="AC151" i="4"/>
  <c r="X152" i="4"/>
  <c r="Z152" i="4"/>
  <c r="AB152" i="4"/>
  <c r="AC152" i="4"/>
  <c r="X153" i="4"/>
  <c r="Z153" i="4"/>
  <c r="AB153" i="4"/>
  <c r="AC153" i="4"/>
  <c r="X155" i="4"/>
  <c r="Z155" i="4"/>
  <c r="AB155" i="4"/>
  <c r="AC155" i="4"/>
  <c r="X156" i="4"/>
  <c r="Z156" i="4"/>
  <c r="AB156" i="4"/>
  <c r="AC156" i="4"/>
  <c r="X157" i="4"/>
  <c r="Z157" i="4"/>
  <c r="AB157" i="4"/>
  <c r="AC157" i="4"/>
  <c r="X158" i="4"/>
  <c r="Z158" i="4"/>
  <c r="AB158" i="4"/>
  <c r="AC158" i="4"/>
  <c r="X159" i="4"/>
  <c r="Z159" i="4"/>
  <c r="AB159" i="4"/>
  <c r="AC159" i="4"/>
  <c r="X160" i="4"/>
  <c r="Z160" i="4"/>
  <c r="AB160" i="4"/>
  <c r="AC160" i="4"/>
  <c r="X161" i="4"/>
  <c r="Z161" i="4"/>
  <c r="AB161" i="4"/>
  <c r="AC161" i="4"/>
  <c r="X162" i="4"/>
  <c r="Z162" i="4"/>
  <c r="AB162" i="4"/>
  <c r="AC162" i="4"/>
  <c r="X163" i="4"/>
  <c r="Z163" i="4"/>
  <c r="AB163" i="4"/>
  <c r="AC163" i="4"/>
  <c r="X164" i="4"/>
  <c r="Z164" i="4"/>
  <c r="AB164" i="4"/>
  <c r="AC164" i="4"/>
  <c r="X166" i="4"/>
  <c r="Z166" i="4"/>
  <c r="AB166" i="4"/>
  <c r="AC166" i="4"/>
  <c r="X167" i="4"/>
  <c r="Z167" i="4"/>
  <c r="AB167" i="4"/>
  <c r="AC167" i="4"/>
  <c r="X168" i="4"/>
  <c r="Z168" i="4"/>
  <c r="AB168" i="4"/>
  <c r="AC168" i="4"/>
  <c r="X169" i="4"/>
  <c r="Z169" i="4"/>
  <c r="AB169" i="4"/>
  <c r="AC169" i="4"/>
  <c r="X170" i="4"/>
  <c r="Z170" i="4"/>
  <c r="AB170" i="4"/>
  <c r="AC170" i="4"/>
  <c r="X171" i="4"/>
  <c r="Z171" i="4"/>
  <c r="AB171" i="4"/>
  <c r="AC171" i="4"/>
  <c r="X172" i="4"/>
  <c r="Z172" i="4"/>
  <c r="AB172" i="4"/>
  <c r="AC172" i="4"/>
  <c r="X173" i="4"/>
  <c r="Z173" i="4"/>
  <c r="AB173" i="4"/>
  <c r="AC173" i="4"/>
  <c r="X174" i="4"/>
  <c r="Z174" i="4"/>
  <c r="AB174" i="4"/>
  <c r="AC174" i="4"/>
  <c r="X176" i="4"/>
  <c r="Z176" i="4"/>
  <c r="AB176" i="4"/>
  <c r="AC176" i="4"/>
  <c r="X177" i="4"/>
  <c r="Z177" i="4"/>
  <c r="AB177" i="4"/>
  <c r="AC177" i="4"/>
  <c r="X178" i="4"/>
  <c r="Z178" i="4"/>
  <c r="AB178" i="4"/>
  <c r="AC178" i="4"/>
  <c r="X179" i="4"/>
  <c r="Z179" i="4"/>
  <c r="AB179" i="4"/>
  <c r="AC179" i="4"/>
  <c r="X180" i="4"/>
  <c r="Z180" i="4"/>
  <c r="AB180" i="4"/>
  <c r="AC180" i="4"/>
  <c r="X181" i="4"/>
  <c r="Z181" i="4"/>
  <c r="AB181" i="4"/>
  <c r="AC181" i="4"/>
  <c r="Y182" i="4"/>
  <c r="X185" i="4"/>
  <c r="Z185" i="4"/>
  <c r="AB185" i="4"/>
  <c r="AC185" i="4"/>
  <c r="X186" i="4"/>
  <c r="Z186" i="4"/>
  <c r="AB186" i="4"/>
  <c r="AC186" i="4"/>
  <c r="X188" i="4"/>
  <c r="Z188" i="4"/>
  <c r="AB188" i="4"/>
  <c r="AC188" i="4"/>
  <c r="X189" i="4"/>
  <c r="Z189" i="4"/>
  <c r="AB189" i="4"/>
  <c r="AC189" i="4"/>
  <c r="X190" i="4"/>
  <c r="Z190" i="4"/>
  <c r="AB190" i="4"/>
  <c r="AC190" i="4"/>
  <c r="X191" i="4"/>
  <c r="Z191" i="4"/>
  <c r="AB191" i="4"/>
  <c r="AC191" i="4"/>
  <c r="X192" i="4"/>
  <c r="Z192" i="4"/>
  <c r="AB192" i="4"/>
  <c r="AC192" i="4"/>
  <c r="X193" i="4"/>
  <c r="Z193" i="4"/>
  <c r="AB193" i="4"/>
  <c r="AC193" i="4"/>
  <c r="X194" i="4"/>
  <c r="Z194" i="4"/>
  <c r="AB194" i="4"/>
  <c r="AC194" i="4"/>
  <c r="X195" i="4"/>
  <c r="Z195" i="4"/>
  <c r="AB195" i="4"/>
  <c r="AC195" i="4"/>
  <c r="X197" i="4"/>
  <c r="Z197" i="4"/>
  <c r="AB197" i="4"/>
  <c r="AC197" i="4"/>
  <c r="X198" i="4"/>
  <c r="Z198" i="4"/>
  <c r="AB198" i="4"/>
  <c r="AC198" i="4"/>
  <c r="X199" i="4"/>
  <c r="Z199" i="4"/>
  <c r="AB199" i="4"/>
  <c r="AC199" i="4"/>
  <c r="X201" i="4"/>
  <c r="Z201" i="4"/>
  <c r="AB201" i="4"/>
  <c r="AC201" i="4"/>
  <c r="X202" i="4"/>
  <c r="Z202" i="4"/>
  <c r="AB202" i="4"/>
  <c r="AC202" i="4"/>
  <c r="X204" i="4"/>
  <c r="Z204" i="4"/>
  <c r="AB204" i="4"/>
  <c r="AC204" i="4"/>
  <c r="X205" i="4"/>
  <c r="Z205" i="4"/>
  <c r="AB205" i="4"/>
  <c r="AC205" i="4"/>
  <c r="X206" i="4"/>
  <c r="Z206" i="4"/>
  <c r="AB206" i="4"/>
  <c r="AC206" i="4"/>
  <c r="X207" i="4"/>
  <c r="Z207" i="4"/>
  <c r="AB207" i="4"/>
  <c r="AC207" i="4"/>
  <c r="X208" i="4"/>
  <c r="Z208" i="4"/>
  <c r="AB208" i="4"/>
  <c r="AC208" i="4"/>
  <c r="Y209" i="4"/>
  <c r="X212" i="4"/>
  <c r="X209" i="4" s="1"/>
  <c r="Z212" i="4"/>
  <c r="Z209" i="4" s="1"/>
  <c r="AB212" i="4"/>
  <c r="AC212" i="4"/>
  <c r="X213" i="4"/>
  <c r="Z213" i="4"/>
  <c r="AB213" i="4"/>
  <c r="AC213" i="4"/>
  <c r="X214" i="4"/>
  <c r="Z214" i="4"/>
  <c r="AB214" i="4"/>
  <c r="AC214" i="4"/>
  <c r="X215" i="4"/>
  <c r="Z215" i="4"/>
  <c r="AB215" i="4"/>
  <c r="AC215" i="4"/>
  <c r="X216" i="4"/>
  <c r="Z216" i="4"/>
  <c r="AB216" i="4"/>
  <c r="AC216" i="4"/>
  <c r="X217" i="4"/>
  <c r="Z217" i="4"/>
  <c r="AB217" i="4"/>
  <c r="AC217" i="4"/>
  <c r="X218" i="4"/>
  <c r="Z218" i="4"/>
  <c r="AB218" i="4"/>
  <c r="AC218" i="4"/>
  <c r="X219" i="4"/>
  <c r="Z219" i="4"/>
  <c r="AB219" i="4"/>
  <c r="AC219" i="4"/>
  <c r="X221" i="4"/>
  <c r="Z221" i="4"/>
  <c r="AB221" i="4"/>
  <c r="AC221" i="4"/>
  <c r="X222" i="4"/>
  <c r="Z222" i="4"/>
  <c r="AB222" i="4"/>
  <c r="AC222" i="4"/>
  <c r="X223" i="4"/>
  <c r="Z223" i="4"/>
  <c r="AB223" i="4"/>
  <c r="AC223" i="4"/>
  <c r="X224" i="4"/>
  <c r="Z224" i="4"/>
  <c r="AB224" i="4"/>
  <c r="AC224" i="4"/>
  <c r="X225" i="4"/>
  <c r="Z225" i="4"/>
  <c r="AB225" i="4"/>
  <c r="AC225" i="4"/>
  <c r="X226" i="4"/>
  <c r="Z226" i="4"/>
  <c r="AB226" i="4"/>
  <c r="AC226" i="4"/>
  <c r="X228" i="4"/>
  <c r="Z228" i="4"/>
  <c r="AB228" i="4"/>
  <c r="AC228" i="4"/>
  <c r="X229" i="4"/>
  <c r="Z229" i="4"/>
  <c r="AB229" i="4"/>
  <c r="AC229" i="4"/>
  <c r="X230" i="4"/>
  <c r="Z230" i="4"/>
  <c r="AB230" i="4"/>
  <c r="AC230" i="4"/>
  <c r="X231" i="4"/>
  <c r="Z231" i="4"/>
  <c r="AB231" i="4"/>
  <c r="AC231" i="4"/>
  <c r="X232" i="4"/>
  <c r="Z232" i="4"/>
  <c r="AB232" i="4"/>
  <c r="AC232" i="4"/>
  <c r="X233" i="4"/>
  <c r="Z233" i="4"/>
  <c r="AB233" i="4"/>
  <c r="AC233" i="4"/>
  <c r="X234" i="4"/>
  <c r="Z234" i="4"/>
  <c r="AB234" i="4"/>
  <c r="AC234" i="4"/>
  <c r="X235" i="4"/>
  <c r="Z235" i="4"/>
  <c r="AB235" i="4"/>
  <c r="AC235" i="4"/>
  <c r="X236" i="4"/>
  <c r="Z236" i="4"/>
  <c r="AB236" i="4"/>
  <c r="AC236" i="4"/>
  <c r="X237" i="4"/>
  <c r="Z237" i="4"/>
  <c r="AB237" i="4"/>
  <c r="AC237" i="4"/>
  <c r="X238" i="4"/>
  <c r="Z238" i="4"/>
  <c r="AB238" i="4"/>
  <c r="AC238" i="4"/>
  <c r="X239" i="4"/>
  <c r="Z239" i="4"/>
  <c r="AB239" i="4"/>
  <c r="AC239" i="4"/>
  <c r="X240" i="4"/>
  <c r="Z240" i="4"/>
  <c r="AB240" i="4"/>
  <c r="AC240" i="4"/>
  <c r="X241" i="4"/>
  <c r="Z241" i="4"/>
  <c r="AB241" i="4"/>
  <c r="AC241" i="4"/>
  <c r="X242" i="4"/>
  <c r="Z242" i="4"/>
  <c r="AB242" i="4"/>
  <c r="AC242" i="4"/>
  <c r="X243" i="4"/>
  <c r="Z243" i="4"/>
  <c r="AB243" i="4"/>
  <c r="AC243" i="4"/>
  <c r="X245" i="4"/>
  <c r="Z245" i="4"/>
  <c r="AB245" i="4"/>
  <c r="AC245" i="4"/>
  <c r="X246" i="4"/>
  <c r="Z246" i="4"/>
  <c r="AB246" i="4"/>
  <c r="AC246" i="4"/>
  <c r="X247" i="4"/>
  <c r="Z247" i="4"/>
  <c r="AB247" i="4"/>
  <c r="AC247" i="4"/>
  <c r="X248" i="4"/>
  <c r="Z248" i="4"/>
  <c r="AB248" i="4"/>
  <c r="AC248" i="4"/>
  <c r="X249" i="4"/>
  <c r="Z249" i="4"/>
  <c r="AB249" i="4"/>
  <c r="AC249" i="4"/>
  <c r="X250" i="4"/>
  <c r="Z250" i="4"/>
  <c r="AB250" i="4"/>
  <c r="AC250" i="4"/>
  <c r="X251" i="4"/>
  <c r="Z251" i="4"/>
  <c r="AB251" i="4"/>
  <c r="AC251" i="4"/>
  <c r="X252" i="4"/>
  <c r="Z252" i="4"/>
  <c r="AB252" i="4"/>
  <c r="AC252" i="4"/>
  <c r="X253" i="4"/>
  <c r="Z253" i="4"/>
  <c r="AB253" i="4"/>
  <c r="AC253" i="4"/>
  <c r="X255" i="4"/>
  <c r="Z255" i="4"/>
  <c r="AB255" i="4"/>
  <c r="AC255" i="4"/>
  <c r="X256" i="4"/>
  <c r="Z256" i="4"/>
  <c r="AB256" i="4"/>
  <c r="AC256" i="4"/>
  <c r="X257" i="4"/>
  <c r="Z257" i="4"/>
  <c r="AB257" i="4"/>
  <c r="AC257" i="4"/>
  <c r="X258" i="4"/>
  <c r="Z258" i="4"/>
  <c r="AB258" i="4"/>
  <c r="AC258" i="4"/>
  <c r="Y259" i="4"/>
  <c r="X261" i="4"/>
  <c r="Z261" i="4"/>
  <c r="AB261" i="4"/>
  <c r="AC261" i="4"/>
  <c r="X262" i="4"/>
  <c r="Z262" i="4"/>
  <c r="AB262" i="4"/>
  <c r="AC262" i="4"/>
  <c r="X263" i="4"/>
  <c r="Z263" i="4"/>
  <c r="AB263" i="4"/>
  <c r="AC263" i="4"/>
  <c r="X264" i="4"/>
  <c r="Z264" i="4"/>
  <c r="AB264" i="4"/>
  <c r="AC264" i="4"/>
  <c r="X265" i="4"/>
  <c r="Z265" i="4"/>
  <c r="AB265" i="4"/>
  <c r="AC265" i="4"/>
  <c r="X266" i="4"/>
  <c r="Z266" i="4"/>
  <c r="AB266" i="4"/>
  <c r="AC266" i="4"/>
  <c r="X267" i="4"/>
  <c r="Z267" i="4"/>
  <c r="AB267" i="4"/>
  <c r="AC267" i="4"/>
  <c r="X268" i="4"/>
  <c r="Z268" i="4"/>
  <c r="AB268" i="4"/>
  <c r="AC268" i="4"/>
  <c r="X269" i="4"/>
  <c r="Z269" i="4"/>
  <c r="AB269" i="4"/>
  <c r="AC269" i="4"/>
  <c r="X270" i="4"/>
  <c r="Z270" i="4"/>
  <c r="AB270" i="4"/>
  <c r="AC270" i="4"/>
  <c r="X271" i="4"/>
  <c r="Z271" i="4"/>
  <c r="AB271" i="4"/>
  <c r="AC271" i="4"/>
  <c r="X272" i="4"/>
  <c r="Z272" i="4"/>
  <c r="AB272" i="4"/>
  <c r="AC272" i="4"/>
  <c r="Y273" i="4"/>
  <c r="X276" i="4"/>
  <c r="Z276" i="4"/>
  <c r="AB276" i="4"/>
  <c r="AC276" i="4"/>
  <c r="X277" i="4"/>
  <c r="Z277" i="4"/>
  <c r="AB277" i="4"/>
  <c r="AC277" i="4"/>
  <c r="X278" i="4"/>
  <c r="Z278" i="4"/>
  <c r="AB278" i="4"/>
  <c r="AC278" i="4"/>
  <c r="X279" i="4"/>
  <c r="Z279" i="4"/>
  <c r="AB279" i="4"/>
  <c r="AC279" i="4"/>
  <c r="X281" i="4"/>
  <c r="Z281" i="4"/>
  <c r="AB281" i="4"/>
  <c r="AC281" i="4"/>
  <c r="X282" i="4"/>
  <c r="Z282" i="4"/>
  <c r="AB282" i="4"/>
  <c r="AC282" i="4"/>
  <c r="X283" i="4"/>
  <c r="Z283" i="4"/>
  <c r="AB283" i="4"/>
  <c r="AC283" i="4"/>
  <c r="X284" i="4"/>
  <c r="Z284" i="4"/>
  <c r="AB284" i="4"/>
  <c r="AC284" i="4"/>
  <c r="X285" i="4"/>
  <c r="Z285" i="4"/>
  <c r="AB285" i="4"/>
  <c r="AC285" i="4"/>
  <c r="X286" i="4"/>
  <c r="Z286" i="4"/>
  <c r="AB286" i="4"/>
  <c r="AC286" i="4"/>
  <c r="X287" i="4"/>
  <c r="Z287" i="4"/>
  <c r="AB287" i="4"/>
  <c r="AC287" i="4"/>
  <c r="X288" i="4"/>
  <c r="Z288" i="4"/>
  <c r="AB288" i="4"/>
  <c r="AC288" i="4"/>
  <c r="X289" i="4"/>
  <c r="Z289" i="4"/>
  <c r="AB289" i="4"/>
  <c r="AC289" i="4"/>
  <c r="X290" i="4"/>
  <c r="Z290" i="4"/>
  <c r="AB290" i="4"/>
  <c r="AC290" i="4"/>
  <c r="X291" i="4"/>
  <c r="Z291" i="4"/>
  <c r="AB291" i="4"/>
  <c r="AC291" i="4"/>
  <c r="X292" i="4"/>
  <c r="Z292" i="4"/>
  <c r="AB292" i="4"/>
  <c r="AC292" i="4"/>
  <c r="X293" i="4"/>
  <c r="Z293" i="4"/>
  <c r="AB293" i="4"/>
  <c r="AC293" i="4"/>
  <c r="X294" i="4"/>
  <c r="Z294" i="4"/>
  <c r="AB294" i="4"/>
  <c r="AC294" i="4"/>
  <c r="X295" i="4"/>
  <c r="Z295" i="4"/>
  <c r="AB295" i="4"/>
  <c r="AC295" i="4"/>
  <c r="X296" i="4"/>
  <c r="Z296" i="4"/>
  <c r="AB296" i="4"/>
  <c r="AC296" i="4"/>
  <c r="X298" i="4"/>
  <c r="Z298" i="4"/>
  <c r="AB298" i="4"/>
  <c r="AC298" i="4"/>
  <c r="X299" i="4"/>
  <c r="Z299" i="4"/>
  <c r="AB299" i="4"/>
  <c r="AC299" i="4"/>
  <c r="X300" i="4"/>
  <c r="Z300" i="4"/>
  <c r="AB300" i="4"/>
  <c r="AC300" i="4"/>
  <c r="X301" i="4"/>
  <c r="Z301" i="4"/>
  <c r="AB301" i="4"/>
  <c r="AC301" i="4"/>
  <c r="X302" i="4"/>
  <c r="Z302" i="4"/>
  <c r="AB302" i="4"/>
  <c r="AC302" i="4"/>
  <c r="X303" i="4"/>
  <c r="Z303" i="4"/>
  <c r="AB303" i="4"/>
  <c r="AC303" i="4"/>
  <c r="X304" i="4"/>
  <c r="Z304" i="4"/>
  <c r="AB304" i="4"/>
  <c r="AC304" i="4"/>
  <c r="X305" i="4"/>
  <c r="Z305" i="4"/>
  <c r="AB305" i="4"/>
  <c r="AC305" i="4"/>
  <c r="X306" i="4"/>
  <c r="Z306" i="4"/>
  <c r="AB306" i="4"/>
  <c r="AC306" i="4"/>
  <c r="X308" i="4"/>
  <c r="Z308" i="4"/>
  <c r="AB308" i="4"/>
  <c r="AC308" i="4"/>
  <c r="X309" i="4"/>
  <c r="Z309" i="4"/>
  <c r="AB309" i="4"/>
  <c r="AC309" i="4"/>
  <c r="X310" i="4"/>
  <c r="Z310" i="4"/>
  <c r="AB310" i="4"/>
  <c r="AC310" i="4"/>
  <c r="Y312" i="4"/>
  <c r="X314" i="4"/>
  <c r="Z314" i="4"/>
  <c r="AB314" i="4"/>
  <c r="AC314" i="4"/>
  <c r="X315" i="4"/>
  <c r="Z315" i="4"/>
  <c r="AB315" i="4"/>
  <c r="AC315" i="4"/>
  <c r="X316" i="4"/>
  <c r="Z316" i="4"/>
  <c r="AB316" i="4"/>
  <c r="AC316" i="4"/>
  <c r="X317" i="4"/>
  <c r="Z317" i="4"/>
  <c r="AB317" i="4"/>
  <c r="AC317" i="4"/>
  <c r="X318" i="4"/>
  <c r="Z318" i="4"/>
  <c r="AB318" i="4"/>
  <c r="AC318" i="4"/>
  <c r="X319" i="4"/>
  <c r="Z319" i="4"/>
  <c r="AB319" i="4"/>
  <c r="AC319" i="4"/>
  <c r="X320" i="4"/>
  <c r="Z320" i="4"/>
  <c r="AB320" i="4"/>
  <c r="AC320" i="4"/>
  <c r="Y321" i="4"/>
  <c r="X323" i="4"/>
  <c r="Z323" i="4"/>
  <c r="AB323" i="4"/>
  <c r="AC323" i="4"/>
  <c r="X324" i="4"/>
  <c r="Z324" i="4"/>
  <c r="AB324" i="4"/>
  <c r="AC324" i="4"/>
  <c r="X325" i="4"/>
  <c r="Z325" i="4"/>
  <c r="AB325" i="4"/>
  <c r="AC325" i="4"/>
  <c r="X326" i="4"/>
  <c r="Z326" i="4"/>
  <c r="AB326" i="4"/>
  <c r="AC326" i="4"/>
  <c r="X327" i="4"/>
  <c r="Z327" i="4"/>
  <c r="AB327" i="4"/>
  <c r="AC327" i="4"/>
  <c r="X328" i="4"/>
  <c r="Z328" i="4"/>
  <c r="AB328" i="4"/>
  <c r="AC328" i="4"/>
  <c r="X329" i="4"/>
  <c r="Z329" i="4"/>
  <c r="AB329" i="4"/>
  <c r="AC329" i="4"/>
  <c r="X330" i="4"/>
  <c r="Z330" i="4"/>
  <c r="AB330" i="4"/>
  <c r="AC330" i="4"/>
  <c r="X331" i="4"/>
  <c r="Z331" i="4"/>
  <c r="AB331" i="4"/>
  <c r="AC331" i="4"/>
  <c r="X332" i="4"/>
  <c r="Z332" i="4"/>
  <c r="AB332" i="4"/>
  <c r="AC332" i="4"/>
  <c r="Y333" i="4"/>
  <c r="X335" i="4"/>
  <c r="X333" i="4" s="1"/>
  <c r="Z335" i="4"/>
  <c r="Z333" i="4" s="1"/>
  <c r="AB335" i="4"/>
  <c r="AC335" i="4"/>
  <c r="X336" i="4"/>
  <c r="Z336" i="4"/>
  <c r="AB336" i="4"/>
  <c r="AC336" i="4"/>
  <c r="X337" i="4"/>
  <c r="Z337" i="4"/>
  <c r="AB337" i="4"/>
  <c r="AC337" i="4"/>
  <c r="X338" i="4"/>
  <c r="Z338" i="4"/>
  <c r="AB338" i="4"/>
  <c r="AC338" i="4"/>
  <c r="X339" i="4"/>
  <c r="Z339" i="4"/>
  <c r="AB339" i="4"/>
  <c r="AC339" i="4"/>
  <c r="Y340" i="4"/>
  <c r="X342" i="4"/>
  <c r="Z342" i="4"/>
  <c r="AB342" i="4"/>
  <c r="AC342" i="4"/>
  <c r="X343" i="4"/>
  <c r="Z343" i="4"/>
  <c r="AB343" i="4"/>
  <c r="AC343" i="4"/>
  <c r="X344" i="4"/>
  <c r="Z344" i="4"/>
  <c r="AB344" i="4"/>
  <c r="AC344" i="4"/>
  <c r="X345" i="4"/>
  <c r="Z345" i="4"/>
  <c r="AB345" i="4"/>
  <c r="AC345" i="4"/>
  <c r="Y346" i="4"/>
  <c r="X348" i="4"/>
  <c r="Z348" i="4"/>
  <c r="AB348" i="4"/>
  <c r="AC348" i="4"/>
  <c r="X349" i="4"/>
  <c r="Z349" i="4"/>
  <c r="AB349" i="4"/>
  <c r="AC349" i="4"/>
  <c r="X350" i="4"/>
  <c r="Z350" i="4"/>
  <c r="AB350" i="4"/>
  <c r="AC350" i="4"/>
  <c r="X351" i="4"/>
  <c r="Z351" i="4"/>
  <c r="AB351" i="4"/>
  <c r="AC351" i="4"/>
  <c r="X352" i="4"/>
  <c r="Z352" i="4"/>
  <c r="AB352" i="4"/>
  <c r="AC352" i="4"/>
  <c r="Y353" i="4"/>
  <c r="X355" i="4"/>
  <c r="Z355" i="4"/>
  <c r="AB355" i="4"/>
  <c r="AC355" i="4"/>
  <c r="X356" i="4"/>
  <c r="Z356" i="4"/>
  <c r="AB356" i="4"/>
  <c r="AC356" i="4"/>
  <c r="X357" i="4"/>
  <c r="Z357" i="4"/>
  <c r="AB357" i="4"/>
  <c r="AC357" i="4"/>
  <c r="X358" i="4"/>
  <c r="Z358" i="4"/>
  <c r="AB358" i="4"/>
  <c r="AC358" i="4"/>
  <c r="X359" i="4"/>
  <c r="Z359" i="4"/>
  <c r="AB359" i="4"/>
  <c r="AC359" i="4"/>
  <c r="X360" i="4"/>
  <c r="Z360" i="4"/>
  <c r="AB360" i="4"/>
  <c r="AC360" i="4"/>
  <c r="X361" i="4"/>
  <c r="Z361" i="4"/>
  <c r="AB361" i="4"/>
  <c r="AC361" i="4"/>
  <c r="Y362" i="4"/>
  <c r="X364" i="4"/>
  <c r="Z364" i="4"/>
  <c r="AB364" i="4"/>
  <c r="AC364" i="4"/>
  <c r="X365" i="4"/>
  <c r="Z365" i="4"/>
  <c r="AB365" i="4"/>
  <c r="AC365" i="4"/>
  <c r="X366" i="4"/>
  <c r="Z366" i="4"/>
  <c r="AB366" i="4"/>
  <c r="AC366" i="4"/>
  <c r="Y367" i="4"/>
  <c r="X369" i="4"/>
  <c r="Z369" i="4"/>
  <c r="AB369" i="4"/>
  <c r="AC369" i="4"/>
  <c r="X370" i="4"/>
  <c r="Z370" i="4"/>
  <c r="AB370" i="4"/>
  <c r="AC370" i="4"/>
  <c r="X371" i="4"/>
  <c r="Z371" i="4"/>
  <c r="AB371" i="4"/>
  <c r="AC371" i="4"/>
  <c r="X372" i="4"/>
  <c r="Z372" i="4"/>
  <c r="AB372" i="4"/>
  <c r="AC372" i="4"/>
  <c r="X373" i="4"/>
  <c r="Z373" i="4"/>
  <c r="AB373" i="4"/>
  <c r="AC373" i="4"/>
  <c r="X374" i="4"/>
  <c r="Z374" i="4"/>
  <c r="AB374" i="4"/>
  <c r="AC374" i="4"/>
  <c r="X375" i="4"/>
  <c r="Z375" i="4"/>
  <c r="AB375" i="4"/>
  <c r="AC375" i="4"/>
  <c r="Y377" i="4"/>
  <c r="X379" i="4"/>
  <c r="Z379" i="4"/>
  <c r="AB379" i="4"/>
  <c r="AC379" i="4"/>
  <c r="X380" i="4"/>
  <c r="Z380" i="4"/>
  <c r="AB380" i="4"/>
  <c r="AC380" i="4"/>
  <c r="X381" i="4"/>
  <c r="Z381" i="4"/>
  <c r="AB381" i="4"/>
  <c r="AC381" i="4"/>
  <c r="X382" i="4"/>
  <c r="Z382" i="4"/>
  <c r="AB382" i="4"/>
  <c r="AC382" i="4"/>
  <c r="X383" i="4"/>
  <c r="Z383" i="4"/>
  <c r="AB383" i="4"/>
  <c r="AC383" i="4"/>
  <c r="X384" i="4"/>
  <c r="Z384" i="4"/>
  <c r="AB384" i="4"/>
  <c r="AC384" i="4"/>
  <c r="X385" i="4"/>
  <c r="Z385" i="4"/>
  <c r="AB385" i="4"/>
  <c r="AC385" i="4"/>
  <c r="X386" i="4"/>
  <c r="Z386" i="4"/>
  <c r="AB386" i="4"/>
  <c r="AC386" i="4"/>
  <c r="X387" i="4"/>
  <c r="Z387" i="4"/>
  <c r="AB387" i="4"/>
  <c r="AC387" i="4"/>
  <c r="X388" i="4"/>
  <c r="Z388" i="4"/>
  <c r="AB388" i="4"/>
  <c r="AC388" i="4"/>
  <c r="X389" i="4"/>
  <c r="Z389" i="4"/>
  <c r="AB389" i="4"/>
  <c r="AC389" i="4"/>
  <c r="X390" i="4"/>
  <c r="Z390" i="4"/>
  <c r="AB390" i="4"/>
  <c r="AC390" i="4"/>
  <c r="X391" i="4"/>
  <c r="Z391" i="4"/>
  <c r="AB391" i="4"/>
  <c r="AC391" i="4"/>
  <c r="X392" i="4"/>
  <c r="Z392" i="4"/>
  <c r="AB392" i="4"/>
  <c r="AC392" i="4"/>
  <c r="X393" i="4"/>
  <c r="Z393" i="4"/>
  <c r="AB393" i="4"/>
  <c r="AC393" i="4"/>
  <c r="X394" i="4"/>
  <c r="Z394" i="4"/>
  <c r="AB394" i="4"/>
  <c r="AC394" i="4"/>
  <c r="X395" i="4"/>
  <c r="Z395" i="4"/>
  <c r="AB395" i="4"/>
  <c r="AC395" i="4"/>
  <c r="X396" i="4"/>
  <c r="Z396" i="4"/>
  <c r="AB396" i="4"/>
  <c r="AC396" i="4"/>
  <c r="X397" i="4"/>
  <c r="Z397" i="4"/>
  <c r="AB397" i="4"/>
  <c r="AC397" i="4"/>
  <c r="X398" i="4"/>
  <c r="Z398" i="4"/>
  <c r="AB398" i="4"/>
  <c r="AC398" i="4"/>
  <c r="X399" i="4"/>
  <c r="Z399" i="4"/>
  <c r="AB399" i="4"/>
  <c r="AC399" i="4"/>
  <c r="X400" i="4"/>
  <c r="Z400" i="4"/>
  <c r="AB400" i="4"/>
  <c r="AC400" i="4"/>
  <c r="X401" i="4"/>
  <c r="Z401" i="4"/>
  <c r="AB401" i="4"/>
  <c r="AC401" i="4"/>
  <c r="X402" i="4"/>
  <c r="Z402" i="4"/>
  <c r="AB402" i="4"/>
  <c r="AC402" i="4"/>
  <c r="X403" i="4"/>
  <c r="Z403" i="4"/>
  <c r="AB403" i="4"/>
  <c r="AC403" i="4"/>
  <c r="Y404" i="4"/>
  <c r="X407" i="4"/>
  <c r="X404" i="4" s="1"/>
  <c r="Z407" i="4"/>
  <c r="Z404" i="4" s="1"/>
  <c r="AB407" i="4"/>
  <c r="AC407" i="4"/>
  <c r="X408" i="4"/>
  <c r="Z408" i="4"/>
  <c r="AB408" i="4"/>
  <c r="AC408" i="4"/>
  <c r="X409" i="4"/>
  <c r="Z409" i="4"/>
  <c r="AB409" i="4"/>
  <c r="AC409" i="4"/>
  <c r="X410" i="4"/>
  <c r="Z410" i="4"/>
  <c r="AB410" i="4"/>
  <c r="AC410" i="4"/>
  <c r="X412" i="4"/>
  <c r="Z412" i="4"/>
  <c r="AB412" i="4"/>
  <c r="AC412" i="4"/>
  <c r="X413" i="4"/>
  <c r="Z413" i="4"/>
  <c r="AB413" i="4"/>
  <c r="AC413" i="4"/>
  <c r="X414" i="4"/>
  <c r="Z414" i="4"/>
  <c r="AB414" i="4"/>
  <c r="AC414" i="4"/>
  <c r="X416" i="4"/>
  <c r="Z416" i="4"/>
  <c r="AB416" i="4"/>
  <c r="AC416" i="4"/>
  <c r="X417" i="4"/>
  <c r="Z417" i="4"/>
  <c r="AB417" i="4"/>
  <c r="AC417" i="4"/>
  <c r="X418" i="4"/>
  <c r="Z418" i="4"/>
  <c r="AB418" i="4"/>
  <c r="AC418" i="4"/>
  <c r="X419" i="4"/>
  <c r="Z419" i="4"/>
  <c r="AB419" i="4"/>
  <c r="AC419" i="4"/>
  <c r="X421" i="4"/>
  <c r="Z421" i="4"/>
  <c r="AB421" i="4"/>
  <c r="AC421" i="4"/>
  <c r="X422" i="4"/>
  <c r="Z422" i="4"/>
  <c r="AB422" i="4"/>
  <c r="AC422" i="4"/>
  <c r="X423" i="4"/>
  <c r="Z423" i="4"/>
  <c r="AB423" i="4"/>
  <c r="AC423" i="4"/>
  <c r="X424" i="4"/>
  <c r="Z424" i="4"/>
  <c r="AB424" i="4"/>
  <c r="AC424" i="4"/>
  <c r="X425" i="4"/>
  <c r="Z425" i="4"/>
  <c r="AB425" i="4"/>
  <c r="AC425" i="4"/>
  <c r="X426" i="4"/>
  <c r="Z426" i="4"/>
  <c r="AB426" i="4"/>
  <c r="AC426" i="4"/>
  <c r="X427" i="4"/>
  <c r="Z427" i="4"/>
  <c r="AB427" i="4"/>
  <c r="AC427" i="4"/>
  <c r="X428" i="4"/>
  <c r="Z428" i="4"/>
  <c r="AB428" i="4"/>
  <c r="AC428" i="4"/>
  <c r="X429" i="4"/>
  <c r="Z429" i="4"/>
  <c r="AB429" i="4"/>
  <c r="AC429" i="4"/>
  <c r="X430" i="4"/>
  <c r="Z430" i="4"/>
  <c r="AB430" i="4"/>
  <c r="AC430" i="4"/>
  <c r="X432" i="4"/>
  <c r="Z432" i="4"/>
  <c r="AB432" i="4"/>
  <c r="AC432" i="4"/>
  <c r="X434" i="4"/>
  <c r="Z434" i="4"/>
  <c r="AB434" i="4"/>
  <c r="AC434" i="4"/>
  <c r="X435" i="4"/>
  <c r="Z435" i="4"/>
  <c r="AB435" i="4"/>
  <c r="AC435" i="4"/>
  <c r="X436" i="4"/>
  <c r="Z436" i="4"/>
  <c r="AB436" i="4"/>
  <c r="AC436" i="4"/>
  <c r="X437" i="4"/>
  <c r="Z437" i="4"/>
  <c r="AB437" i="4"/>
  <c r="AC437" i="4"/>
  <c r="X438" i="4"/>
  <c r="Z438" i="4"/>
  <c r="AB438" i="4"/>
  <c r="AC438" i="4"/>
  <c r="X439" i="4"/>
  <c r="Z439" i="4"/>
  <c r="AB439" i="4"/>
  <c r="AC439" i="4"/>
  <c r="X440" i="4"/>
  <c r="Z440" i="4"/>
  <c r="AB440" i="4"/>
  <c r="AC440" i="4"/>
  <c r="X441" i="4"/>
  <c r="Z441" i="4"/>
  <c r="AB441" i="4"/>
  <c r="AC441" i="4"/>
  <c r="X443" i="4"/>
  <c r="Z443" i="4"/>
  <c r="AB443" i="4"/>
  <c r="AC443" i="4"/>
  <c r="X445" i="4"/>
  <c r="Z445" i="4"/>
  <c r="AB445" i="4"/>
  <c r="AC445" i="4"/>
  <c r="X446" i="4"/>
  <c r="Z446" i="4"/>
  <c r="AB446" i="4"/>
  <c r="AC446" i="4"/>
  <c r="X447" i="4"/>
  <c r="Z447" i="4"/>
  <c r="AB447" i="4"/>
  <c r="AC447" i="4"/>
  <c r="X448" i="4"/>
  <c r="Z448" i="4"/>
  <c r="AB448" i="4"/>
  <c r="AC448" i="4"/>
  <c r="X449" i="4"/>
  <c r="Z449" i="4"/>
  <c r="AB449" i="4"/>
  <c r="AC449" i="4"/>
  <c r="X450" i="4"/>
  <c r="Z450" i="4"/>
  <c r="AB450" i="4"/>
  <c r="AC450" i="4"/>
  <c r="X452" i="4"/>
  <c r="Z452" i="4"/>
  <c r="AB452" i="4"/>
  <c r="AC452" i="4"/>
  <c r="X453" i="4"/>
  <c r="Z453" i="4"/>
  <c r="AB453" i="4"/>
  <c r="AC453" i="4"/>
  <c r="X454" i="4"/>
  <c r="Z454" i="4"/>
  <c r="AB454" i="4"/>
  <c r="AC454" i="4"/>
  <c r="X456" i="4"/>
  <c r="Z456" i="4"/>
  <c r="AB456" i="4"/>
  <c r="AC456" i="4"/>
  <c r="X457" i="4"/>
  <c r="Z457" i="4"/>
  <c r="AB457" i="4"/>
  <c r="AC457" i="4"/>
  <c r="X458" i="4"/>
  <c r="Z458" i="4"/>
  <c r="AB458" i="4"/>
  <c r="AC458" i="4"/>
  <c r="X459" i="4"/>
  <c r="Z459" i="4"/>
  <c r="AB459" i="4"/>
  <c r="AC459" i="4"/>
  <c r="Y460" i="4"/>
  <c r="X462" i="4"/>
  <c r="Z462" i="4"/>
  <c r="AB462" i="4"/>
  <c r="AC462" i="4"/>
  <c r="X463" i="4"/>
  <c r="Z463" i="4"/>
  <c r="AB463" i="4"/>
  <c r="AC463" i="4"/>
  <c r="X464" i="4"/>
  <c r="Z464" i="4"/>
  <c r="AB464" i="4"/>
  <c r="AC464" i="4"/>
  <c r="X465" i="4"/>
  <c r="Z465" i="4"/>
  <c r="AB465" i="4"/>
  <c r="AC465" i="4"/>
  <c r="X466" i="4"/>
  <c r="Z466" i="4"/>
  <c r="AB466" i="4"/>
  <c r="AC466" i="4"/>
  <c r="X467" i="4"/>
  <c r="Z467" i="4"/>
  <c r="AB467" i="4"/>
  <c r="AC467" i="4"/>
  <c r="X468" i="4"/>
  <c r="Z468" i="4"/>
  <c r="AB468" i="4"/>
  <c r="AC468" i="4"/>
  <c r="X469" i="4"/>
  <c r="Z469" i="4"/>
  <c r="AB469" i="4"/>
  <c r="AC469" i="4"/>
  <c r="X470" i="4"/>
  <c r="Z470" i="4"/>
  <c r="AB470" i="4"/>
  <c r="AC470" i="4"/>
  <c r="X471" i="4"/>
  <c r="Z471" i="4"/>
  <c r="AB471" i="4"/>
  <c r="AC471" i="4"/>
  <c r="X472" i="4"/>
  <c r="Z472" i="4"/>
  <c r="AB472" i="4"/>
  <c r="AC472" i="4"/>
  <c r="X473" i="4"/>
  <c r="Z473" i="4"/>
  <c r="AB473" i="4"/>
  <c r="AC473" i="4"/>
  <c r="Y474" i="4"/>
  <c r="X477" i="4"/>
  <c r="Z477" i="4"/>
  <c r="AB477" i="4"/>
  <c r="AC477" i="4"/>
  <c r="X478" i="4"/>
  <c r="Z478" i="4"/>
  <c r="AB478" i="4"/>
  <c r="AC478" i="4"/>
  <c r="X479" i="4"/>
  <c r="Z479" i="4"/>
  <c r="AB479" i="4"/>
  <c r="AC479" i="4"/>
  <c r="X480" i="4"/>
  <c r="Z480" i="4"/>
  <c r="AB480" i="4"/>
  <c r="AC480" i="4"/>
  <c r="X481" i="4"/>
  <c r="Z481" i="4"/>
  <c r="AB481" i="4"/>
  <c r="AC481" i="4"/>
  <c r="X482" i="4"/>
  <c r="Z482" i="4"/>
  <c r="AB482" i="4"/>
  <c r="AC482" i="4"/>
  <c r="X484" i="4"/>
  <c r="Z484" i="4"/>
  <c r="AB484" i="4"/>
  <c r="AC484" i="4"/>
  <c r="X485" i="4"/>
  <c r="Z485" i="4"/>
  <c r="AB485" i="4"/>
  <c r="AC485" i="4"/>
  <c r="X486" i="4"/>
  <c r="Z486" i="4"/>
  <c r="AB486" i="4"/>
  <c r="AC486" i="4"/>
  <c r="X487" i="4"/>
  <c r="Z487" i="4"/>
  <c r="AB487" i="4"/>
  <c r="AC487" i="4"/>
  <c r="X488" i="4"/>
  <c r="Z488" i="4"/>
  <c r="AB488" i="4"/>
  <c r="AC488" i="4"/>
  <c r="X489" i="4"/>
  <c r="Z489" i="4"/>
  <c r="AB489" i="4"/>
  <c r="AC489" i="4"/>
  <c r="X490" i="4"/>
  <c r="Z490" i="4"/>
  <c r="AB490" i="4"/>
  <c r="AC490" i="4"/>
  <c r="X491" i="4"/>
  <c r="Z491" i="4"/>
  <c r="AB491" i="4"/>
  <c r="AC491" i="4"/>
  <c r="X492" i="4"/>
  <c r="Z492" i="4"/>
  <c r="AB492" i="4"/>
  <c r="AC492" i="4"/>
  <c r="X493" i="4"/>
  <c r="Z493" i="4"/>
  <c r="AB493" i="4"/>
  <c r="AC493" i="4"/>
  <c r="X494" i="4"/>
  <c r="Z494" i="4"/>
  <c r="AB494" i="4"/>
  <c r="AC494" i="4"/>
  <c r="X495" i="4"/>
  <c r="Z495" i="4"/>
  <c r="AB495" i="4"/>
  <c r="AC495" i="4"/>
  <c r="X496" i="4"/>
  <c r="Z496" i="4"/>
  <c r="AB496" i="4"/>
  <c r="AC496" i="4"/>
  <c r="X497" i="4"/>
  <c r="Z497" i="4"/>
  <c r="AB497" i="4"/>
  <c r="AC497" i="4"/>
  <c r="X499" i="4"/>
  <c r="Z499" i="4"/>
  <c r="AB499" i="4"/>
  <c r="AC499" i="4"/>
  <c r="X500" i="4"/>
  <c r="Z500" i="4"/>
  <c r="AB500" i="4"/>
  <c r="AC500" i="4"/>
  <c r="X501" i="4"/>
  <c r="Z501" i="4"/>
  <c r="AB501" i="4"/>
  <c r="AC501" i="4"/>
  <c r="X502" i="4"/>
  <c r="Z502" i="4"/>
  <c r="AB502" i="4"/>
  <c r="AC502" i="4"/>
  <c r="X503" i="4"/>
  <c r="Z503" i="4"/>
  <c r="AB503" i="4"/>
  <c r="AC503" i="4"/>
  <c r="Y504" i="4"/>
  <c r="X506" i="4"/>
  <c r="X504" i="4" s="1"/>
  <c r="Z506" i="4"/>
  <c r="AB506" i="4"/>
  <c r="AC506" i="4"/>
  <c r="X507" i="4"/>
  <c r="Z507" i="4"/>
  <c r="Z504" i="4" s="1"/>
  <c r="AB507" i="4"/>
  <c r="AC507" i="4"/>
  <c r="X508" i="4"/>
  <c r="Z508" i="4"/>
  <c r="AB508" i="4"/>
  <c r="AC508" i="4"/>
  <c r="X509" i="4"/>
  <c r="Z509" i="4"/>
  <c r="AB509" i="4"/>
  <c r="AC509" i="4"/>
  <c r="X510" i="4"/>
  <c r="Z510" i="4"/>
  <c r="AB510" i="4"/>
  <c r="AC510" i="4"/>
  <c r="X511" i="4"/>
  <c r="Z511" i="4"/>
  <c r="AB511" i="4"/>
  <c r="AC511" i="4"/>
  <c r="X512" i="4"/>
  <c r="Z512" i="4"/>
  <c r="AB512" i="4"/>
  <c r="AC512" i="4"/>
  <c r="X513" i="4"/>
  <c r="Z513" i="4"/>
  <c r="AB513" i="4"/>
  <c r="AC513" i="4"/>
  <c r="X514" i="4"/>
  <c r="Z514" i="4"/>
  <c r="AB514" i="4"/>
  <c r="AC514" i="4"/>
  <c r="X515" i="4"/>
  <c r="Z515" i="4"/>
  <c r="AB515" i="4"/>
  <c r="AC515" i="4"/>
  <c r="X516" i="4"/>
  <c r="Z516" i="4"/>
  <c r="AB516" i="4"/>
  <c r="AC516" i="4"/>
  <c r="X517" i="4"/>
  <c r="Z517" i="4"/>
  <c r="AB517" i="4"/>
  <c r="AC517" i="4"/>
  <c r="Y518" i="4"/>
  <c r="X521" i="4"/>
  <c r="Z521" i="4"/>
  <c r="AB521" i="4"/>
  <c r="AC521" i="4"/>
  <c r="X522" i="4"/>
  <c r="Z522" i="4"/>
  <c r="AB522" i="4"/>
  <c r="AC522" i="4"/>
  <c r="X523" i="4"/>
  <c r="Z523" i="4"/>
  <c r="AB523" i="4"/>
  <c r="AC523" i="4"/>
  <c r="X524" i="4"/>
  <c r="Z524" i="4"/>
  <c r="AB524" i="4"/>
  <c r="AC524" i="4"/>
  <c r="X525" i="4"/>
  <c r="Z525" i="4"/>
  <c r="AB525" i="4"/>
  <c r="AC525" i="4"/>
  <c r="X527" i="4"/>
  <c r="Z527" i="4"/>
  <c r="AB527" i="4"/>
  <c r="AC527" i="4"/>
  <c r="X528" i="4"/>
  <c r="Z528" i="4"/>
  <c r="AB528" i="4"/>
  <c r="AC528" i="4"/>
  <c r="X529" i="4"/>
  <c r="Z529" i="4"/>
  <c r="AB529" i="4"/>
  <c r="AC529" i="4"/>
  <c r="X530" i="4"/>
  <c r="Z530" i="4"/>
  <c r="AB530" i="4"/>
  <c r="AC530" i="4"/>
  <c r="X531" i="4"/>
  <c r="Z531" i="4"/>
  <c r="AB531" i="4"/>
  <c r="AC531" i="4"/>
  <c r="X532" i="4"/>
  <c r="Z532" i="4"/>
  <c r="AB532" i="4"/>
  <c r="AC532" i="4"/>
  <c r="X533" i="4"/>
  <c r="Z533" i="4"/>
  <c r="AB533" i="4"/>
  <c r="AC533" i="4"/>
  <c r="X535" i="4"/>
  <c r="Z535" i="4"/>
  <c r="AB535" i="4"/>
  <c r="AC535" i="4"/>
  <c r="X536" i="4"/>
  <c r="Z536" i="4"/>
  <c r="AB536" i="4"/>
  <c r="AC536" i="4"/>
  <c r="X537" i="4"/>
  <c r="Z537" i="4"/>
  <c r="AB537" i="4"/>
  <c r="AC537" i="4"/>
  <c r="X538" i="4"/>
  <c r="Z538" i="4"/>
  <c r="AB538" i="4"/>
  <c r="AC538" i="4"/>
  <c r="X539" i="4"/>
  <c r="Z539" i="4"/>
  <c r="AB539" i="4"/>
  <c r="AC539" i="4"/>
  <c r="X540" i="4"/>
  <c r="Z540" i="4"/>
  <c r="AB540" i="4"/>
  <c r="AC540" i="4"/>
  <c r="X541" i="4"/>
  <c r="Z541" i="4"/>
  <c r="AB541" i="4"/>
  <c r="AC541" i="4"/>
  <c r="X542" i="4"/>
  <c r="Z542" i="4"/>
  <c r="AB542" i="4"/>
  <c r="AC542" i="4"/>
  <c r="X543" i="4"/>
  <c r="Z543" i="4"/>
  <c r="AB543" i="4"/>
  <c r="AC543" i="4"/>
  <c r="X545" i="4"/>
  <c r="Z545" i="4"/>
  <c r="AB545" i="4"/>
  <c r="AC545" i="4"/>
  <c r="X546" i="4"/>
  <c r="Z546" i="4"/>
  <c r="AB546" i="4"/>
  <c r="AC546" i="4"/>
  <c r="X547" i="4"/>
  <c r="Z547" i="4"/>
  <c r="AB547" i="4"/>
  <c r="AC547" i="4"/>
  <c r="X548" i="4"/>
  <c r="Z548" i="4"/>
  <c r="AB548" i="4"/>
  <c r="AC548" i="4"/>
  <c r="Y549" i="4"/>
  <c r="X551" i="4"/>
  <c r="Z551" i="4"/>
  <c r="AB551" i="4"/>
  <c r="AC551" i="4"/>
  <c r="X552" i="4"/>
  <c r="Z552" i="4"/>
  <c r="AB552" i="4"/>
  <c r="AC552" i="4"/>
  <c r="X553" i="4"/>
  <c r="Z553" i="4"/>
  <c r="AB553" i="4"/>
  <c r="AC553" i="4"/>
  <c r="Y554" i="4"/>
  <c r="X556" i="4"/>
  <c r="Z556" i="4"/>
  <c r="AB556" i="4"/>
  <c r="AC556" i="4"/>
  <c r="X557" i="4"/>
  <c r="Z557" i="4"/>
  <c r="AB557" i="4"/>
  <c r="AC557" i="4"/>
  <c r="X558" i="4"/>
  <c r="Z558" i="4"/>
  <c r="AB558" i="4"/>
  <c r="AC558" i="4"/>
  <c r="X559" i="4"/>
  <c r="Z559" i="4"/>
  <c r="AB559" i="4"/>
  <c r="AC559" i="4"/>
  <c r="X560" i="4"/>
  <c r="Z560" i="4"/>
  <c r="AB560" i="4"/>
  <c r="AC560" i="4"/>
  <c r="X561" i="4"/>
  <c r="Z561" i="4"/>
  <c r="AB561" i="4"/>
  <c r="AC561" i="4"/>
  <c r="X562" i="4"/>
  <c r="Z562" i="4"/>
  <c r="AB562" i="4"/>
  <c r="AC562" i="4"/>
  <c r="X563" i="4"/>
  <c r="Z563" i="4"/>
  <c r="AB563" i="4"/>
  <c r="AC563" i="4"/>
  <c r="Y565" i="4"/>
  <c r="X567" i="4"/>
  <c r="Z567" i="4"/>
  <c r="AB567" i="4"/>
  <c r="AC567" i="4"/>
  <c r="X568" i="4"/>
  <c r="Z568" i="4"/>
  <c r="AB568" i="4"/>
  <c r="AC568" i="4"/>
  <c r="X569" i="4"/>
  <c r="Z569" i="4"/>
  <c r="AB569" i="4"/>
  <c r="AC569" i="4"/>
  <c r="Y570" i="4"/>
  <c r="X572" i="4"/>
  <c r="Z572" i="4"/>
  <c r="AB572" i="4"/>
  <c r="AC572" i="4"/>
  <c r="X573" i="4"/>
  <c r="Z573" i="4"/>
  <c r="AB573" i="4"/>
  <c r="AC573" i="4"/>
  <c r="X574" i="4"/>
  <c r="Z574" i="4"/>
  <c r="AB574" i="4"/>
  <c r="AC574" i="4"/>
  <c r="X575" i="4"/>
  <c r="Z575" i="4"/>
  <c r="AB575" i="4"/>
  <c r="AC575" i="4"/>
  <c r="X576" i="4"/>
  <c r="Z576" i="4"/>
  <c r="AB576" i="4"/>
  <c r="AC576" i="4"/>
  <c r="X577" i="4"/>
  <c r="Z577" i="4"/>
  <c r="AB577" i="4"/>
  <c r="AC577" i="4"/>
  <c r="Y578" i="4"/>
  <c r="X581" i="4"/>
  <c r="Z581" i="4"/>
  <c r="AB581" i="4"/>
  <c r="AC581" i="4"/>
  <c r="X582" i="4"/>
  <c r="Z582" i="4"/>
  <c r="AB582" i="4"/>
  <c r="AC582" i="4"/>
  <c r="X583" i="4"/>
  <c r="Z583" i="4"/>
  <c r="AB583" i="4"/>
  <c r="AC583" i="4"/>
  <c r="X584" i="4"/>
  <c r="Z584" i="4"/>
  <c r="AB584" i="4"/>
  <c r="AC584" i="4"/>
  <c r="X585" i="4"/>
  <c r="Z585" i="4"/>
  <c r="AB585" i="4"/>
  <c r="AC585" i="4"/>
  <c r="Y586" i="4"/>
  <c r="X588" i="4"/>
  <c r="X586" i="4" s="1"/>
  <c r="Z588" i="4"/>
  <c r="AB588" i="4"/>
  <c r="AC588" i="4"/>
  <c r="X589" i="4"/>
  <c r="Z589" i="4"/>
  <c r="Z586" i="4" s="1"/>
  <c r="AB589" i="4"/>
  <c r="AC589" i="4"/>
  <c r="X590" i="4"/>
  <c r="Z590" i="4"/>
  <c r="AB590" i="4"/>
  <c r="AC590" i="4"/>
  <c r="X591" i="4"/>
  <c r="Z591" i="4"/>
  <c r="AB591" i="4"/>
  <c r="AC591" i="4"/>
  <c r="X592" i="4"/>
  <c r="Z592" i="4"/>
  <c r="AB592" i="4"/>
  <c r="AC592" i="4"/>
  <c r="X593" i="4"/>
  <c r="Z593" i="4"/>
  <c r="AB593" i="4"/>
  <c r="AC593" i="4"/>
  <c r="X594" i="4"/>
  <c r="Z594" i="4"/>
  <c r="AB594" i="4"/>
  <c r="AC594" i="4"/>
  <c r="X595" i="4"/>
  <c r="Z595" i="4"/>
  <c r="AB595" i="4"/>
  <c r="AC595" i="4"/>
  <c r="X596" i="4"/>
  <c r="Z596" i="4"/>
  <c r="AB596" i="4"/>
  <c r="AC596" i="4"/>
  <c r="X597" i="4"/>
  <c r="Z597" i="4"/>
  <c r="AB597" i="4"/>
  <c r="AC597" i="4"/>
  <c r="X598" i="4"/>
  <c r="Z598" i="4"/>
  <c r="AB598" i="4"/>
  <c r="AC598" i="4"/>
  <c r="X599" i="4"/>
  <c r="Z599" i="4"/>
  <c r="AB599" i="4"/>
  <c r="AC599" i="4"/>
  <c r="X600" i="4"/>
  <c r="Z600" i="4"/>
  <c r="AB600" i="4"/>
  <c r="AC600" i="4"/>
  <c r="X601" i="4"/>
  <c r="Z601" i="4"/>
  <c r="AB601" i="4"/>
  <c r="AC601" i="4"/>
  <c r="X602" i="4"/>
  <c r="Z602" i="4"/>
  <c r="AB602" i="4"/>
  <c r="AC602" i="4"/>
  <c r="X603" i="4"/>
  <c r="Z603" i="4"/>
  <c r="AB603" i="4"/>
  <c r="AC603" i="4"/>
  <c r="X604" i="4"/>
  <c r="Z604" i="4"/>
  <c r="AB604" i="4"/>
  <c r="AC604" i="4"/>
  <c r="X605" i="4"/>
  <c r="Z605" i="4"/>
  <c r="AB605" i="4"/>
  <c r="AC605" i="4"/>
  <c r="X606" i="4"/>
  <c r="Z606" i="4"/>
  <c r="AB606" i="4"/>
  <c r="AC606" i="4"/>
  <c r="X607" i="4"/>
  <c r="Z607" i="4"/>
  <c r="AB607" i="4"/>
  <c r="AC607" i="4"/>
  <c r="X608" i="4"/>
  <c r="Z608" i="4"/>
  <c r="AB608" i="4"/>
  <c r="AC608" i="4"/>
  <c r="X609" i="4"/>
  <c r="Z609" i="4"/>
  <c r="AB609" i="4"/>
  <c r="AC609" i="4"/>
  <c r="X610" i="4"/>
  <c r="Z610" i="4"/>
  <c r="AB610" i="4"/>
  <c r="AC610" i="4"/>
  <c r="X611" i="4"/>
  <c r="Z611" i="4"/>
  <c r="AB611" i="4"/>
  <c r="AC611" i="4"/>
  <c r="X612" i="4"/>
  <c r="Z612" i="4"/>
  <c r="AB612" i="4"/>
  <c r="AC612" i="4"/>
  <c r="X613" i="4"/>
  <c r="Z613" i="4"/>
  <c r="AB613" i="4"/>
  <c r="AC613" i="4"/>
  <c r="X614" i="4"/>
  <c r="Z614" i="4"/>
  <c r="AB614" i="4"/>
  <c r="AC614" i="4"/>
  <c r="X615" i="4"/>
  <c r="Z615" i="4"/>
  <c r="AB615" i="4"/>
  <c r="AC615" i="4"/>
  <c r="X616" i="4"/>
  <c r="Z616" i="4"/>
  <c r="AB616" i="4"/>
  <c r="AC616" i="4"/>
  <c r="Y617" i="4"/>
  <c r="AC617" i="4"/>
  <c r="X619" i="4"/>
  <c r="X617" i="4" s="1"/>
  <c r="Z619" i="4"/>
  <c r="Z617" i="4" s="1"/>
  <c r="AB619" i="4"/>
  <c r="AB617" i="4" s="1"/>
  <c r="AC619" i="4"/>
  <c r="Y621" i="4"/>
  <c r="X623" i="4"/>
  <c r="Z623" i="4"/>
  <c r="AB623" i="4"/>
  <c r="AC623" i="4"/>
  <c r="X624" i="4"/>
  <c r="Z624" i="4"/>
  <c r="AB624" i="4"/>
  <c r="AC624" i="4"/>
  <c r="X625" i="4"/>
  <c r="Z625" i="4"/>
  <c r="AB625" i="4"/>
  <c r="AC625" i="4"/>
  <c r="X626" i="4"/>
  <c r="Z626" i="4"/>
  <c r="AB626" i="4"/>
  <c r="AC626" i="4"/>
  <c r="X627" i="4"/>
  <c r="Z627" i="4"/>
  <c r="AB627" i="4"/>
  <c r="AC627" i="4"/>
  <c r="X628" i="4"/>
  <c r="Z628" i="4"/>
  <c r="AB628" i="4"/>
  <c r="AC628" i="4"/>
  <c r="Y629" i="4"/>
  <c r="X631" i="4"/>
  <c r="X629" i="4" s="1"/>
  <c r="Z631" i="4"/>
  <c r="AB631" i="4"/>
  <c r="AC631" i="4"/>
  <c r="X632" i="4"/>
  <c r="Z632" i="4"/>
  <c r="Z629" i="4" s="1"/>
  <c r="AB632" i="4"/>
  <c r="AC632" i="4"/>
  <c r="X633" i="4"/>
  <c r="Z633" i="4"/>
  <c r="AB633" i="4"/>
  <c r="AC633" i="4"/>
  <c r="X634" i="4"/>
  <c r="Z634" i="4"/>
  <c r="AB634" i="4"/>
  <c r="AC634" i="4"/>
  <c r="Y635" i="4"/>
  <c r="X637" i="4"/>
  <c r="Z637" i="4"/>
  <c r="AB637" i="4"/>
  <c r="AC637" i="4"/>
  <c r="X638" i="4"/>
  <c r="Z638" i="4"/>
  <c r="AB638" i="4"/>
  <c r="AC638" i="4"/>
  <c r="X639" i="4"/>
  <c r="Z639" i="4"/>
  <c r="AB639" i="4"/>
  <c r="AC639" i="4"/>
  <c r="X640" i="4"/>
  <c r="Z640" i="4"/>
  <c r="AB640" i="4"/>
  <c r="AC640" i="4"/>
  <c r="Y641" i="4"/>
  <c r="X643" i="4"/>
  <c r="Z643" i="4"/>
  <c r="AB643" i="4"/>
  <c r="AC643" i="4"/>
  <c r="X644" i="4"/>
  <c r="Z644" i="4"/>
  <c r="AB644" i="4"/>
  <c r="AC644" i="4"/>
  <c r="X645" i="4"/>
  <c r="Z645" i="4"/>
  <c r="AB645" i="4"/>
  <c r="AC645" i="4"/>
  <c r="X646" i="4"/>
  <c r="Z646" i="4"/>
  <c r="AB646" i="4"/>
  <c r="AC646" i="4"/>
  <c r="X647" i="4"/>
  <c r="Z647" i="4"/>
  <c r="AB647" i="4"/>
  <c r="AC647" i="4"/>
  <c r="X648" i="4"/>
  <c r="Z648" i="4"/>
  <c r="AB648" i="4"/>
  <c r="AC648" i="4"/>
  <c r="Y649" i="4"/>
  <c r="X651" i="4"/>
  <c r="Z651" i="4"/>
  <c r="AB651" i="4"/>
  <c r="AC651" i="4"/>
  <c r="X652" i="4"/>
  <c r="Z652" i="4"/>
  <c r="AB652" i="4"/>
  <c r="AC652" i="4"/>
  <c r="X653" i="4"/>
  <c r="Z653" i="4"/>
  <c r="AB653" i="4"/>
  <c r="AC653" i="4"/>
  <c r="X654" i="4"/>
  <c r="Z654" i="4"/>
  <c r="AB654" i="4"/>
  <c r="AC654" i="4"/>
  <c r="Y655" i="4"/>
  <c r="X657" i="4"/>
  <c r="X655" i="4" s="1"/>
  <c r="Z657" i="4"/>
  <c r="AB657" i="4"/>
  <c r="AC657" i="4"/>
  <c r="X658" i="4"/>
  <c r="Z658" i="4"/>
  <c r="Z655" i="4" s="1"/>
  <c r="AB658" i="4"/>
  <c r="AC658" i="4"/>
  <c r="X659" i="4"/>
  <c r="Z659" i="4"/>
  <c r="AB659" i="4"/>
  <c r="AC659" i="4"/>
  <c r="X660" i="4"/>
  <c r="Z660" i="4"/>
  <c r="AB660" i="4"/>
  <c r="AC660" i="4"/>
  <c r="X662" i="4"/>
  <c r="Y662" i="4"/>
  <c r="AC662" i="4"/>
  <c r="X664" i="4"/>
  <c r="Z664" i="4"/>
  <c r="Z662" i="4" s="1"/>
  <c r="AB664" i="4"/>
  <c r="AB662" i="4" s="1"/>
  <c r="AC664" i="4"/>
  <c r="Y665" i="4"/>
  <c r="X668" i="4"/>
  <c r="Z668" i="4"/>
  <c r="AB668" i="4"/>
  <c r="AC668" i="4"/>
  <c r="X670" i="4"/>
  <c r="Z670" i="4"/>
  <c r="AB670" i="4"/>
  <c r="AC670" i="4"/>
  <c r="X671" i="4"/>
  <c r="Z671" i="4"/>
  <c r="AB671" i="4"/>
  <c r="AC671" i="4"/>
  <c r="X672" i="4"/>
  <c r="Z672" i="4"/>
  <c r="AB672" i="4"/>
  <c r="AC672" i="4"/>
  <c r="X674" i="4"/>
  <c r="Z674" i="4"/>
  <c r="AB674" i="4"/>
  <c r="AC674" i="4"/>
  <c r="X675" i="4"/>
  <c r="Z675" i="4"/>
  <c r="AB675" i="4"/>
  <c r="AC675" i="4"/>
  <c r="X676" i="4"/>
  <c r="Z676" i="4"/>
  <c r="AB676" i="4"/>
  <c r="AC676" i="4"/>
  <c r="X677" i="4"/>
  <c r="Z677" i="4"/>
  <c r="AB677" i="4"/>
  <c r="AC677" i="4"/>
  <c r="Y678" i="4"/>
  <c r="X680" i="4"/>
  <c r="Z680" i="4"/>
  <c r="AB680" i="4"/>
  <c r="AC680" i="4"/>
  <c r="X681" i="4"/>
  <c r="Z681" i="4"/>
  <c r="AB681" i="4"/>
  <c r="AC681" i="4"/>
  <c r="X682" i="4"/>
  <c r="Z682" i="4"/>
  <c r="AB682" i="4"/>
  <c r="AC682" i="4"/>
  <c r="X683" i="4"/>
  <c r="Z683" i="4"/>
  <c r="AB683" i="4"/>
  <c r="AC683" i="4"/>
  <c r="X684" i="4"/>
  <c r="Z684" i="4"/>
  <c r="AB684" i="4"/>
  <c r="AC684" i="4"/>
  <c r="X685" i="4"/>
  <c r="Z685" i="4"/>
  <c r="AB685" i="4"/>
  <c r="AC685" i="4"/>
  <c r="X686" i="4"/>
  <c r="Z686" i="4"/>
  <c r="AB686" i="4"/>
  <c r="AC686" i="4"/>
  <c r="X687" i="4"/>
  <c r="Z687" i="4"/>
  <c r="AB687" i="4"/>
  <c r="AC687" i="4"/>
  <c r="X688" i="4"/>
  <c r="Z688" i="4"/>
  <c r="AB688" i="4"/>
  <c r="AC688" i="4"/>
  <c r="X689" i="4"/>
  <c r="Z689" i="4"/>
  <c r="AB689" i="4"/>
  <c r="AC689" i="4"/>
  <c r="X690" i="4"/>
  <c r="Z690" i="4"/>
  <c r="AB690" i="4"/>
  <c r="AC690" i="4"/>
  <c r="X691" i="4"/>
  <c r="Z691" i="4"/>
  <c r="AB691" i="4"/>
  <c r="AC691" i="4"/>
  <c r="X692" i="4"/>
  <c r="Y692" i="4"/>
  <c r="AC692" i="4"/>
  <c r="X694" i="4"/>
  <c r="Z694" i="4"/>
  <c r="Z692" i="4" s="1"/>
  <c r="AB694" i="4"/>
  <c r="AB692" i="4" s="1"/>
  <c r="AC694" i="4"/>
  <c r="Y695" i="4"/>
  <c r="X698" i="4"/>
  <c r="Z698" i="4"/>
  <c r="AB698" i="4"/>
  <c r="AC698" i="4"/>
  <c r="X699" i="4"/>
  <c r="Z699" i="4"/>
  <c r="AB699" i="4"/>
  <c r="AC699" i="4"/>
  <c r="X700" i="4"/>
  <c r="Z700" i="4"/>
  <c r="AB700" i="4"/>
  <c r="AC700" i="4"/>
  <c r="X701" i="4"/>
  <c r="Z701" i="4"/>
  <c r="AB701" i="4"/>
  <c r="AC701" i="4"/>
  <c r="X702" i="4"/>
  <c r="Z702" i="4"/>
  <c r="AB702" i="4"/>
  <c r="AC702" i="4"/>
  <c r="X703" i="4"/>
  <c r="Z703" i="4"/>
  <c r="AB703" i="4"/>
  <c r="AC703" i="4"/>
  <c r="X705" i="4"/>
  <c r="Z705" i="4"/>
  <c r="AB705" i="4"/>
  <c r="AC705" i="4"/>
  <c r="X707" i="4"/>
  <c r="Z707" i="4"/>
  <c r="AB707" i="4"/>
  <c r="AC707" i="4"/>
  <c r="X709" i="4"/>
  <c r="Z709" i="4"/>
  <c r="AB709" i="4"/>
  <c r="AC709" i="4"/>
  <c r="X710" i="4"/>
  <c r="Z710" i="4"/>
  <c r="AB710" i="4"/>
  <c r="AC710" i="4"/>
  <c r="X711" i="4"/>
  <c r="Z711" i="4"/>
  <c r="AB711" i="4"/>
  <c r="AC711" i="4"/>
  <c r="X712" i="4"/>
  <c r="Z712" i="4"/>
  <c r="AB712" i="4"/>
  <c r="AC712" i="4"/>
  <c r="X714" i="4"/>
  <c r="Z714" i="4"/>
  <c r="AB714" i="4"/>
  <c r="AC714" i="4"/>
  <c r="X715" i="4"/>
  <c r="Z715" i="4"/>
  <c r="AB715" i="4"/>
  <c r="AC715" i="4"/>
  <c r="X716" i="4"/>
  <c r="Z716" i="4"/>
  <c r="AB716" i="4"/>
  <c r="AC716" i="4"/>
  <c r="X717" i="4"/>
  <c r="Z717" i="4"/>
  <c r="AB717" i="4"/>
  <c r="AC717" i="4"/>
  <c r="X719" i="4"/>
  <c r="Z719" i="4"/>
  <c r="AB719" i="4"/>
  <c r="AC719" i="4"/>
  <c r="X720" i="4"/>
  <c r="Z720" i="4"/>
  <c r="AB720" i="4"/>
  <c r="AC720" i="4"/>
  <c r="X721" i="4"/>
  <c r="Z721" i="4"/>
  <c r="AB721" i="4"/>
  <c r="AC721" i="4"/>
  <c r="X723" i="4"/>
  <c r="Z723" i="4"/>
  <c r="AB723" i="4"/>
  <c r="AC723" i="4"/>
  <c r="X724" i="4"/>
  <c r="Z724" i="4"/>
  <c r="AB724" i="4"/>
  <c r="AC724" i="4"/>
  <c r="X725" i="4"/>
  <c r="Z725" i="4"/>
  <c r="AB725" i="4"/>
  <c r="AC725" i="4"/>
  <c r="X726" i="4"/>
  <c r="Z726" i="4"/>
  <c r="AB726" i="4"/>
  <c r="AC726" i="4"/>
  <c r="X727" i="4"/>
  <c r="Z727" i="4"/>
  <c r="AB727" i="4"/>
  <c r="AC727" i="4"/>
  <c r="Y728" i="4"/>
  <c r="X731" i="4"/>
  <c r="Z731" i="4"/>
  <c r="AB731" i="4"/>
  <c r="AC731" i="4"/>
  <c r="X732" i="4"/>
  <c r="Z732" i="4"/>
  <c r="AB732" i="4"/>
  <c r="AC732" i="4"/>
  <c r="X733" i="4"/>
  <c r="Z733" i="4"/>
  <c r="AB733" i="4"/>
  <c r="AC733" i="4"/>
  <c r="X734" i="4"/>
  <c r="Z734" i="4"/>
  <c r="AB734" i="4"/>
  <c r="AC734" i="4"/>
  <c r="X735" i="4"/>
  <c r="Z735" i="4"/>
  <c r="AB735" i="4"/>
  <c r="AC735" i="4"/>
  <c r="X736" i="4"/>
  <c r="Z736" i="4"/>
  <c r="AB736" i="4"/>
  <c r="AC736" i="4"/>
  <c r="X738" i="4"/>
  <c r="Z738" i="4"/>
  <c r="AB738" i="4"/>
  <c r="AC738" i="4"/>
  <c r="X739" i="4"/>
  <c r="Z739" i="4"/>
  <c r="AB739" i="4"/>
  <c r="AC739" i="4"/>
  <c r="X740" i="4"/>
  <c r="Z740" i="4"/>
  <c r="AB740" i="4"/>
  <c r="AC740" i="4"/>
  <c r="X742" i="4"/>
  <c r="Z742" i="4"/>
  <c r="AB742" i="4"/>
  <c r="AC742" i="4"/>
  <c r="X743" i="4"/>
  <c r="Z743" i="4"/>
  <c r="AB743" i="4"/>
  <c r="AC743" i="4"/>
  <c r="X745" i="4"/>
  <c r="Z745" i="4"/>
  <c r="AB745" i="4"/>
  <c r="AC745" i="4"/>
  <c r="X746" i="4"/>
  <c r="Z746" i="4"/>
  <c r="AB746" i="4"/>
  <c r="AC746" i="4"/>
  <c r="X748" i="4"/>
  <c r="Z748" i="4"/>
  <c r="AB748" i="4"/>
  <c r="AC748" i="4"/>
  <c r="X749" i="4"/>
  <c r="Z749" i="4"/>
  <c r="AB749" i="4"/>
  <c r="AC749" i="4"/>
  <c r="X750" i="4"/>
  <c r="Z750" i="4"/>
  <c r="AB750" i="4"/>
  <c r="AC750" i="4"/>
  <c r="X751" i="4"/>
  <c r="Z751" i="4"/>
  <c r="AB751" i="4"/>
  <c r="AC751" i="4"/>
  <c r="X753" i="4"/>
  <c r="Z753" i="4"/>
  <c r="AB753" i="4"/>
  <c r="AC753" i="4"/>
  <c r="X754" i="4"/>
  <c r="Z754" i="4"/>
  <c r="AB754" i="4"/>
  <c r="AC754" i="4"/>
  <c r="X756" i="4"/>
  <c r="Z756" i="4"/>
  <c r="AB756" i="4"/>
  <c r="AC756" i="4"/>
  <c r="Y757" i="4"/>
  <c r="X759" i="4"/>
  <c r="X757" i="4" s="1"/>
  <c r="Z759" i="4"/>
  <c r="AB759" i="4"/>
  <c r="AB757" i="4" s="1"/>
  <c r="AC759" i="4"/>
  <c r="X760" i="4"/>
  <c r="Z760" i="4"/>
  <c r="Z757" i="4" s="1"/>
  <c r="AB760" i="4"/>
  <c r="AC760" i="4"/>
  <c r="Y761" i="4"/>
  <c r="X763" i="4"/>
  <c r="Z763" i="4"/>
  <c r="AB763" i="4"/>
  <c r="AC763" i="4"/>
  <c r="X764" i="4"/>
  <c r="Z764" i="4"/>
  <c r="AB764" i="4"/>
  <c r="AC764" i="4"/>
  <c r="X765" i="4"/>
  <c r="Z765" i="4"/>
  <c r="AB765" i="4"/>
  <c r="AC765" i="4"/>
  <c r="X766" i="4"/>
  <c r="Z766" i="4"/>
  <c r="AB766" i="4"/>
  <c r="AC766" i="4"/>
  <c r="X767" i="4"/>
  <c r="Z767" i="4"/>
  <c r="AB767" i="4"/>
  <c r="AC767" i="4"/>
  <c r="X768" i="4"/>
  <c r="Z768" i="4"/>
  <c r="AB768" i="4"/>
  <c r="AC768" i="4"/>
  <c r="X769" i="4"/>
  <c r="Z769" i="4"/>
  <c r="AB769" i="4"/>
  <c r="AC769" i="4"/>
  <c r="X770" i="4"/>
  <c r="Z770" i="4"/>
  <c r="AB770" i="4"/>
  <c r="AC770" i="4"/>
  <c r="X771" i="4"/>
  <c r="Z771" i="4"/>
  <c r="AB771" i="4"/>
  <c r="AC771" i="4"/>
  <c r="X772" i="4"/>
  <c r="Z772" i="4"/>
  <c r="AB772" i="4"/>
  <c r="AC772" i="4"/>
  <c r="X773" i="4"/>
  <c r="Z773" i="4"/>
  <c r="AB773" i="4"/>
  <c r="AC773" i="4"/>
  <c r="X774" i="4"/>
  <c r="Z774" i="4"/>
  <c r="AB774" i="4"/>
  <c r="AC774" i="4"/>
  <c r="X775" i="4"/>
  <c r="Z775" i="4"/>
  <c r="AB775" i="4"/>
  <c r="AC775" i="4"/>
  <c r="X776" i="4"/>
  <c r="Z776" i="4"/>
  <c r="AB776" i="4"/>
  <c r="AC776" i="4"/>
  <c r="X777" i="4"/>
  <c r="Z777" i="4"/>
  <c r="AB777" i="4"/>
  <c r="AC777" i="4"/>
  <c r="Y779" i="4"/>
  <c r="X781" i="4"/>
  <c r="X779" i="4" s="1"/>
  <c r="Z781" i="4"/>
  <c r="Z779" i="4" s="1"/>
  <c r="AB781" i="4"/>
  <c r="AB779" i="4" s="1"/>
  <c r="AC781" i="4"/>
  <c r="AC779" i="4" s="1"/>
  <c r="Y782" i="4"/>
  <c r="X784" i="4"/>
  <c r="Z784" i="4"/>
  <c r="AB784" i="4"/>
  <c r="AC784" i="4"/>
  <c r="X785" i="4"/>
  <c r="Z785" i="4"/>
  <c r="AB785" i="4"/>
  <c r="AC785" i="4"/>
  <c r="X786" i="4"/>
  <c r="Z786" i="4"/>
  <c r="AB786" i="4"/>
  <c r="AC786" i="4"/>
  <c r="X787" i="4"/>
  <c r="Z787" i="4"/>
  <c r="AB787" i="4"/>
  <c r="AC787" i="4"/>
  <c r="X788" i="4"/>
  <c r="Z788" i="4"/>
  <c r="AB788" i="4"/>
  <c r="AC788" i="4"/>
  <c r="X789" i="4"/>
  <c r="Z789" i="4"/>
  <c r="AB789" i="4"/>
  <c r="AC789" i="4"/>
  <c r="X790" i="4"/>
  <c r="Z790" i="4"/>
  <c r="AB790" i="4"/>
  <c r="AC790" i="4"/>
  <c r="X791" i="4"/>
  <c r="Z791" i="4"/>
  <c r="AB791" i="4"/>
  <c r="AC791" i="4"/>
  <c r="X792" i="4"/>
  <c r="Z792" i="4"/>
  <c r="AB792" i="4"/>
  <c r="AC792" i="4"/>
  <c r="X793" i="4"/>
  <c r="Z793" i="4"/>
  <c r="AB793" i="4"/>
  <c r="AC793" i="4"/>
  <c r="X794" i="4"/>
  <c r="Z794" i="4"/>
  <c r="AB794" i="4"/>
  <c r="AC794" i="4"/>
  <c r="X795" i="4"/>
  <c r="Z795" i="4"/>
  <c r="AB795" i="4"/>
  <c r="AC795" i="4"/>
  <c r="Y796" i="4"/>
  <c r="X798" i="4"/>
  <c r="Z798" i="4"/>
  <c r="AB798" i="4"/>
  <c r="AC798" i="4"/>
  <c r="X799" i="4"/>
  <c r="Z799" i="4"/>
  <c r="AB799" i="4"/>
  <c r="AC799" i="4"/>
  <c r="X800" i="4"/>
  <c r="Z800" i="4"/>
  <c r="AB800" i="4"/>
  <c r="AC800" i="4"/>
  <c r="X801" i="4"/>
  <c r="Z801" i="4"/>
  <c r="AB801" i="4"/>
  <c r="AC801" i="4"/>
  <c r="X802" i="4"/>
  <c r="Z802" i="4"/>
  <c r="AB802" i="4"/>
  <c r="AC802" i="4"/>
  <c r="X803" i="4"/>
  <c r="Z803" i="4"/>
  <c r="AB803" i="4"/>
  <c r="AC803" i="4"/>
  <c r="X804" i="4"/>
  <c r="Z804" i="4"/>
  <c r="AB804" i="4"/>
  <c r="AC804" i="4"/>
  <c r="X805" i="4"/>
  <c r="Z805" i="4"/>
  <c r="AB805" i="4"/>
  <c r="AC805" i="4"/>
  <c r="X806" i="4"/>
  <c r="Z806" i="4"/>
  <c r="AB806" i="4"/>
  <c r="AC806" i="4"/>
  <c r="X807" i="4"/>
  <c r="Z807" i="4"/>
  <c r="AB807" i="4"/>
  <c r="AC807" i="4"/>
  <c r="X808" i="4"/>
  <c r="Z808" i="4"/>
  <c r="AB808" i="4"/>
  <c r="AC808" i="4"/>
  <c r="Y809" i="4"/>
  <c r="X811" i="4"/>
  <c r="Z811" i="4"/>
  <c r="AB811" i="4"/>
  <c r="AC811" i="4"/>
  <c r="X812" i="4"/>
  <c r="Z812" i="4"/>
  <c r="AB812" i="4"/>
  <c r="AC812" i="4"/>
  <c r="X813" i="4"/>
  <c r="Z813" i="4"/>
  <c r="AB813" i="4"/>
  <c r="AC813" i="4"/>
  <c r="X814" i="4"/>
  <c r="Z814" i="4"/>
  <c r="AB814" i="4"/>
  <c r="AC814" i="4"/>
  <c r="X815" i="4"/>
  <c r="Z815" i="4"/>
  <c r="AB815" i="4"/>
  <c r="AC815" i="4"/>
  <c r="X816" i="4"/>
  <c r="Z816" i="4"/>
  <c r="AB816" i="4"/>
  <c r="AC816" i="4"/>
  <c r="X817" i="4"/>
  <c r="Z817" i="4"/>
  <c r="AB817" i="4"/>
  <c r="AC817" i="4"/>
  <c r="X818" i="4"/>
  <c r="Z818" i="4"/>
  <c r="AB818" i="4"/>
  <c r="AC818" i="4"/>
  <c r="X819" i="4"/>
  <c r="Z819" i="4"/>
  <c r="AB819" i="4"/>
  <c r="AC819" i="4"/>
  <c r="X820" i="4"/>
  <c r="Z820" i="4"/>
  <c r="AB820" i="4"/>
  <c r="AC820" i="4"/>
  <c r="X821" i="4"/>
  <c r="Z821" i="4"/>
  <c r="AB821" i="4"/>
  <c r="AC821" i="4"/>
  <c r="Y823" i="4"/>
  <c r="X825" i="4"/>
  <c r="Z825" i="4"/>
  <c r="AB825" i="4"/>
  <c r="AC825" i="4"/>
  <c r="X826" i="4"/>
  <c r="X823" i="4" s="1"/>
  <c r="Z826" i="4"/>
  <c r="AB826" i="4"/>
  <c r="AC826" i="4"/>
  <c r="AC823" i="4" s="1"/>
  <c r="X827" i="4"/>
  <c r="Z827" i="4"/>
  <c r="AB827" i="4"/>
  <c r="AC827" i="4"/>
  <c r="Y828" i="4"/>
  <c r="X830" i="4"/>
  <c r="X828" i="4" s="1"/>
  <c r="Z830" i="4"/>
  <c r="AB830" i="4"/>
  <c r="AC830" i="4"/>
  <c r="X831" i="4"/>
  <c r="Z831" i="4"/>
  <c r="Z828" i="4" s="1"/>
  <c r="AB831" i="4"/>
  <c r="AC831" i="4"/>
  <c r="X832" i="4"/>
  <c r="Z832" i="4"/>
  <c r="AB832" i="4"/>
  <c r="AC832" i="4"/>
  <c r="X833" i="4"/>
  <c r="Z833" i="4"/>
  <c r="AB833" i="4"/>
  <c r="AC833" i="4"/>
  <c r="X834" i="4"/>
  <c r="Z834" i="4"/>
  <c r="AB834" i="4"/>
  <c r="AC834" i="4"/>
  <c r="X835" i="4"/>
  <c r="Z835" i="4"/>
  <c r="AB835" i="4"/>
  <c r="AC835" i="4"/>
  <c r="X836" i="4"/>
  <c r="Z836" i="4"/>
  <c r="AB836" i="4"/>
  <c r="AC836" i="4"/>
  <c r="Y837" i="4"/>
  <c r="AC837" i="4"/>
  <c r="X839" i="4"/>
  <c r="X837" i="4" s="1"/>
  <c r="Z839" i="4"/>
  <c r="Z837" i="4" s="1"/>
  <c r="AB839" i="4"/>
  <c r="AB837" i="4" s="1"/>
  <c r="AC839" i="4"/>
  <c r="Y840" i="4"/>
  <c r="X842" i="4"/>
  <c r="X840" i="4" s="1"/>
  <c r="Z842" i="4"/>
  <c r="AB842" i="4"/>
  <c r="AC842" i="4"/>
  <c r="X843" i="4"/>
  <c r="Z843" i="4"/>
  <c r="Z840" i="4" s="1"/>
  <c r="AB843" i="4"/>
  <c r="AC843" i="4"/>
  <c r="X844" i="4"/>
  <c r="Z844" i="4"/>
  <c r="AB844" i="4"/>
  <c r="AC844" i="4"/>
  <c r="X845" i="4"/>
  <c r="Z845" i="4"/>
  <c r="AB845" i="4"/>
  <c r="AC845" i="4"/>
  <c r="Y846" i="4"/>
  <c r="X848" i="4"/>
  <c r="X846" i="4" s="1"/>
  <c r="Z848" i="4"/>
  <c r="Z846" i="4" s="1"/>
  <c r="AB848" i="4"/>
  <c r="AB846" i="4" s="1"/>
  <c r="AC848" i="4"/>
  <c r="AC846" i="4" s="1"/>
  <c r="Y849" i="4"/>
  <c r="X851" i="4"/>
  <c r="Z851" i="4"/>
  <c r="AB851" i="4"/>
  <c r="AC851" i="4"/>
  <c r="X852" i="4"/>
  <c r="Z852" i="4"/>
  <c r="AB852" i="4"/>
  <c r="AC852" i="4"/>
  <c r="X853" i="4"/>
  <c r="Z853" i="4"/>
  <c r="AB853" i="4"/>
  <c r="AC853" i="4"/>
  <c r="X854" i="4"/>
  <c r="Z854" i="4"/>
  <c r="AB854" i="4"/>
  <c r="AC854" i="4"/>
  <c r="X855" i="4"/>
  <c r="Z855" i="4"/>
  <c r="AB855" i="4"/>
  <c r="AC855" i="4"/>
  <c r="X856" i="4"/>
  <c r="Z856" i="4"/>
  <c r="AB856" i="4"/>
  <c r="AC856" i="4"/>
  <c r="X857" i="4"/>
  <c r="Z857" i="4"/>
  <c r="AB857" i="4"/>
  <c r="AC857" i="4"/>
  <c r="X858" i="4"/>
  <c r="Z858" i="4"/>
  <c r="AB858" i="4"/>
  <c r="AC858" i="4"/>
  <c r="AB917" i="4"/>
  <c r="AB918" i="4"/>
  <c r="AB919" i="4"/>
  <c r="AB920" i="4"/>
  <c r="AA919" i="4" s="1"/>
  <c r="AC927" i="4"/>
  <c r="AC928" i="4"/>
  <c r="AC929" i="4"/>
  <c r="AC930" i="4"/>
  <c r="AB916" i="4" l="1"/>
  <c r="AB840" i="4"/>
  <c r="Z823" i="4"/>
  <c r="AC782" i="4"/>
  <c r="X782" i="4"/>
  <c r="AA914" i="4"/>
  <c r="AA909" i="4" s="1"/>
  <c r="AA904" i="4" s="1"/>
  <c r="AA899" i="4" s="1"/>
  <c r="AA894" i="4" s="1"/>
  <c r="AA889" i="4" s="1"/>
  <c r="AA884" i="4" s="1"/>
  <c r="AA879" i="4" s="1"/>
  <c r="AA874" i="4" s="1"/>
  <c r="AA869" i="4" s="1"/>
  <c r="AA864" i="4" s="1"/>
  <c r="AA918" i="4"/>
  <c r="AB849" i="4"/>
  <c r="AC840" i="4"/>
  <c r="AC828" i="4"/>
  <c r="AB796" i="4"/>
  <c r="Z761" i="4"/>
  <c r="Z849" i="4"/>
  <c r="AB828" i="4"/>
  <c r="AB809" i="4"/>
  <c r="Z782" i="4"/>
  <c r="AB761" i="4"/>
  <c r="AB728" i="4"/>
  <c r="AB678" i="4"/>
  <c r="I873" i="4"/>
  <c r="I868" i="4" s="1"/>
  <c r="I863" i="4" s="1"/>
  <c r="I869" i="4"/>
  <c r="I864" i="4" s="1"/>
  <c r="AC757" i="4"/>
  <c r="AC695" i="4"/>
  <c r="X695" i="4"/>
  <c r="Z695" i="4"/>
  <c r="AC665" i="4"/>
  <c r="X665" i="4"/>
  <c r="Z665" i="4"/>
  <c r="AC655" i="4"/>
  <c r="AC641" i="4"/>
  <c r="X641" i="4"/>
  <c r="Z641" i="4"/>
  <c r="Z635" i="4"/>
  <c r="AC629" i="4"/>
  <c r="AC586" i="4"/>
  <c r="AB570" i="4"/>
  <c r="Z565" i="4"/>
  <c r="Z554" i="4"/>
  <c r="AB549" i="4"/>
  <c r="Z518" i="4"/>
  <c r="AC504" i="4"/>
  <c r="AB460" i="4"/>
  <c r="AB404" i="4"/>
  <c r="AC377" i="4"/>
  <c r="X377" i="4"/>
  <c r="Z377" i="4"/>
  <c r="AB367" i="4"/>
  <c r="AB353" i="4"/>
  <c r="AC340" i="4"/>
  <c r="X340" i="4"/>
  <c r="Z340" i="4"/>
  <c r="AB333" i="4"/>
  <c r="AB321" i="4"/>
  <c r="AC259" i="4"/>
  <c r="X259" i="4"/>
  <c r="Z259" i="4"/>
  <c r="AB209" i="4"/>
  <c r="Z145" i="4"/>
  <c r="AB134" i="4"/>
  <c r="AB114" i="4"/>
  <c r="AB102" i="4"/>
  <c r="AC39" i="4"/>
  <c r="AB21" i="4"/>
  <c r="AC6" i="4"/>
  <c r="X6" i="4"/>
  <c r="O884" i="4"/>
  <c r="O879" i="4" s="1"/>
  <c r="O874" i="4" s="1"/>
  <c r="O869" i="4" s="1"/>
  <c r="O864" i="4" s="1"/>
  <c r="L876" i="4"/>
  <c r="AB655" i="4"/>
  <c r="AB649" i="4"/>
  <c r="AB635" i="4"/>
  <c r="AB629" i="4"/>
  <c r="AB621" i="4"/>
  <c r="AB586" i="4"/>
  <c r="AC578" i="4"/>
  <c r="X578" i="4"/>
  <c r="Z578" i="4"/>
  <c r="Z570" i="4"/>
  <c r="AB565" i="4"/>
  <c r="AB554" i="4"/>
  <c r="Z549" i="4"/>
  <c r="AB518" i="4"/>
  <c r="AB504" i="4"/>
  <c r="AC474" i="4"/>
  <c r="X474" i="4"/>
  <c r="Z474" i="4"/>
  <c r="Z460" i="4"/>
  <c r="AC404" i="4"/>
  <c r="AB362" i="4"/>
  <c r="AB346" i="4"/>
  <c r="AC333" i="4"/>
  <c r="AB312" i="4"/>
  <c r="AB273" i="4"/>
  <c r="AC209" i="4"/>
  <c r="AB145" i="4"/>
  <c r="Z134" i="4"/>
  <c r="AC114" i="4"/>
  <c r="AB59" i="4"/>
  <c r="AC21" i="4"/>
  <c r="T896" i="4"/>
  <c r="N881" i="4"/>
  <c r="J871" i="4"/>
  <c r="Z822" i="4"/>
  <c r="Z376" i="4"/>
  <c r="AC926" i="4"/>
  <c r="AC809" i="4"/>
  <c r="X809" i="4"/>
  <c r="AC796" i="4"/>
  <c r="X796" i="4"/>
  <c r="X778" i="4"/>
  <c r="AC728" i="4"/>
  <c r="X728" i="4"/>
  <c r="AC678" i="4"/>
  <c r="X678" i="4"/>
  <c r="AC649" i="4"/>
  <c r="X649" i="4"/>
  <c r="AC621" i="4"/>
  <c r="X621" i="4"/>
  <c r="Z564" i="4"/>
  <c r="AC367" i="4"/>
  <c r="X367" i="4"/>
  <c r="AC362" i="4"/>
  <c r="X362" i="4"/>
  <c r="AC353" i="4"/>
  <c r="X353" i="4"/>
  <c r="AC346" i="4"/>
  <c r="X346" i="4"/>
  <c r="AC321" i="4"/>
  <c r="X321" i="4"/>
  <c r="AC312" i="4"/>
  <c r="AC311" i="4" s="1"/>
  <c r="X312" i="4"/>
  <c r="X311" i="4" s="1"/>
  <c r="AC273" i="4"/>
  <c r="X273" i="4"/>
  <c r="AC182" i="4"/>
  <c r="AB182" i="4"/>
  <c r="X182" i="4"/>
  <c r="AC102" i="4"/>
  <c r="X102" i="4"/>
  <c r="AC59" i="4"/>
  <c r="X59" i="4"/>
  <c r="X39" i="4"/>
  <c r="Z39" i="4"/>
  <c r="AB6" i="4"/>
  <c r="Z6" i="4"/>
  <c r="AA917" i="4"/>
  <c r="AA912" i="4" s="1"/>
  <c r="AA907" i="4" s="1"/>
  <c r="AA902" i="4" s="1"/>
  <c r="AA897" i="4" s="1"/>
  <c r="AA892" i="4" s="1"/>
  <c r="AA887" i="4" s="1"/>
  <c r="AA882" i="4" s="1"/>
  <c r="AA877" i="4" s="1"/>
  <c r="AA872" i="4" s="1"/>
  <c r="AA867" i="4" s="1"/>
  <c r="AA862" i="4" s="1"/>
  <c r="AA913" i="4"/>
  <c r="AA908" i="4" s="1"/>
  <c r="AA903" i="4" s="1"/>
  <c r="AA898" i="4" s="1"/>
  <c r="AA893" i="4" s="1"/>
  <c r="AA888" i="4" s="1"/>
  <c r="AA883" i="4" s="1"/>
  <c r="AA878" i="4" s="1"/>
  <c r="AA873" i="4" s="1"/>
  <c r="AA868" i="4" s="1"/>
  <c r="AA863" i="4" s="1"/>
  <c r="Z911" i="4"/>
  <c r="W908" i="4"/>
  <c r="W904" i="4"/>
  <c r="W899" i="4" s="1"/>
  <c r="W894" i="4" s="1"/>
  <c r="W889" i="4" s="1"/>
  <c r="W884" i="4" s="1"/>
  <c r="W879" i="4" s="1"/>
  <c r="W874" i="4" s="1"/>
  <c r="W869" i="4" s="1"/>
  <c r="W864" i="4" s="1"/>
  <c r="K874" i="4"/>
  <c r="K869" i="4" s="1"/>
  <c r="K864" i="4" s="1"/>
  <c r="K878" i="4"/>
  <c r="AC849" i="4"/>
  <c r="AC822" i="4" s="1"/>
  <c r="X849" i="4"/>
  <c r="X822" i="4" s="1"/>
  <c r="AB823" i="4"/>
  <c r="AB822" i="4" s="1"/>
  <c r="Z809" i="4"/>
  <c r="Z796" i="4"/>
  <c r="Z778" i="4" s="1"/>
  <c r="AB782" i="4"/>
  <c r="AB778" i="4" s="1"/>
  <c r="AC778" i="4"/>
  <c r="AC761" i="4"/>
  <c r="X761" i="4"/>
  <c r="Z728" i="4"/>
  <c r="AB695" i="4"/>
  <c r="Z678" i="4"/>
  <c r="AB665" i="4"/>
  <c r="AB661" i="4" s="1"/>
  <c r="AC661" i="4"/>
  <c r="Z649" i="4"/>
  <c r="AB641" i="4"/>
  <c r="AB620" i="4" s="1"/>
  <c r="AC635" i="4"/>
  <c r="X635" i="4"/>
  <c r="Z621" i="4"/>
  <c r="AB578" i="4"/>
  <c r="AB564" i="4" s="1"/>
  <c r="AC570" i="4"/>
  <c r="X570" i="4"/>
  <c r="AC565" i="4"/>
  <c r="AC564" i="4" s="1"/>
  <c r="X565" i="4"/>
  <c r="X564" i="4" s="1"/>
  <c r="AC554" i="4"/>
  <c r="X554" i="4"/>
  <c r="AC549" i="4"/>
  <c r="X549" i="4"/>
  <c r="AC518" i="4"/>
  <c r="X518" i="4"/>
  <c r="AB474" i="4"/>
  <c r="AC460" i="4"/>
  <c r="X460" i="4"/>
  <c r="AB377" i="4"/>
  <c r="Z367" i="4"/>
  <c r="Z362" i="4"/>
  <c r="Z353" i="4"/>
  <c r="Z346" i="4"/>
  <c r="AB340" i="4"/>
  <c r="AB311" i="4" s="1"/>
  <c r="Z321" i="4"/>
  <c r="Z312" i="4"/>
  <c r="Z273" i="4"/>
  <c r="AB259" i="4"/>
  <c r="X906" i="4"/>
  <c r="S894" i="4"/>
  <c r="S889" i="4" s="1"/>
  <c r="S884" i="4" s="1"/>
  <c r="S879" i="4" s="1"/>
  <c r="S874" i="4" s="1"/>
  <c r="S869" i="4" s="1"/>
  <c r="S864" i="4" s="1"/>
  <c r="S898" i="4"/>
  <c r="Q893" i="4"/>
  <c r="M883" i="4"/>
  <c r="M879" i="4"/>
  <c r="M874" i="4" s="1"/>
  <c r="M869" i="4" s="1"/>
  <c r="M864" i="4" s="1"/>
  <c r="Z182" i="4"/>
  <c r="AC145" i="4"/>
  <c r="X145" i="4"/>
  <c r="AC134" i="4"/>
  <c r="X134" i="4"/>
  <c r="Z102" i="4"/>
  <c r="Z59" i="4"/>
  <c r="AB39" i="4"/>
  <c r="Y913" i="4"/>
  <c r="U902" i="4"/>
  <c r="U897" i="4" s="1"/>
  <c r="U892" i="4" s="1"/>
  <c r="U887" i="4" s="1"/>
  <c r="U882" i="4" s="1"/>
  <c r="U877" i="4" s="1"/>
  <c r="U872" i="4" s="1"/>
  <c r="U867" i="4" s="1"/>
  <c r="U862" i="4" s="1"/>
  <c r="U899" i="4"/>
  <c r="U894" i="4" s="1"/>
  <c r="U889" i="4" s="1"/>
  <c r="U884" i="4" s="1"/>
  <c r="U879" i="4" s="1"/>
  <c r="U874" i="4" s="1"/>
  <c r="U869" i="4" s="1"/>
  <c r="U864" i="4" s="1"/>
  <c r="R891" i="4"/>
  <c r="O883" i="4"/>
  <c r="O878" i="4" s="1"/>
  <c r="O873" i="4" s="1"/>
  <c r="O868" i="4" s="1"/>
  <c r="O863" i="4" s="1"/>
  <c r="O887" i="4"/>
  <c r="O882" i="4" s="1"/>
  <c r="O877" i="4" s="1"/>
  <c r="O872" i="4" s="1"/>
  <c r="O867" i="4" s="1"/>
  <c r="O862" i="4" s="1"/>
  <c r="G864" i="4"/>
  <c r="G868" i="4"/>
  <c r="I872" i="4"/>
  <c r="I867" i="4" s="1"/>
  <c r="I862" i="4" s="1"/>
  <c r="H866" i="4"/>
  <c r="F861" i="4"/>
  <c r="AD384" i="4"/>
  <c r="V384" i="4"/>
  <c r="T384" i="4"/>
  <c r="R384" i="4"/>
  <c r="P384" i="4"/>
  <c r="N384" i="4"/>
  <c r="L384" i="4"/>
  <c r="J384" i="4"/>
  <c r="H384" i="4"/>
  <c r="F384" i="4"/>
  <c r="D859" i="4"/>
  <c r="F844" i="4"/>
  <c r="AD935" i="4"/>
  <c r="AD934" i="4"/>
  <c r="AD933" i="4"/>
  <c r="AD932" i="4"/>
  <c r="AD731" i="4"/>
  <c r="V731" i="4"/>
  <c r="T731" i="4"/>
  <c r="R731" i="4"/>
  <c r="P731" i="4"/>
  <c r="N731" i="4"/>
  <c r="L731" i="4"/>
  <c r="J731" i="4"/>
  <c r="H731" i="4"/>
  <c r="F731" i="4"/>
  <c r="AD858" i="4"/>
  <c r="AD857" i="4"/>
  <c r="AD856" i="4"/>
  <c r="AD855" i="4"/>
  <c r="AD854" i="4"/>
  <c r="AD853" i="4"/>
  <c r="AD852" i="4"/>
  <c r="AD851" i="4"/>
  <c r="AD848" i="4"/>
  <c r="AD846" i="4" s="1"/>
  <c r="AD845" i="4"/>
  <c r="AD844" i="4"/>
  <c r="AD843" i="4"/>
  <c r="AD842" i="4"/>
  <c r="AD839" i="4"/>
  <c r="AD837" i="4" s="1"/>
  <c r="AD836" i="4"/>
  <c r="AD835" i="4"/>
  <c r="AD834" i="4"/>
  <c r="AD833" i="4"/>
  <c r="AD832" i="4"/>
  <c r="AD831" i="4"/>
  <c r="AD830" i="4"/>
  <c r="AD827" i="4"/>
  <c r="AD826" i="4"/>
  <c r="AD825" i="4"/>
  <c r="AD821" i="4"/>
  <c r="AD820" i="4"/>
  <c r="AD819" i="4"/>
  <c r="AD818" i="4"/>
  <c r="AD817" i="4"/>
  <c r="AD816" i="4"/>
  <c r="AD815" i="4"/>
  <c r="AD814" i="4"/>
  <c r="AD813" i="4"/>
  <c r="AD812" i="4"/>
  <c r="AD811" i="4"/>
  <c r="AD808" i="4"/>
  <c r="AD807" i="4"/>
  <c r="AD806" i="4"/>
  <c r="AD805" i="4"/>
  <c r="AD804" i="4"/>
  <c r="AD803" i="4"/>
  <c r="AD802" i="4"/>
  <c r="AD801" i="4"/>
  <c r="AD800" i="4"/>
  <c r="AD799" i="4"/>
  <c r="AD798" i="4"/>
  <c r="AD795" i="4"/>
  <c r="AD794" i="4"/>
  <c r="AD793" i="4"/>
  <c r="AD792" i="4"/>
  <c r="AD791" i="4"/>
  <c r="AD790" i="4"/>
  <c r="AD789" i="4"/>
  <c r="AD788" i="4"/>
  <c r="AD787" i="4"/>
  <c r="AD786" i="4"/>
  <c r="AD785" i="4"/>
  <c r="AD784" i="4"/>
  <c r="AD781" i="4"/>
  <c r="AD779" i="4" s="1"/>
  <c r="AD777" i="4"/>
  <c r="AD776" i="4"/>
  <c r="AD775" i="4"/>
  <c r="AD774" i="4"/>
  <c r="AD773" i="4"/>
  <c r="AD772" i="4"/>
  <c r="AD771" i="4"/>
  <c r="AD770" i="4"/>
  <c r="AD769" i="4"/>
  <c r="AD768" i="4"/>
  <c r="AD767" i="4"/>
  <c r="AD766" i="4"/>
  <c r="AD765" i="4"/>
  <c r="AD764" i="4"/>
  <c r="AD763" i="4"/>
  <c r="AD760" i="4"/>
  <c r="AD759" i="4"/>
  <c r="AD756" i="4"/>
  <c r="AD754" i="4"/>
  <c r="AD753" i="4"/>
  <c r="AD751" i="4"/>
  <c r="AD750" i="4"/>
  <c r="AD749" i="4"/>
  <c r="AD748" i="4"/>
  <c r="AD746" i="4"/>
  <c r="AD745" i="4"/>
  <c r="AD743" i="4"/>
  <c r="AD742" i="4"/>
  <c r="AD740" i="4"/>
  <c r="AD739" i="4"/>
  <c r="AD738" i="4"/>
  <c r="AD736" i="4"/>
  <c r="AD735" i="4"/>
  <c r="AD734" i="4"/>
  <c r="AD733" i="4"/>
  <c r="AD732" i="4"/>
  <c r="AD727" i="4"/>
  <c r="AD726" i="4"/>
  <c r="AD725" i="4"/>
  <c r="AD724" i="4"/>
  <c r="AD723" i="4"/>
  <c r="AD721" i="4"/>
  <c r="AD720" i="4"/>
  <c r="AD719" i="4"/>
  <c r="AD717" i="4"/>
  <c r="AD716" i="4"/>
  <c r="AD715" i="4"/>
  <c r="AD714" i="4"/>
  <c r="AD712" i="4"/>
  <c r="AD711" i="4"/>
  <c r="AD710" i="4"/>
  <c r="AD709" i="4"/>
  <c r="AD707" i="4"/>
  <c r="AD705" i="4"/>
  <c r="AD703" i="4"/>
  <c r="AD702" i="4"/>
  <c r="AD701" i="4"/>
  <c r="AD700" i="4"/>
  <c r="AD699" i="4"/>
  <c r="AD698" i="4"/>
  <c r="AD694" i="4"/>
  <c r="AD692" i="4" s="1"/>
  <c r="AD691" i="4"/>
  <c r="AD690" i="4"/>
  <c r="AD689" i="4"/>
  <c r="AD688" i="4"/>
  <c r="AD687" i="4"/>
  <c r="AD686" i="4"/>
  <c r="AD685" i="4"/>
  <c r="AD684" i="4"/>
  <c r="AD683" i="4"/>
  <c r="AD682" i="4"/>
  <c r="AD681" i="4"/>
  <c r="AD680" i="4"/>
  <c r="AD677" i="4"/>
  <c r="AD676" i="4"/>
  <c r="AD675" i="4"/>
  <c r="AD674" i="4"/>
  <c r="AD672" i="4"/>
  <c r="AD671" i="4"/>
  <c r="AD670" i="4"/>
  <c r="AD668" i="4"/>
  <c r="AD664" i="4"/>
  <c r="AD662" i="4" s="1"/>
  <c r="AD660" i="4"/>
  <c r="AD659" i="4"/>
  <c r="AD658" i="4"/>
  <c r="AD657" i="4"/>
  <c r="AD654" i="4"/>
  <c r="AD653" i="4"/>
  <c r="AD652" i="4"/>
  <c r="AD651" i="4"/>
  <c r="AD648" i="4"/>
  <c r="AD647" i="4"/>
  <c r="AD646" i="4"/>
  <c r="AD645" i="4"/>
  <c r="AD644" i="4"/>
  <c r="AD643" i="4"/>
  <c r="AD640" i="4"/>
  <c r="AD639" i="4"/>
  <c r="AD638" i="4"/>
  <c r="AD637" i="4"/>
  <c r="AD634" i="4"/>
  <c r="AD633" i="4"/>
  <c r="AD632" i="4"/>
  <c r="AD631" i="4"/>
  <c r="AD628" i="4"/>
  <c r="AD627" i="4"/>
  <c r="AD626" i="4"/>
  <c r="AD625" i="4"/>
  <c r="AD624" i="4"/>
  <c r="AD623" i="4"/>
  <c r="AD619" i="4"/>
  <c r="AD617" i="4" s="1"/>
  <c r="AD616" i="4"/>
  <c r="AD615" i="4"/>
  <c r="AD614" i="4"/>
  <c r="AD613" i="4"/>
  <c r="AD612" i="4"/>
  <c r="AD611" i="4"/>
  <c r="AD610" i="4"/>
  <c r="AD609" i="4"/>
  <c r="AD608" i="4"/>
  <c r="AD607" i="4"/>
  <c r="AD606" i="4"/>
  <c r="AD605" i="4"/>
  <c r="AD604" i="4"/>
  <c r="AD603" i="4"/>
  <c r="AD602" i="4"/>
  <c r="AD601" i="4"/>
  <c r="AD600" i="4"/>
  <c r="AD599" i="4"/>
  <c r="AD598" i="4"/>
  <c r="AD597" i="4"/>
  <c r="AD596" i="4"/>
  <c r="AD595" i="4"/>
  <c r="AD594" i="4"/>
  <c r="AD593" i="4"/>
  <c r="AD592" i="4"/>
  <c r="AD591" i="4"/>
  <c r="AD590" i="4"/>
  <c r="AD589" i="4"/>
  <c r="AD588" i="4"/>
  <c r="AD585" i="4"/>
  <c r="AD584" i="4"/>
  <c r="AD583" i="4"/>
  <c r="AD582" i="4"/>
  <c r="AD581" i="4"/>
  <c r="AD577" i="4"/>
  <c r="AD576" i="4"/>
  <c r="AD575" i="4"/>
  <c r="AD574" i="4"/>
  <c r="AD573" i="4"/>
  <c r="AD572" i="4"/>
  <c r="AD569" i="4"/>
  <c r="AD568" i="4"/>
  <c r="AD567" i="4"/>
  <c r="AD563" i="4"/>
  <c r="AD562" i="4"/>
  <c r="AD561" i="4"/>
  <c r="AD560" i="4"/>
  <c r="AD559" i="4"/>
  <c r="AD558" i="4"/>
  <c r="AD557" i="4"/>
  <c r="AD556" i="4"/>
  <c r="AD553" i="4"/>
  <c r="AD552" i="4"/>
  <c r="AD551" i="4"/>
  <c r="AD548" i="4"/>
  <c r="AD547" i="4"/>
  <c r="AD546" i="4"/>
  <c r="AD545" i="4"/>
  <c r="AD543" i="4"/>
  <c r="AD542" i="4"/>
  <c r="AD541" i="4"/>
  <c r="AD540" i="4"/>
  <c r="AD539" i="4"/>
  <c r="AD538" i="4"/>
  <c r="AD537" i="4"/>
  <c r="AD536" i="4"/>
  <c r="AD535" i="4"/>
  <c r="AD533" i="4"/>
  <c r="AD532" i="4"/>
  <c r="AD531" i="4"/>
  <c r="AD530" i="4"/>
  <c r="AD529" i="4"/>
  <c r="AD528" i="4"/>
  <c r="AD527" i="4"/>
  <c r="AD525" i="4"/>
  <c r="AD524" i="4"/>
  <c r="AD523" i="4"/>
  <c r="AD522" i="4"/>
  <c r="AD521" i="4"/>
  <c r="AD517" i="4"/>
  <c r="AD516" i="4"/>
  <c r="AD515" i="4"/>
  <c r="AD514" i="4"/>
  <c r="AD513" i="4"/>
  <c r="AD512" i="4"/>
  <c r="AD511" i="4"/>
  <c r="AD510" i="4"/>
  <c r="AD509" i="4"/>
  <c r="AD508" i="4"/>
  <c r="AD507" i="4"/>
  <c r="AD506" i="4"/>
  <c r="AD503" i="4"/>
  <c r="AD502" i="4"/>
  <c r="AD501" i="4"/>
  <c r="AD500" i="4"/>
  <c r="AD499" i="4"/>
  <c r="AD497" i="4"/>
  <c r="AD496" i="4"/>
  <c r="AD495" i="4"/>
  <c r="AD494" i="4"/>
  <c r="AD493" i="4"/>
  <c r="AD492" i="4"/>
  <c r="AD491" i="4"/>
  <c r="AD490" i="4"/>
  <c r="AD489" i="4"/>
  <c r="AD488" i="4"/>
  <c r="AD487" i="4"/>
  <c r="AD486" i="4"/>
  <c r="AD485" i="4"/>
  <c r="AD484" i="4"/>
  <c r="AD482" i="4"/>
  <c r="AD481" i="4"/>
  <c r="AD480" i="4"/>
  <c r="AD479" i="4"/>
  <c r="AD478" i="4"/>
  <c r="AD477" i="4"/>
  <c r="AD473" i="4"/>
  <c r="AD472" i="4"/>
  <c r="AD471" i="4"/>
  <c r="AD470" i="4"/>
  <c r="AD469" i="4"/>
  <c r="AD468" i="4"/>
  <c r="AD467" i="4"/>
  <c r="AD466" i="4"/>
  <c r="AD465" i="4"/>
  <c r="AD464" i="4"/>
  <c r="AD463" i="4"/>
  <c r="AD462" i="4"/>
  <c r="AD459" i="4"/>
  <c r="AD458" i="4"/>
  <c r="AD457" i="4"/>
  <c r="AD456" i="4"/>
  <c r="AD454" i="4"/>
  <c r="AD453" i="4"/>
  <c r="AD452" i="4"/>
  <c r="AD450" i="4"/>
  <c r="AD449" i="4"/>
  <c r="AD448" i="4"/>
  <c r="AD447" i="4"/>
  <c r="AD446" i="4"/>
  <c r="AD445" i="4"/>
  <c r="AD443" i="4"/>
  <c r="AD441" i="4"/>
  <c r="AD440" i="4"/>
  <c r="AD439" i="4"/>
  <c r="AD438" i="4"/>
  <c r="AD437" i="4"/>
  <c r="AD436" i="4"/>
  <c r="AD435" i="4"/>
  <c r="AD434" i="4"/>
  <c r="AD432" i="4"/>
  <c r="AD430" i="4"/>
  <c r="AD429" i="4"/>
  <c r="AD428" i="4"/>
  <c r="AD427" i="4"/>
  <c r="AD426" i="4"/>
  <c r="AD425" i="4"/>
  <c r="AD424" i="4"/>
  <c r="AD423" i="4"/>
  <c r="AD422" i="4"/>
  <c r="AD421" i="4"/>
  <c r="AD419" i="4"/>
  <c r="AD418" i="4"/>
  <c r="AD417" i="4"/>
  <c r="AD416" i="4"/>
  <c r="AD414" i="4"/>
  <c r="AD413" i="4"/>
  <c r="AD412" i="4"/>
  <c r="AD410" i="4"/>
  <c r="AD409" i="4"/>
  <c r="AD408" i="4"/>
  <c r="AD407" i="4"/>
  <c r="AD403" i="4"/>
  <c r="AD402" i="4"/>
  <c r="AD401" i="4"/>
  <c r="AD400" i="4"/>
  <c r="AD399" i="4"/>
  <c r="AD398" i="4"/>
  <c r="AD397" i="4"/>
  <c r="AD396" i="4"/>
  <c r="AD395" i="4"/>
  <c r="AD394" i="4"/>
  <c r="AD393" i="4"/>
  <c r="AD392" i="4"/>
  <c r="AD391" i="4"/>
  <c r="AD390" i="4"/>
  <c r="AD389" i="4"/>
  <c r="AD388" i="4"/>
  <c r="AD387" i="4"/>
  <c r="AD386" i="4"/>
  <c r="AD385" i="4"/>
  <c r="AD383" i="4"/>
  <c r="AD382" i="4"/>
  <c r="AD381" i="4"/>
  <c r="AD380" i="4"/>
  <c r="AD379" i="4"/>
  <c r="AD375" i="4"/>
  <c r="AD374" i="4"/>
  <c r="AD373" i="4"/>
  <c r="AD372" i="4"/>
  <c r="AD371" i="4"/>
  <c r="AD370" i="4"/>
  <c r="AD369" i="4"/>
  <c r="AD366" i="4"/>
  <c r="AD365" i="4"/>
  <c r="AD364" i="4"/>
  <c r="AD361" i="4"/>
  <c r="AD360" i="4"/>
  <c r="AD359" i="4"/>
  <c r="AD358" i="4"/>
  <c r="AD357" i="4"/>
  <c r="AD356" i="4"/>
  <c r="AD355" i="4"/>
  <c r="AD352" i="4"/>
  <c r="AD351" i="4"/>
  <c r="AD350" i="4"/>
  <c r="AD349" i="4"/>
  <c r="AD348" i="4"/>
  <c r="AD345" i="4"/>
  <c r="AD344" i="4"/>
  <c r="AD343" i="4"/>
  <c r="AD342" i="4"/>
  <c r="AD339" i="4"/>
  <c r="AD338" i="4"/>
  <c r="AD337" i="4"/>
  <c r="AD336" i="4"/>
  <c r="AD335" i="4"/>
  <c r="AD332" i="4"/>
  <c r="AD331" i="4"/>
  <c r="AD330" i="4"/>
  <c r="AD329" i="4"/>
  <c r="AD328" i="4"/>
  <c r="AD327" i="4"/>
  <c r="AD326" i="4"/>
  <c r="AD325" i="4"/>
  <c r="AD324" i="4"/>
  <c r="AD323" i="4"/>
  <c r="AD320" i="4"/>
  <c r="AD319" i="4"/>
  <c r="AD318" i="4"/>
  <c r="AD317" i="4"/>
  <c r="AD316" i="4"/>
  <c r="AD315" i="4"/>
  <c r="AD314" i="4"/>
  <c r="AD310" i="4"/>
  <c r="AD309" i="4"/>
  <c r="AD308" i="4"/>
  <c r="AD306" i="4"/>
  <c r="AD305" i="4"/>
  <c r="AD304" i="4"/>
  <c r="AD303" i="4"/>
  <c r="AD302" i="4"/>
  <c r="AD301" i="4"/>
  <c r="AD300" i="4"/>
  <c r="AD299" i="4"/>
  <c r="AD298" i="4"/>
  <c r="AD296" i="4"/>
  <c r="AD295" i="4"/>
  <c r="AD294" i="4"/>
  <c r="AD293" i="4"/>
  <c r="AD292" i="4"/>
  <c r="AD291" i="4"/>
  <c r="AD290" i="4"/>
  <c r="AD289" i="4"/>
  <c r="AD288" i="4"/>
  <c r="AD287" i="4"/>
  <c r="AD286" i="4"/>
  <c r="AD285" i="4"/>
  <c r="AD284" i="4"/>
  <c r="AD283" i="4"/>
  <c r="AD282" i="4"/>
  <c r="AD281" i="4"/>
  <c r="AD279" i="4"/>
  <c r="AD278" i="4"/>
  <c r="AD277" i="4"/>
  <c r="AD276" i="4"/>
  <c r="AD272" i="4"/>
  <c r="AD271" i="4"/>
  <c r="AD270" i="4"/>
  <c r="AD269" i="4"/>
  <c r="AD268" i="4"/>
  <c r="AD267" i="4"/>
  <c r="AD266" i="4"/>
  <c r="AD265" i="4"/>
  <c r="AD264" i="4"/>
  <c r="AD263" i="4"/>
  <c r="AD262" i="4"/>
  <c r="AD261" i="4"/>
  <c r="AD258" i="4"/>
  <c r="AD257" i="4"/>
  <c r="AD256" i="4"/>
  <c r="AD255" i="4"/>
  <c r="AD253" i="4"/>
  <c r="AD252" i="4"/>
  <c r="AD251" i="4"/>
  <c r="AD250" i="4"/>
  <c r="AD249" i="4"/>
  <c r="AD248" i="4"/>
  <c r="AD247" i="4"/>
  <c r="AD246" i="4"/>
  <c r="AD245" i="4"/>
  <c r="AD243" i="4"/>
  <c r="AD242" i="4"/>
  <c r="AD241" i="4"/>
  <c r="AD240" i="4"/>
  <c r="AD239" i="4"/>
  <c r="AD238" i="4"/>
  <c r="AD237" i="4"/>
  <c r="AD236" i="4"/>
  <c r="AD235" i="4"/>
  <c r="AD234" i="4"/>
  <c r="AD233" i="4"/>
  <c r="AD232" i="4"/>
  <c r="AD231" i="4"/>
  <c r="AD230" i="4"/>
  <c r="AD229" i="4"/>
  <c r="AD228" i="4"/>
  <c r="AD226" i="4"/>
  <c r="AD225" i="4"/>
  <c r="AD224" i="4"/>
  <c r="AD223" i="4"/>
  <c r="AD222" i="4"/>
  <c r="AD221" i="4"/>
  <c r="AD219" i="4"/>
  <c r="AD218" i="4"/>
  <c r="AD217" i="4"/>
  <c r="AD216" i="4"/>
  <c r="AD215" i="4"/>
  <c r="AD214" i="4"/>
  <c r="AD213" i="4"/>
  <c r="AD212" i="4"/>
  <c r="AD208" i="4"/>
  <c r="AD207" i="4"/>
  <c r="AD206" i="4"/>
  <c r="AD205" i="4"/>
  <c r="AD204" i="4"/>
  <c r="AD202" i="4"/>
  <c r="AD201" i="4"/>
  <c r="AD199" i="4"/>
  <c r="AD198" i="4"/>
  <c r="AD197" i="4"/>
  <c r="AD195" i="4"/>
  <c r="AD194" i="4"/>
  <c r="AD193" i="4"/>
  <c r="AD192" i="4"/>
  <c r="AD191" i="4"/>
  <c r="AD190" i="4"/>
  <c r="AD189" i="4"/>
  <c r="AD188" i="4"/>
  <c r="AD186" i="4"/>
  <c r="AD185" i="4"/>
  <c r="AD181" i="4"/>
  <c r="AD180" i="4"/>
  <c r="AD179" i="4"/>
  <c r="AD178" i="4"/>
  <c r="AD177" i="4"/>
  <c r="AD176" i="4"/>
  <c r="AD174" i="4"/>
  <c r="AD173" i="4"/>
  <c r="AD172" i="4"/>
  <c r="AD171" i="4"/>
  <c r="AD170" i="4"/>
  <c r="AD169" i="4"/>
  <c r="AD168" i="4"/>
  <c r="AD167" i="4"/>
  <c r="AD166" i="4"/>
  <c r="AD164" i="4"/>
  <c r="AD163" i="4"/>
  <c r="AD162" i="4"/>
  <c r="AD161" i="4"/>
  <c r="AD160" i="4"/>
  <c r="AD159" i="4"/>
  <c r="AD158" i="4"/>
  <c r="AD157" i="4"/>
  <c r="AD156" i="4"/>
  <c r="AD155" i="4"/>
  <c r="AD153" i="4"/>
  <c r="AD152" i="4"/>
  <c r="AD151" i="4"/>
  <c r="AD150" i="4"/>
  <c r="AD149" i="4"/>
  <c r="AD148" i="4"/>
  <c r="AD144" i="4"/>
  <c r="AD143" i="4"/>
  <c r="AD142" i="4"/>
  <c r="AD141" i="4"/>
  <c r="AD140" i="4"/>
  <c r="AD139" i="4"/>
  <c r="AD138" i="4"/>
  <c r="AD137" i="4"/>
  <c r="AD136" i="4"/>
  <c r="AD133" i="4"/>
  <c r="AD132" i="4"/>
  <c r="AD131" i="4"/>
  <c r="AD130" i="4"/>
  <c r="AD129" i="4"/>
  <c r="AD128" i="4"/>
  <c r="AD127" i="4"/>
  <c r="AD126" i="4"/>
  <c r="AD125" i="4"/>
  <c r="AD124" i="4"/>
  <c r="AD123" i="4"/>
  <c r="AD122" i="4"/>
  <c r="AD120" i="4"/>
  <c r="AD119" i="4"/>
  <c r="AD118" i="4"/>
  <c r="AD117" i="4"/>
  <c r="AD113" i="4"/>
  <c r="AD112" i="4"/>
  <c r="AD111" i="4"/>
  <c r="AD110" i="4"/>
  <c r="AD109" i="4"/>
  <c r="AD108" i="4"/>
  <c r="AD107" i="4"/>
  <c r="AD106" i="4"/>
  <c r="AD105" i="4"/>
  <c r="AD104" i="4"/>
  <c r="AD101" i="4"/>
  <c r="AD100" i="4"/>
  <c r="AD99" i="4"/>
  <c r="AD98" i="4"/>
  <c r="AD97" i="4"/>
  <c r="AD96" i="4"/>
  <c r="AD95" i="4"/>
  <c r="AD94" i="4"/>
  <c r="AD93" i="4"/>
  <c r="AD92" i="4"/>
  <c r="AD91" i="4"/>
  <c r="AD90" i="4"/>
  <c r="AD88" i="4"/>
  <c r="AD87" i="4"/>
  <c r="AD86" i="4"/>
  <c r="AD85" i="4"/>
  <c r="AD84" i="4"/>
  <c r="AD83" i="4"/>
  <c r="AD82" i="4"/>
  <c r="AD81" i="4"/>
  <c r="AD80" i="4"/>
  <c r="AD79" i="4"/>
  <c r="AD78" i="4"/>
  <c r="AD77" i="4"/>
  <c r="AD76" i="4"/>
  <c r="AD75" i="4"/>
  <c r="AD74" i="4"/>
  <c r="AD73" i="4"/>
  <c r="AD72" i="4"/>
  <c r="AD71" i="4"/>
  <c r="AD70" i="4"/>
  <c r="AD69" i="4"/>
  <c r="AD68" i="4"/>
  <c r="AD67" i="4"/>
  <c r="AD66" i="4"/>
  <c r="AD65" i="4"/>
  <c r="AD64" i="4"/>
  <c r="AD63" i="4"/>
  <c r="AD62" i="4"/>
  <c r="AD58" i="4"/>
  <c r="AD57" i="4"/>
  <c r="AD56" i="4"/>
  <c r="AD55" i="4"/>
  <c r="AD54" i="4"/>
  <c r="AD53" i="4"/>
  <c r="AD52" i="4"/>
  <c r="AD51" i="4"/>
  <c r="AD50" i="4"/>
  <c r="AD49" i="4"/>
  <c r="AD48" i="4"/>
  <c r="AD47" i="4"/>
  <c r="AD46" i="4"/>
  <c r="AD45" i="4"/>
  <c r="AD44" i="4"/>
  <c r="AD43" i="4"/>
  <c r="AD42" i="4"/>
  <c r="AD41" i="4"/>
  <c r="AD38" i="4"/>
  <c r="AD36" i="4"/>
  <c r="AD35" i="4"/>
  <c r="AD34" i="4"/>
  <c r="AD33" i="4"/>
  <c r="AD32" i="4"/>
  <c r="AD31" i="4"/>
  <c r="AD30" i="4"/>
  <c r="AD29" i="4"/>
  <c r="AD27" i="4"/>
  <c r="AD26" i="4"/>
  <c r="AD25" i="4"/>
  <c r="AD24" i="4"/>
  <c r="AD20" i="4"/>
  <c r="AD19" i="4"/>
  <c r="AD18" i="4"/>
  <c r="AD17" i="4"/>
  <c r="AD16" i="4"/>
  <c r="AD15" i="4"/>
  <c r="AD14" i="4"/>
  <c r="AD13" i="4"/>
  <c r="AD12" i="4"/>
  <c r="AD11" i="4"/>
  <c r="AD10" i="4"/>
  <c r="AD9" i="4"/>
  <c r="AD8" i="4"/>
  <c r="V858" i="4"/>
  <c r="V857" i="4"/>
  <c r="V856" i="4"/>
  <c r="V855" i="4"/>
  <c r="V854" i="4"/>
  <c r="V853" i="4"/>
  <c r="V852" i="4"/>
  <c r="V851" i="4"/>
  <c r="V848" i="4"/>
  <c r="V846" i="4" s="1"/>
  <c r="V845" i="4"/>
  <c r="V844" i="4"/>
  <c r="V843" i="4"/>
  <c r="V842" i="4"/>
  <c r="V839" i="4"/>
  <c r="V837" i="4" s="1"/>
  <c r="V836" i="4"/>
  <c r="V835" i="4"/>
  <c r="V834" i="4"/>
  <c r="V833" i="4"/>
  <c r="V832" i="4"/>
  <c r="V831" i="4"/>
  <c r="V830" i="4"/>
  <c r="V827" i="4"/>
  <c r="V826" i="4"/>
  <c r="V825" i="4"/>
  <c r="V821" i="4"/>
  <c r="V820" i="4"/>
  <c r="V819" i="4"/>
  <c r="V818" i="4"/>
  <c r="V817" i="4"/>
  <c r="V816" i="4"/>
  <c r="V815" i="4"/>
  <c r="V814" i="4"/>
  <c r="V813" i="4"/>
  <c r="V812" i="4"/>
  <c r="V811" i="4"/>
  <c r="V808" i="4"/>
  <c r="V807" i="4"/>
  <c r="V806" i="4"/>
  <c r="V805" i="4"/>
  <c r="V804" i="4"/>
  <c r="V803" i="4"/>
  <c r="V802" i="4"/>
  <c r="V801" i="4"/>
  <c r="V800" i="4"/>
  <c r="V799" i="4"/>
  <c r="V798" i="4"/>
  <c r="V795" i="4"/>
  <c r="V794" i="4"/>
  <c r="V793" i="4"/>
  <c r="V792" i="4"/>
  <c r="V791" i="4"/>
  <c r="V790" i="4"/>
  <c r="V789" i="4"/>
  <c r="V788" i="4"/>
  <c r="V787" i="4"/>
  <c r="V786" i="4"/>
  <c r="V785" i="4"/>
  <c r="V784" i="4"/>
  <c r="V781" i="4"/>
  <c r="V779" i="4" s="1"/>
  <c r="V777" i="4"/>
  <c r="V776" i="4"/>
  <c r="V775" i="4"/>
  <c r="V774" i="4"/>
  <c r="V773" i="4"/>
  <c r="V772" i="4"/>
  <c r="V771" i="4"/>
  <c r="V770" i="4"/>
  <c r="V769" i="4"/>
  <c r="V768" i="4"/>
  <c r="V767" i="4"/>
  <c r="V766" i="4"/>
  <c r="V765" i="4"/>
  <c r="V764" i="4"/>
  <c r="V763" i="4"/>
  <c r="V760" i="4"/>
  <c r="V759" i="4"/>
  <c r="V756" i="4"/>
  <c r="V754" i="4"/>
  <c r="V753" i="4"/>
  <c r="V751" i="4"/>
  <c r="V750" i="4"/>
  <c r="V749" i="4"/>
  <c r="V748" i="4"/>
  <c r="V746" i="4"/>
  <c r="V745" i="4"/>
  <c r="V743" i="4"/>
  <c r="V742" i="4"/>
  <c r="V740" i="4"/>
  <c r="V739" i="4"/>
  <c r="V738" i="4"/>
  <c r="V736" i="4"/>
  <c r="V735" i="4"/>
  <c r="V734" i="4"/>
  <c r="V733" i="4"/>
  <c r="V732" i="4"/>
  <c r="V727" i="4"/>
  <c r="V726" i="4"/>
  <c r="V725" i="4"/>
  <c r="V724" i="4"/>
  <c r="V723" i="4"/>
  <c r="V721" i="4"/>
  <c r="V720" i="4"/>
  <c r="V719" i="4"/>
  <c r="V717" i="4"/>
  <c r="V716" i="4"/>
  <c r="V715" i="4"/>
  <c r="V714" i="4"/>
  <c r="V712" i="4"/>
  <c r="V711" i="4"/>
  <c r="V710" i="4"/>
  <c r="V709" i="4"/>
  <c r="V707" i="4"/>
  <c r="V705" i="4"/>
  <c r="V703" i="4"/>
  <c r="V702" i="4"/>
  <c r="V701" i="4"/>
  <c r="V700" i="4"/>
  <c r="V699" i="4"/>
  <c r="V698" i="4"/>
  <c r="V694" i="4"/>
  <c r="V692" i="4" s="1"/>
  <c r="V691" i="4"/>
  <c r="V690" i="4"/>
  <c r="V689" i="4"/>
  <c r="V688" i="4"/>
  <c r="V687" i="4"/>
  <c r="V686" i="4"/>
  <c r="V685" i="4"/>
  <c r="V684" i="4"/>
  <c r="V683" i="4"/>
  <c r="V682" i="4"/>
  <c r="V681" i="4"/>
  <c r="V680" i="4"/>
  <c r="V677" i="4"/>
  <c r="V676" i="4"/>
  <c r="V675" i="4"/>
  <c r="V674" i="4"/>
  <c r="V672" i="4"/>
  <c r="V671" i="4"/>
  <c r="V670" i="4"/>
  <c r="V668" i="4"/>
  <c r="V664" i="4"/>
  <c r="V662" i="4" s="1"/>
  <c r="V660" i="4"/>
  <c r="V659" i="4"/>
  <c r="V658" i="4"/>
  <c r="V657" i="4"/>
  <c r="V654" i="4"/>
  <c r="V653" i="4"/>
  <c r="V652" i="4"/>
  <c r="V651" i="4"/>
  <c r="V648" i="4"/>
  <c r="V647" i="4"/>
  <c r="V646" i="4"/>
  <c r="V645" i="4"/>
  <c r="V644" i="4"/>
  <c r="V643" i="4"/>
  <c r="V640" i="4"/>
  <c r="V639" i="4"/>
  <c r="V638" i="4"/>
  <c r="V637" i="4"/>
  <c r="V634" i="4"/>
  <c r="V633" i="4"/>
  <c r="V632" i="4"/>
  <c r="V631" i="4"/>
  <c r="V628" i="4"/>
  <c r="V627" i="4"/>
  <c r="V626" i="4"/>
  <c r="V625" i="4"/>
  <c r="V624" i="4"/>
  <c r="V623" i="4"/>
  <c r="V619" i="4"/>
  <c r="V617" i="4" s="1"/>
  <c r="V616" i="4"/>
  <c r="V615" i="4"/>
  <c r="V614" i="4"/>
  <c r="V613" i="4"/>
  <c r="V612" i="4"/>
  <c r="V611" i="4"/>
  <c r="V610" i="4"/>
  <c r="V609" i="4"/>
  <c r="V608" i="4"/>
  <c r="V607" i="4"/>
  <c r="V606" i="4"/>
  <c r="V605" i="4"/>
  <c r="V604" i="4"/>
  <c r="V603" i="4"/>
  <c r="V602" i="4"/>
  <c r="V601" i="4"/>
  <c r="V600" i="4"/>
  <c r="V599" i="4"/>
  <c r="V598" i="4"/>
  <c r="V597" i="4"/>
  <c r="V596" i="4"/>
  <c r="V595" i="4"/>
  <c r="V594" i="4"/>
  <c r="V593" i="4"/>
  <c r="V592" i="4"/>
  <c r="V591" i="4"/>
  <c r="V590" i="4"/>
  <c r="V589" i="4"/>
  <c r="V588" i="4"/>
  <c r="V585" i="4"/>
  <c r="V584" i="4"/>
  <c r="V583" i="4"/>
  <c r="V582" i="4"/>
  <c r="V581" i="4"/>
  <c r="V577" i="4"/>
  <c r="V576" i="4"/>
  <c r="V575" i="4"/>
  <c r="V574" i="4"/>
  <c r="V573" i="4"/>
  <c r="V572" i="4"/>
  <c r="V569" i="4"/>
  <c r="V568" i="4"/>
  <c r="V567" i="4"/>
  <c r="V563" i="4"/>
  <c r="V562" i="4"/>
  <c r="V561" i="4"/>
  <c r="V560" i="4"/>
  <c r="V559" i="4"/>
  <c r="V558" i="4"/>
  <c r="V557" i="4"/>
  <c r="V556" i="4"/>
  <c r="V553" i="4"/>
  <c r="V552" i="4"/>
  <c r="V551" i="4"/>
  <c r="V548" i="4"/>
  <c r="V547" i="4"/>
  <c r="V546" i="4"/>
  <c r="V545" i="4"/>
  <c r="V543" i="4"/>
  <c r="V542" i="4"/>
  <c r="V541" i="4"/>
  <c r="V540" i="4"/>
  <c r="V539" i="4"/>
  <c r="V538" i="4"/>
  <c r="V537" i="4"/>
  <c r="V536" i="4"/>
  <c r="V535" i="4"/>
  <c r="V533" i="4"/>
  <c r="V532" i="4"/>
  <c r="V531" i="4"/>
  <c r="V530" i="4"/>
  <c r="V529" i="4"/>
  <c r="V528" i="4"/>
  <c r="V527" i="4"/>
  <c r="V525" i="4"/>
  <c r="V524" i="4"/>
  <c r="V523" i="4"/>
  <c r="V522" i="4"/>
  <c r="V521" i="4"/>
  <c r="V517" i="4"/>
  <c r="V516" i="4"/>
  <c r="V515" i="4"/>
  <c r="V514" i="4"/>
  <c r="V513" i="4"/>
  <c r="V512" i="4"/>
  <c r="V511" i="4"/>
  <c r="V510" i="4"/>
  <c r="V509" i="4"/>
  <c r="V508" i="4"/>
  <c r="V507" i="4"/>
  <c r="V506" i="4"/>
  <c r="V503" i="4"/>
  <c r="V502" i="4"/>
  <c r="V501" i="4"/>
  <c r="V500" i="4"/>
  <c r="V499" i="4"/>
  <c r="V497" i="4"/>
  <c r="V496" i="4"/>
  <c r="V495" i="4"/>
  <c r="V494" i="4"/>
  <c r="V493" i="4"/>
  <c r="V492" i="4"/>
  <c r="V491" i="4"/>
  <c r="V490" i="4"/>
  <c r="V489" i="4"/>
  <c r="V488" i="4"/>
  <c r="V487" i="4"/>
  <c r="V486" i="4"/>
  <c r="V485" i="4"/>
  <c r="V484" i="4"/>
  <c r="V482" i="4"/>
  <c r="V481" i="4"/>
  <c r="V480" i="4"/>
  <c r="V479" i="4"/>
  <c r="V478" i="4"/>
  <c r="V477" i="4"/>
  <c r="V473" i="4"/>
  <c r="V472" i="4"/>
  <c r="V471" i="4"/>
  <c r="V470" i="4"/>
  <c r="V469" i="4"/>
  <c r="V468" i="4"/>
  <c r="V467" i="4"/>
  <c r="V466" i="4"/>
  <c r="V465" i="4"/>
  <c r="V464" i="4"/>
  <c r="V463" i="4"/>
  <c r="V462" i="4"/>
  <c r="V459" i="4"/>
  <c r="V458" i="4"/>
  <c r="V457" i="4"/>
  <c r="V456" i="4"/>
  <c r="V454" i="4"/>
  <c r="V453" i="4"/>
  <c r="V452" i="4"/>
  <c r="V450" i="4"/>
  <c r="V449" i="4"/>
  <c r="V448" i="4"/>
  <c r="V447" i="4"/>
  <c r="V446" i="4"/>
  <c r="V445" i="4"/>
  <c r="V443" i="4"/>
  <c r="V441" i="4"/>
  <c r="V440" i="4"/>
  <c r="V439" i="4"/>
  <c r="V438" i="4"/>
  <c r="V437" i="4"/>
  <c r="V436" i="4"/>
  <c r="V435" i="4"/>
  <c r="V434" i="4"/>
  <c r="V432" i="4"/>
  <c r="V430" i="4"/>
  <c r="V429" i="4"/>
  <c r="V428" i="4"/>
  <c r="V427" i="4"/>
  <c r="V426" i="4"/>
  <c r="V425" i="4"/>
  <c r="V424" i="4"/>
  <c r="V423" i="4"/>
  <c r="V422" i="4"/>
  <c r="V421" i="4"/>
  <c r="V419" i="4"/>
  <c r="V418" i="4"/>
  <c r="V417" i="4"/>
  <c r="V416" i="4"/>
  <c r="V414" i="4"/>
  <c r="V413" i="4"/>
  <c r="V412" i="4"/>
  <c r="V410" i="4"/>
  <c r="V409" i="4"/>
  <c r="V408" i="4"/>
  <c r="V407" i="4"/>
  <c r="V403" i="4"/>
  <c r="V402" i="4"/>
  <c r="V401" i="4"/>
  <c r="V400" i="4"/>
  <c r="V399" i="4"/>
  <c r="V398" i="4"/>
  <c r="V397" i="4"/>
  <c r="V396" i="4"/>
  <c r="V395" i="4"/>
  <c r="V394" i="4"/>
  <c r="V393" i="4"/>
  <c r="V392" i="4"/>
  <c r="V391" i="4"/>
  <c r="V390" i="4"/>
  <c r="V389" i="4"/>
  <c r="V388" i="4"/>
  <c r="V387" i="4"/>
  <c r="V386" i="4"/>
  <c r="V385" i="4"/>
  <c r="V383" i="4"/>
  <c r="V382" i="4"/>
  <c r="V381" i="4"/>
  <c r="V380" i="4"/>
  <c r="V379" i="4"/>
  <c r="V375" i="4"/>
  <c r="V374" i="4"/>
  <c r="V373" i="4"/>
  <c r="V372" i="4"/>
  <c r="V371" i="4"/>
  <c r="V370" i="4"/>
  <c r="V369" i="4"/>
  <c r="V366" i="4"/>
  <c r="V365" i="4"/>
  <c r="V364" i="4"/>
  <c r="V361" i="4"/>
  <c r="V360" i="4"/>
  <c r="V359" i="4"/>
  <c r="V358" i="4"/>
  <c r="V357" i="4"/>
  <c r="V356" i="4"/>
  <c r="V355" i="4"/>
  <c r="V352" i="4"/>
  <c r="V351" i="4"/>
  <c r="V350" i="4"/>
  <c r="V349" i="4"/>
  <c r="V348" i="4"/>
  <c r="V345" i="4"/>
  <c r="V344" i="4"/>
  <c r="V343" i="4"/>
  <c r="V342" i="4"/>
  <c r="V339" i="4"/>
  <c r="V338" i="4"/>
  <c r="V337" i="4"/>
  <c r="V336" i="4"/>
  <c r="V335" i="4"/>
  <c r="V332" i="4"/>
  <c r="V331" i="4"/>
  <c r="V330" i="4"/>
  <c r="V329" i="4"/>
  <c r="V328" i="4"/>
  <c r="V327" i="4"/>
  <c r="V326" i="4"/>
  <c r="V325" i="4"/>
  <c r="V324" i="4"/>
  <c r="V323" i="4"/>
  <c r="V320" i="4"/>
  <c r="V319" i="4"/>
  <c r="V318" i="4"/>
  <c r="V317" i="4"/>
  <c r="V316" i="4"/>
  <c r="V315" i="4"/>
  <c r="V314" i="4"/>
  <c r="V310" i="4"/>
  <c r="V309" i="4"/>
  <c r="V308" i="4"/>
  <c r="V306" i="4"/>
  <c r="V305" i="4"/>
  <c r="V304" i="4"/>
  <c r="V303" i="4"/>
  <c r="V302" i="4"/>
  <c r="V301" i="4"/>
  <c r="V300" i="4"/>
  <c r="V299" i="4"/>
  <c r="V298" i="4"/>
  <c r="V296" i="4"/>
  <c r="V295" i="4"/>
  <c r="V294" i="4"/>
  <c r="V293" i="4"/>
  <c r="V292" i="4"/>
  <c r="V291" i="4"/>
  <c r="V290" i="4"/>
  <c r="V289" i="4"/>
  <c r="V288" i="4"/>
  <c r="V287" i="4"/>
  <c r="V286" i="4"/>
  <c r="V285" i="4"/>
  <c r="V284" i="4"/>
  <c r="V283" i="4"/>
  <c r="V282" i="4"/>
  <c r="V281" i="4"/>
  <c r="V279" i="4"/>
  <c r="V278" i="4"/>
  <c r="V277" i="4"/>
  <c r="V276" i="4"/>
  <c r="V272" i="4"/>
  <c r="V271" i="4"/>
  <c r="V270" i="4"/>
  <c r="V269" i="4"/>
  <c r="V268" i="4"/>
  <c r="V267" i="4"/>
  <c r="V266" i="4"/>
  <c r="V265" i="4"/>
  <c r="V264" i="4"/>
  <c r="V263" i="4"/>
  <c r="V262" i="4"/>
  <c r="V261" i="4"/>
  <c r="V258" i="4"/>
  <c r="V257" i="4"/>
  <c r="V256" i="4"/>
  <c r="V255" i="4"/>
  <c r="V253" i="4"/>
  <c r="V252" i="4"/>
  <c r="V251" i="4"/>
  <c r="V250" i="4"/>
  <c r="V249" i="4"/>
  <c r="V248" i="4"/>
  <c r="V247" i="4"/>
  <c r="V246" i="4"/>
  <c r="V245" i="4"/>
  <c r="V243" i="4"/>
  <c r="V242" i="4"/>
  <c r="V241" i="4"/>
  <c r="V240" i="4"/>
  <c r="V239" i="4"/>
  <c r="V238" i="4"/>
  <c r="V237" i="4"/>
  <c r="V236" i="4"/>
  <c r="V235" i="4"/>
  <c r="V234" i="4"/>
  <c r="V233" i="4"/>
  <c r="V232" i="4"/>
  <c r="V231" i="4"/>
  <c r="V230" i="4"/>
  <c r="V229" i="4"/>
  <c r="V228" i="4"/>
  <c r="V226" i="4"/>
  <c r="V225" i="4"/>
  <c r="V224" i="4"/>
  <c r="V223" i="4"/>
  <c r="V222" i="4"/>
  <c r="V221" i="4"/>
  <c r="V219" i="4"/>
  <c r="V218" i="4"/>
  <c r="V217" i="4"/>
  <c r="V216" i="4"/>
  <c r="V215" i="4"/>
  <c r="V214" i="4"/>
  <c r="V213" i="4"/>
  <c r="V212" i="4"/>
  <c r="V208" i="4"/>
  <c r="V207" i="4"/>
  <c r="V206" i="4"/>
  <c r="V205" i="4"/>
  <c r="V204" i="4"/>
  <c r="V202" i="4"/>
  <c r="V201" i="4"/>
  <c r="V199" i="4"/>
  <c r="V198" i="4"/>
  <c r="V197" i="4"/>
  <c r="V195" i="4"/>
  <c r="V194" i="4"/>
  <c r="V193" i="4"/>
  <c r="V192" i="4"/>
  <c r="V191" i="4"/>
  <c r="V190" i="4"/>
  <c r="V189" i="4"/>
  <c r="V188" i="4"/>
  <c r="V186" i="4"/>
  <c r="V185" i="4"/>
  <c r="V181" i="4"/>
  <c r="V180" i="4"/>
  <c r="V179" i="4"/>
  <c r="V178" i="4"/>
  <c r="V177" i="4"/>
  <c r="V176" i="4"/>
  <c r="V174" i="4"/>
  <c r="V173" i="4"/>
  <c r="V172" i="4"/>
  <c r="V171" i="4"/>
  <c r="V170" i="4"/>
  <c r="V169" i="4"/>
  <c r="V168" i="4"/>
  <c r="V167" i="4"/>
  <c r="V166" i="4"/>
  <c r="V164" i="4"/>
  <c r="V163" i="4"/>
  <c r="V162" i="4"/>
  <c r="V161" i="4"/>
  <c r="V160" i="4"/>
  <c r="V159" i="4"/>
  <c r="V158" i="4"/>
  <c r="V157" i="4"/>
  <c r="V156" i="4"/>
  <c r="V155" i="4"/>
  <c r="V153" i="4"/>
  <c r="V152" i="4"/>
  <c r="V151" i="4"/>
  <c r="V150" i="4"/>
  <c r="V149" i="4"/>
  <c r="V148" i="4"/>
  <c r="V144" i="4"/>
  <c r="V143" i="4"/>
  <c r="V142" i="4"/>
  <c r="V141" i="4"/>
  <c r="V140" i="4"/>
  <c r="V139" i="4"/>
  <c r="V138" i="4"/>
  <c r="V137" i="4"/>
  <c r="V136" i="4"/>
  <c r="V133" i="4"/>
  <c r="V132" i="4"/>
  <c r="V131" i="4"/>
  <c r="V130" i="4"/>
  <c r="V129" i="4"/>
  <c r="V128" i="4"/>
  <c r="V127" i="4"/>
  <c r="V126" i="4"/>
  <c r="V125" i="4"/>
  <c r="V124" i="4"/>
  <c r="V123" i="4"/>
  <c r="V122" i="4"/>
  <c r="V120" i="4"/>
  <c r="V119" i="4"/>
  <c r="V118" i="4"/>
  <c r="V117" i="4"/>
  <c r="V113" i="4"/>
  <c r="V112" i="4"/>
  <c r="V111" i="4"/>
  <c r="V110" i="4"/>
  <c r="V109" i="4"/>
  <c r="V108" i="4"/>
  <c r="V107" i="4"/>
  <c r="V106" i="4"/>
  <c r="V105" i="4"/>
  <c r="V104" i="4"/>
  <c r="V101" i="4"/>
  <c r="V100" i="4"/>
  <c r="V99" i="4"/>
  <c r="V98" i="4"/>
  <c r="V97" i="4"/>
  <c r="V96" i="4"/>
  <c r="V95" i="4"/>
  <c r="V94" i="4"/>
  <c r="V93" i="4"/>
  <c r="V92" i="4"/>
  <c r="V91" i="4"/>
  <c r="V90" i="4"/>
  <c r="V88" i="4"/>
  <c r="V87" i="4"/>
  <c r="V86" i="4"/>
  <c r="V85" i="4"/>
  <c r="V84" i="4"/>
  <c r="V83" i="4"/>
  <c r="V82" i="4"/>
  <c r="V81" i="4"/>
  <c r="V80" i="4"/>
  <c r="V79" i="4"/>
  <c r="V78" i="4"/>
  <c r="V77" i="4"/>
  <c r="V76" i="4"/>
  <c r="V75" i="4"/>
  <c r="V74" i="4"/>
  <c r="V73" i="4"/>
  <c r="V72" i="4"/>
  <c r="V71" i="4"/>
  <c r="V70" i="4"/>
  <c r="V69" i="4"/>
  <c r="V68" i="4"/>
  <c r="V67" i="4"/>
  <c r="V66" i="4"/>
  <c r="V65" i="4"/>
  <c r="V64" i="4"/>
  <c r="V63" i="4"/>
  <c r="V62" i="4"/>
  <c r="V58" i="4"/>
  <c r="V57" i="4"/>
  <c r="V56" i="4"/>
  <c r="V55" i="4"/>
  <c r="V54" i="4"/>
  <c r="V53" i="4"/>
  <c r="V52" i="4"/>
  <c r="V51" i="4"/>
  <c r="V50" i="4"/>
  <c r="V49" i="4"/>
  <c r="V48" i="4"/>
  <c r="V47" i="4"/>
  <c r="V46" i="4"/>
  <c r="V45" i="4"/>
  <c r="V44" i="4"/>
  <c r="V43" i="4"/>
  <c r="V42" i="4"/>
  <c r="V41" i="4"/>
  <c r="V38" i="4"/>
  <c r="V36" i="4"/>
  <c r="V35" i="4"/>
  <c r="V34" i="4"/>
  <c r="V33" i="4"/>
  <c r="V32" i="4"/>
  <c r="V31" i="4"/>
  <c r="V30" i="4"/>
  <c r="V29" i="4"/>
  <c r="V27" i="4"/>
  <c r="V26" i="4"/>
  <c r="V25" i="4"/>
  <c r="V24" i="4"/>
  <c r="V20" i="4"/>
  <c r="V19" i="4"/>
  <c r="V18" i="4"/>
  <c r="V17" i="4"/>
  <c r="V16" i="4"/>
  <c r="V15" i="4"/>
  <c r="V14" i="4"/>
  <c r="V13" i="4"/>
  <c r="V12" i="4"/>
  <c r="V11" i="4"/>
  <c r="V10" i="4"/>
  <c r="V9" i="4"/>
  <c r="V8" i="4"/>
  <c r="T858" i="4"/>
  <c r="T857" i="4"/>
  <c r="T856" i="4"/>
  <c r="T855" i="4"/>
  <c r="T854" i="4"/>
  <c r="T853" i="4"/>
  <c r="T852" i="4"/>
  <c r="T851" i="4"/>
  <c r="T848" i="4"/>
  <c r="T846" i="4" s="1"/>
  <c r="T845" i="4"/>
  <c r="T844" i="4"/>
  <c r="T843" i="4"/>
  <c r="T842" i="4"/>
  <c r="T839" i="4"/>
  <c r="T837" i="4" s="1"/>
  <c r="T836" i="4"/>
  <c r="T835" i="4"/>
  <c r="T834" i="4"/>
  <c r="T833" i="4"/>
  <c r="T832" i="4"/>
  <c r="T831" i="4"/>
  <c r="T830" i="4"/>
  <c r="T827" i="4"/>
  <c r="T826" i="4"/>
  <c r="T825" i="4"/>
  <c r="T821" i="4"/>
  <c r="T820" i="4"/>
  <c r="T819" i="4"/>
  <c r="T818" i="4"/>
  <c r="T817" i="4"/>
  <c r="T816" i="4"/>
  <c r="T815" i="4"/>
  <c r="T814" i="4"/>
  <c r="T813" i="4"/>
  <c r="T812" i="4"/>
  <c r="T811" i="4"/>
  <c r="T808" i="4"/>
  <c r="T807" i="4"/>
  <c r="T806" i="4"/>
  <c r="T805" i="4"/>
  <c r="T804" i="4"/>
  <c r="T803" i="4"/>
  <c r="T802" i="4"/>
  <c r="T801" i="4"/>
  <c r="T800" i="4"/>
  <c r="T799" i="4"/>
  <c r="T798" i="4"/>
  <c r="T795" i="4"/>
  <c r="T794" i="4"/>
  <c r="T793" i="4"/>
  <c r="T792" i="4"/>
  <c r="T791" i="4"/>
  <c r="T790" i="4"/>
  <c r="T789" i="4"/>
  <c r="T788" i="4"/>
  <c r="T787" i="4"/>
  <c r="T786" i="4"/>
  <c r="T785" i="4"/>
  <c r="T784" i="4"/>
  <c r="T781" i="4"/>
  <c r="T779" i="4" s="1"/>
  <c r="T777" i="4"/>
  <c r="T776" i="4"/>
  <c r="T775" i="4"/>
  <c r="T774" i="4"/>
  <c r="T773" i="4"/>
  <c r="T772" i="4"/>
  <c r="T771" i="4"/>
  <c r="T770" i="4"/>
  <c r="T769" i="4"/>
  <c r="T768" i="4"/>
  <c r="T767" i="4"/>
  <c r="T766" i="4"/>
  <c r="T765" i="4"/>
  <c r="T764" i="4"/>
  <c r="T763" i="4"/>
  <c r="T760" i="4"/>
  <c r="T759" i="4"/>
  <c r="T756" i="4"/>
  <c r="T754" i="4"/>
  <c r="T753" i="4"/>
  <c r="T751" i="4"/>
  <c r="T750" i="4"/>
  <c r="T749" i="4"/>
  <c r="T748" i="4"/>
  <c r="T746" i="4"/>
  <c r="T745" i="4"/>
  <c r="T743" i="4"/>
  <c r="T742" i="4"/>
  <c r="T740" i="4"/>
  <c r="T739" i="4"/>
  <c r="T738" i="4"/>
  <c r="T736" i="4"/>
  <c r="T735" i="4"/>
  <c r="T734" i="4"/>
  <c r="T733" i="4"/>
  <c r="T732" i="4"/>
  <c r="T727" i="4"/>
  <c r="T726" i="4"/>
  <c r="T725" i="4"/>
  <c r="T724" i="4"/>
  <c r="T723" i="4"/>
  <c r="T721" i="4"/>
  <c r="T720" i="4"/>
  <c r="T719" i="4"/>
  <c r="T717" i="4"/>
  <c r="T716" i="4"/>
  <c r="T715" i="4"/>
  <c r="T714" i="4"/>
  <c r="T712" i="4"/>
  <c r="T711" i="4"/>
  <c r="T710" i="4"/>
  <c r="T709" i="4"/>
  <c r="T707" i="4"/>
  <c r="T705" i="4"/>
  <c r="T703" i="4"/>
  <c r="T702" i="4"/>
  <c r="T701" i="4"/>
  <c r="T700" i="4"/>
  <c r="T699" i="4"/>
  <c r="T698" i="4"/>
  <c r="T694" i="4"/>
  <c r="T692" i="4" s="1"/>
  <c r="T691" i="4"/>
  <c r="T690" i="4"/>
  <c r="T689" i="4"/>
  <c r="T688" i="4"/>
  <c r="T687" i="4"/>
  <c r="T686" i="4"/>
  <c r="T685" i="4"/>
  <c r="T684" i="4"/>
  <c r="T683" i="4"/>
  <c r="T682" i="4"/>
  <c r="T681" i="4"/>
  <c r="T680" i="4"/>
  <c r="T677" i="4"/>
  <c r="T676" i="4"/>
  <c r="T675" i="4"/>
  <c r="T674" i="4"/>
  <c r="T672" i="4"/>
  <c r="T671" i="4"/>
  <c r="T670" i="4"/>
  <c r="T668" i="4"/>
  <c r="T664" i="4"/>
  <c r="T662" i="4" s="1"/>
  <c r="T660" i="4"/>
  <c r="T659" i="4"/>
  <c r="T658" i="4"/>
  <c r="T657" i="4"/>
  <c r="T654" i="4"/>
  <c r="T653" i="4"/>
  <c r="T652" i="4"/>
  <c r="T651" i="4"/>
  <c r="T648" i="4"/>
  <c r="T647" i="4"/>
  <c r="T646" i="4"/>
  <c r="T645" i="4"/>
  <c r="T644" i="4"/>
  <c r="T643" i="4"/>
  <c r="T640" i="4"/>
  <c r="T639" i="4"/>
  <c r="T638" i="4"/>
  <c r="T637" i="4"/>
  <c r="T634" i="4"/>
  <c r="T633" i="4"/>
  <c r="T632" i="4"/>
  <c r="T631" i="4"/>
  <c r="T628" i="4"/>
  <c r="T627" i="4"/>
  <c r="T626" i="4"/>
  <c r="T625" i="4"/>
  <c r="T624" i="4"/>
  <c r="T623" i="4"/>
  <c r="T619" i="4"/>
  <c r="T617" i="4" s="1"/>
  <c r="T616" i="4"/>
  <c r="T615" i="4"/>
  <c r="T614" i="4"/>
  <c r="T613" i="4"/>
  <c r="T612" i="4"/>
  <c r="T611" i="4"/>
  <c r="T610" i="4"/>
  <c r="T609" i="4"/>
  <c r="T608" i="4"/>
  <c r="T607" i="4"/>
  <c r="T606" i="4"/>
  <c r="T605" i="4"/>
  <c r="T604" i="4"/>
  <c r="T603" i="4"/>
  <c r="T602" i="4"/>
  <c r="T601" i="4"/>
  <c r="T600" i="4"/>
  <c r="T599" i="4"/>
  <c r="T598" i="4"/>
  <c r="T597" i="4"/>
  <c r="T596" i="4"/>
  <c r="T595" i="4"/>
  <c r="T594" i="4"/>
  <c r="T593" i="4"/>
  <c r="T592" i="4"/>
  <c r="T591" i="4"/>
  <c r="T590" i="4"/>
  <c r="T589" i="4"/>
  <c r="T588" i="4"/>
  <c r="T585" i="4"/>
  <c r="T584" i="4"/>
  <c r="T583" i="4"/>
  <c r="T582" i="4"/>
  <c r="T581" i="4"/>
  <c r="T577" i="4"/>
  <c r="T576" i="4"/>
  <c r="T575" i="4"/>
  <c r="T574" i="4"/>
  <c r="T573" i="4"/>
  <c r="T572" i="4"/>
  <c r="T569" i="4"/>
  <c r="T568" i="4"/>
  <c r="T567" i="4"/>
  <c r="T563" i="4"/>
  <c r="T562" i="4"/>
  <c r="T561" i="4"/>
  <c r="T560" i="4"/>
  <c r="T559" i="4"/>
  <c r="T558" i="4"/>
  <c r="T557" i="4"/>
  <c r="T556" i="4"/>
  <c r="T553" i="4"/>
  <c r="T552" i="4"/>
  <c r="T551" i="4"/>
  <c r="T548" i="4"/>
  <c r="T547" i="4"/>
  <c r="T546" i="4"/>
  <c r="T545" i="4"/>
  <c r="T543" i="4"/>
  <c r="T542" i="4"/>
  <c r="T541" i="4"/>
  <c r="T540" i="4"/>
  <c r="T539" i="4"/>
  <c r="T538" i="4"/>
  <c r="T537" i="4"/>
  <c r="T536" i="4"/>
  <c r="T535" i="4"/>
  <c r="T533" i="4"/>
  <c r="T532" i="4"/>
  <c r="T531" i="4"/>
  <c r="T530" i="4"/>
  <c r="T529" i="4"/>
  <c r="T528" i="4"/>
  <c r="T527" i="4"/>
  <c r="T525" i="4"/>
  <c r="T524" i="4"/>
  <c r="T523" i="4"/>
  <c r="T522" i="4"/>
  <c r="T521" i="4"/>
  <c r="T517" i="4"/>
  <c r="T516" i="4"/>
  <c r="T515" i="4"/>
  <c r="T514" i="4"/>
  <c r="T513" i="4"/>
  <c r="T512" i="4"/>
  <c r="T511" i="4"/>
  <c r="T510" i="4"/>
  <c r="T509" i="4"/>
  <c r="T508" i="4"/>
  <c r="T507" i="4"/>
  <c r="T506" i="4"/>
  <c r="T503" i="4"/>
  <c r="T502" i="4"/>
  <c r="T501" i="4"/>
  <c r="T500" i="4"/>
  <c r="T499" i="4"/>
  <c r="T497" i="4"/>
  <c r="T496" i="4"/>
  <c r="T495" i="4"/>
  <c r="T494" i="4"/>
  <c r="T493" i="4"/>
  <c r="T492" i="4"/>
  <c r="T491" i="4"/>
  <c r="T490" i="4"/>
  <c r="T489" i="4"/>
  <c r="T488" i="4"/>
  <c r="T487" i="4"/>
  <c r="T486" i="4"/>
  <c r="T485" i="4"/>
  <c r="T484" i="4"/>
  <c r="T482" i="4"/>
  <c r="T481" i="4"/>
  <c r="T480" i="4"/>
  <c r="T479" i="4"/>
  <c r="T478" i="4"/>
  <c r="T477" i="4"/>
  <c r="T473" i="4"/>
  <c r="T472" i="4"/>
  <c r="T471" i="4"/>
  <c r="T470" i="4"/>
  <c r="T469" i="4"/>
  <c r="T468" i="4"/>
  <c r="T467" i="4"/>
  <c r="T466" i="4"/>
  <c r="T465" i="4"/>
  <c r="T464" i="4"/>
  <c r="T463" i="4"/>
  <c r="T462" i="4"/>
  <c r="T459" i="4"/>
  <c r="T458" i="4"/>
  <c r="T457" i="4"/>
  <c r="T456" i="4"/>
  <c r="T454" i="4"/>
  <c r="T453" i="4"/>
  <c r="T452" i="4"/>
  <c r="T450" i="4"/>
  <c r="T449" i="4"/>
  <c r="T448" i="4"/>
  <c r="T447" i="4"/>
  <c r="T446" i="4"/>
  <c r="T445" i="4"/>
  <c r="T443" i="4"/>
  <c r="T441" i="4"/>
  <c r="T440" i="4"/>
  <c r="T439" i="4"/>
  <c r="T438" i="4"/>
  <c r="T437" i="4"/>
  <c r="T436" i="4"/>
  <c r="T435" i="4"/>
  <c r="T434" i="4"/>
  <c r="T432" i="4"/>
  <c r="T430" i="4"/>
  <c r="T429" i="4"/>
  <c r="T428" i="4"/>
  <c r="T427" i="4"/>
  <c r="T426" i="4"/>
  <c r="T425" i="4"/>
  <c r="T424" i="4"/>
  <c r="T423" i="4"/>
  <c r="T422" i="4"/>
  <c r="T421" i="4"/>
  <c r="T419" i="4"/>
  <c r="T418" i="4"/>
  <c r="T417" i="4"/>
  <c r="T416" i="4"/>
  <c r="T414" i="4"/>
  <c r="T413" i="4"/>
  <c r="T412" i="4"/>
  <c r="T410" i="4"/>
  <c r="T409" i="4"/>
  <c r="T408" i="4"/>
  <c r="T407" i="4"/>
  <c r="T403" i="4"/>
  <c r="T402" i="4"/>
  <c r="T401" i="4"/>
  <c r="T400" i="4"/>
  <c r="T399" i="4"/>
  <c r="T398" i="4"/>
  <c r="T397" i="4"/>
  <c r="T396" i="4"/>
  <c r="T395" i="4"/>
  <c r="T394" i="4"/>
  <c r="T393" i="4"/>
  <c r="T392" i="4"/>
  <c r="T391" i="4"/>
  <c r="T390" i="4"/>
  <c r="T389" i="4"/>
  <c r="T388" i="4"/>
  <c r="T387" i="4"/>
  <c r="T386" i="4"/>
  <c r="T385" i="4"/>
  <c r="T383" i="4"/>
  <c r="T382" i="4"/>
  <c r="T381" i="4"/>
  <c r="T380" i="4"/>
  <c r="T379" i="4"/>
  <c r="T375" i="4"/>
  <c r="T374" i="4"/>
  <c r="T373" i="4"/>
  <c r="T372" i="4"/>
  <c r="T371" i="4"/>
  <c r="T370" i="4"/>
  <c r="T369" i="4"/>
  <c r="T366" i="4"/>
  <c r="T365" i="4"/>
  <c r="T364" i="4"/>
  <c r="T361" i="4"/>
  <c r="T360" i="4"/>
  <c r="T359" i="4"/>
  <c r="T358" i="4"/>
  <c r="T357" i="4"/>
  <c r="T356" i="4"/>
  <c r="T355" i="4"/>
  <c r="T352" i="4"/>
  <c r="T351" i="4"/>
  <c r="T350" i="4"/>
  <c r="T349" i="4"/>
  <c r="T348" i="4"/>
  <c r="T345" i="4"/>
  <c r="T344" i="4"/>
  <c r="T343" i="4"/>
  <c r="T342" i="4"/>
  <c r="T339" i="4"/>
  <c r="T338" i="4"/>
  <c r="T337" i="4"/>
  <c r="T336" i="4"/>
  <c r="T335" i="4"/>
  <c r="T332" i="4"/>
  <c r="T331" i="4"/>
  <c r="T330" i="4"/>
  <c r="T329" i="4"/>
  <c r="T328" i="4"/>
  <c r="T327" i="4"/>
  <c r="T326" i="4"/>
  <c r="T325" i="4"/>
  <c r="T324" i="4"/>
  <c r="T323" i="4"/>
  <c r="T320" i="4"/>
  <c r="T319" i="4"/>
  <c r="T318" i="4"/>
  <c r="T317" i="4"/>
  <c r="T316" i="4"/>
  <c r="T315" i="4"/>
  <c r="T314" i="4"/>
  <c r="T310" i="4"/>
  <c r="T309" i="4"/>
  <c r="T308" i="4"/>
  <c r="T306" i="4"/>
  <c r="T305" i="4"/>
  <c r="T304" i="4"/>
  <c r="T303" i="4"/>
  <c r="T302" i="4"/>
  <c r="T301" i="4"/>
  <c r="T300" i="4"/>
  <c r="T299" i="4"/>
  <c r="T298" i="4"/>
  <c r="T296" i="4"/>
  <c r="T295" i="4"/>
  <c r="T294" i="4"/>
  <c r="T293" i="4"/>
  <c r="T292" i="4"/>
  <c r="T291" i="4"/>
  <c r="T290" i="4"/>
  <c r="T289" i="4"/>
  <c r="T288" i="4"/>
  <c r="T287" i="4"/>
  <c r="T286" i="4"/>
  <c r="T285" i="4"/>
  <c r="T284" i="4"/>
  <c r="T283" i="4"/>
  <c r="T282" i="4"/>
  <c r="T281" i="4"/>
  <c r="T279" i="4"/>
  <c r="T278" i="4"/>
  <c r="T277" i="4"/>
  <c r="T276" i="4"/>
  <c r="T272" i="4"/>
  <c r="T271" i="4"/>
  <c r="T270" i="4"/>
  <c r="T269" i="4"/>
  <c r="T268" i="4"/>
  <c r="T267" i="4"/>
  <c r="T266" i="4"/>
  <c r="T265" i="4"/>
  <c r="T264" i="4"/>
  <c r="T263" i="4"/>
  <c r="T262" i="4"/>
  <c r="T261" i="4"/>
  <c r="T258" i="4"/>
  <c r="T257" i="4"/>
  <c r="T256" i="4"/>
  <c r="T255" i="4"/>
  <c r="T253" i="4"/>
  <c r="T252" i="4"/>
  <c r="T251" i="4"/>
  <c r="T250" i="4"/>
  <c r="T249" i="4"/>
  <c r="T248" i="4"/>
  <c r="T247" i="4"/>
  <c r="T246" i="4"/>
  <c r="T245" i="4"/>
  <c r="T243" i="4"/>
  <c r="T242" i="4"/>
  <c r="T241" i="4"/>
  <c r="T240" i="4"/>
  <c r="T239" i="4"/>
  <c r="T238" i="4"/>
  <c r="T237" i="4"/>
  <c r="T236" i="4"/>
  <c r="T235" i="4"/>
  <c r="T234" i="4"/>
  <c r="T233" i="4"/>
  <c r="T232" i="4"/>
  <c r="T231" i="4"/>
  <c r="T230" i="4"/>
  <c r="T229" i="4"/>
  <c r="T228" i="4"/>
  <c r="T226" i="4"/>
  <c r="T225" i="4"/>
  <c r="T224" i="4"/>
  <c r="T223" i="4"/>
  <c r="T222" i="4"/>
  <c r="T221" i="4"/>
  <c r="T219" i="4"/>
  <c r="T218" i="4"/>
  <c r="T217" i="4"/>
  <c r="T216" i="4"/>
  <c r="T215" i="4"/>
  <c r="T214" i="4"/>
  <c r="T213" i="4"/>
  <c r="T212" i="4"/>
  <c r="T208" i="4"/>
  <c r="T207" i="4"/>
  <c r="T206" i="4"/>
  <c r="T205" i="4"/>
  <c r="T204" i="4"/>
  <c r="T202" i="4"/>
  <c r="T201" i="4"/>
  <c r="T199" i="4"/>
  <c r="T198" i="4"/>
  <c r="T197" i="4"/>
  <c r="T195" i="4"/>
  <c r="T194" i="4"/>
  <c r="T193" i="4"/>
  <c r="T192" i="4"/>
  <c r="T191" i="4"/>
  <c r="T190" i="4"/>
  <c r="T189" i="4"/>
  <c r="T188" i="4"/>
  <c r="T186" i="4"/>
  <c r="T185" i="4"/>
  <c r="T181" i="4"/>
  <c r="T180" i="4"/>
  <c r="T179" i="4"/>
  <c r="T178" i="4"/>
  <c r="T177" i="4"/>
  <c r="T176" i="4"/>
  <c r="T174" i="4"/>
  <c r="T173" i="4"/>
  <c r="T172" i="4"/>
  <c r="T171" i="4"/>
  <c r="T170" i="4"/>
  <c r="T169" i="4"/>
  <c r="T168" i="4"/>
  <c r="T167" i="4"/>
  <c r="T166" i="4"/>
  <c r="T164" i="4"/>
  <c r="T163" i="4"/>
  <c r="T162" i="4"/>
  <c r="T161" i="4"/>
  <c r="T160" i="4"/>
  <c r="T159" i="4"/>
  <c r="T158" i="4"/>
  <c r="T157" i="4"/>
  <c r="T156" i="4"/>
  <c r="T155" i="4"/>
  <c r="T153" i="4"/>
  <c r="T152" i="4"/>
  <c r="T151" i="4"/>
  <c r="T150" i="4"/>
  <c r="T149" i="4"/>
  <c r="T148" i="4"/>
  <c r="T144" i="4"/>
  <c r="T143" i="4"/>
  <c r="T142" i="4"/>
  <c r="T141" i="4"/>
  <c r="T140" i="4"/>
  <c r="T139" i="4"/>
  <c r="T138" i="4"/>
  <c r="T137" i="4"/>
  <c r="T136" i="4"/>
  <c r="T133" i="4"/>
  <c r="T132" i="4"/>
  <c r="T131" i="4"/>
  <c r="T130" i="4"/>
  <c r="T129" i="4"/>
  <c r="T128" i="4"/>
  <c r="T127" i="4"/>
  <c r="T126" i="4"/>
  <c r="T125" i="4"/>
  <c r="T124" i="4"/>
  <c r="T123" i="4"/>
  <c r="T122" i="4"/>
  <c r="T120" i="4"/>
  <c r="T119" i="4"/>
  <c r="T118" i="4"/>
  <c r="T117" i="4"/>
  <c r="T113" i="4"/>
  <c r="T112" i="4"/>
  <c r="T111" i="4"/>
  <c r="T110" i="4"/>
  <c r="T109" i="4"/>
  <c r="T108" i="4"/>
  <c r="T107" i="4"/>
  <c r="T106" i="4"/>
  <c r="T105" i="4"/>
  <c r="T104" i="4"/>
  <c r="T101" i="4"/>
  <c r="T100" i="4"/>
  <c r="T99" i="4"/>
  <c r="T98" i="4"/>
  <c r="T97" i="4"/>
  <c r="T96" i="4"/>
  <c r="T95" i="4"/>
  <c r="T94" i="4"/>
  <c r="T93" i="4"/>
  <c r="T92" i="4"/>
  <c r="T91" i="4"/>
  <c r="T90" i="4"/>
  <c r="T88" i="4"/>
  <c r="T87" i="4"/>
  <c r="T86" i="4"/>
  <c r="T85" i="4"/>
  <c r="T84" i="4"/>
  <c r="T83" i="4"/>
  <c r="T82" i="4"/>
  <c r="T81" i="4"/>
  <c r="T80" i="4"/>
  <c r="T79" i="4"/>
  <c r="T78" i="4"/>
  <c r="T77" i="4"/>
  <c r="T76" i="4"/>
  <c r="T75" i="4"/>
  <c r="T74" i="4"/>
  <c r="T73" i="4"/>
  <c r="T72" i="4"/>
  <c r="T71" i="4"/>
  <c r="T70" i="4"/>
  <c r="T69" i="4"/>
  <c r="T68" i="4"/>
  <c r="T67" i="4"/>
  <c r="T66" i="4"/>
  <c r="T65" i="4"/>
  <c r="T64" i="4"/>
  <c r="T63" i="4"/>
  <c r="T62" i="4"/>
  <c r="T58" i="4"/>
  <c r="T57" i="4"/>
  <c r="T56" i="4"/>
  <c r="T55" i="4"/>
  <c r="T54" i="4"/>
  <c r="T53" i="4"/>
  <c r="T52" i="4"/>
  <c r="T51" i="4"/>
  <c r="T50" i="4"/>
  <c r="T49" i="4"/>
  <c r="T48" i="4"/>
  <c r="T47" i="4"/>
  <c r="T46" i="4"/>
  <c r="T45" i="4"/>
  <c r="T44" i="4"/>
  <c r="T43" i="4"/>
  <c r="T42" i="4"/>
  <c r="T41" i="4"/>
  <c r="T38" i="4"/>
  <c r="T36" i="4"/>
  <c r="T35" i="4"/>
  <c r="T34" i="4"/>
  <c r="T33" i="4"/>
  <c r="T32" i="4"/>
  <c r="T31" i="4"/>
  <c r="T30" i="4"/>
  <c r="T29" i="4"/>
  <c r="T27" i="4"/>
  <c r="T26" i="4"/>
  <c r="T25" i="4"/>
  <c r="T24" i="4"/>
  <c r="T20" i="4"/>
  <c r="T19" i="4"/>
  <c r="T18" i="4"/>
  <c r="T17" i="4"/>
  <c r="T16" i="4"/>
  <c r="T15" i="4"/>
  <c r="T14" i="4"/>
  <c r="T13" i="4"/>
  <c r="T12" i="4"/>
  <c r="T11" i="4"/>
  <c r="T10" i="4"/>
  <c r="T9" i="4"/>
  <c r="T8" i="4"/>
  <c r="R858" i="4"/>
  <c r="R857" i="4"/>
  <c r="R856" i="4"/>
  <c r="R855" i="4"/>
  <c r="R854" i="4"/>
  <c r="R853" i="4"/>
  <c r="R852" i="4"/>
  <c r="R851" i="4"/>
  <c r="R848" i="4"/>
  <c r="R846" i="4" s="1"/>
  <c r="R845" i="4"/>
  <c r="R844" i="4"/>
  <c r="R843" i="4"/>
  <c r="R842" i="4"/>
  <c r="R839" i="4"/>
  <c r="R837" i="4" s="1"/>
  <c r="R836" i="4"/>
  <c r="R835" i="4"/>
  <c r="R834" i="4"/>
  <c r="R833" i="4"/>
  <c r="R832" i="4"/>
  <c r="R831" i="4"/>
  <c r="R830" i="4"/>
  <c r="R827" i="4"/>
  <c r="R826" i="4"/>
  <c r="R825" i="4"/>
  <c r="R821" i="4"/>
  <c r="R820" i="4"/>
  <c r="R819" i="4"/>
  <c r="R818" i="4"/>
  <c r="R817" i="4"/>
  <c r="R816" i="4"/>
  <c r="R815" i="4"/>
  <c r="R814" i="4"/>
  <c r="R813" i="4"/>
  <c r="R812" i="4"/>
  <c r="R811" i="4"/>
  <c r="R808" i="4"/>
  <c r="R807" i="4"/>
  <c r="R806" i="4"/>
  <c r="R805" i="4"/>
  <c r="R804" i="4"/>
  <c r="R803" i="4"/>
  <c r="R802" i="4"/>
  <c r="R801" i="4"/>
  <c r="R800" i="4"/>
  <c r="R799" i="4"/>
  <c r="R798" i="4"/>
  <c r="R795" i="4"/>
  <c r="R794" i="4"/>
  <c r="R793" i="4"/>
  <c r="R792" i="4"/>
  <c r="R791" i="4"/>
  <c r="R790" i="4"/>
  <c r="R789" i="4"/>
  <c r="R788" i="4"/>
  <c r="R787" i="4"/>
  <c r="R786" i="4"/>
  <c r="R785" i="4"/>
  <c r="R784" i="4"/>
  <c r="R781" i="4"/>
  <c r="R779" i="4" s="1"/>
  <c r="R777" i="4"/>
  <c r="R776" i="4"/>
  <c r="R775" i="4"/>
  <c r="R774" i="4"/>
  <c r="R773" i="4"/>
  <c r="R772" i="4"/>
  <c r="R771" i="4"/>
  <c r="R770" i="4"/>
  <c r="R769" i="4"/>
  <c r="R768" i="4"/>
  <c r="R767" i="4"/>
  <c r="R766" i="4"/>
  <c r="R765" i="4"/>
  <c r="R764" i="4"/>
  <c r="R763" i="4"/>
  <c r="R760" i="4"/>
  <c r="R759" i="4"/>
  <c r="R756" i="4"/>
  <c r="R754" i="4"/>
  <c r="R753" i="4"/>
  <c r="R751" i="4"/>
  <c r="R750" i="4"/>
  <c r="R749" i="4"/>
  <c r="R748" i="4"/>
  <c r="R746" i="4"/>
  <c r="R745" i="4"/>
  <c r="R743" i="4"/>
  <c r="R742" i="4"/>
  <c r="R740" i="4"/>
  <c r="R739" i="4"/>
  <c r="R738" i="4"/>
  <c r="R736" i="4"/>
  <c r="R735" i="4"/>
  <c r="R734" i="4"/>
  <c r="R733" i="4"/>
  <c r="R732" i="4"/>
  <c r="R727" i="4"/>
  <c r="R726" i="4"/>
  <c r="R725" i="4"/>
  <c r="R724" i="4"/>
  <c r="R723" i="4"/>
  <c r="R721" i="4"/>
  <c r="R720" i="4"/>
  <c r="R719" i="4"/>
  <c r="R717" i="4"/>
  <c r="R716" i="4"/>
  <c r="R715" i="4"/>
  <c r="R714" i="4"/>
  <c r="R712" i="4"/>
  <c r="R711" i="4"/>
  <c r="R710" i="4"/>
  <c r="R709" i="4"/>
  <c r="R707" i="4"/>
  <c r="R705" i="4"/>
  <c r="R703" i="4"/>
  <c r="R702" i="4"/>
  <c r="R701" i="4"/>
  <c r="R700" i="4"/>
  <c r="R699" i="4"/>
  <c r="R698" i="4"/>
  <c r="R694" i="4"/>
  <c r="R692" i="4" s="1"/>
  <c r="R691" i="4"/>
  <c r="R690" i="4"/>
  <c r="R689" i="4"/>
  <c r="R688" i="4"/>
  <c r="R687" i="4"/>
  <c r="R686" i="4"/>
  <c r="R685" i="4"/>
  <c r="R684" i="4"/>
  <c r="R683" i="4"/>
  <c r="R682" i="4"/>
  <c r="R681" i="4"/>
  <c r="R680" i="4"/>
  <c r="R677" i="4"/>
  <c r="R676" i="4"/>
  <c r="R675" i="4"/>
  <c r="R674" i="4"/>
  <c r="R672" i="4"/>
  <c r="R671" i="4"/>
  <c r="R670" i="4"/>
  <c r="R668" i="4"/>
  <c r="R664" i="4"/>
  <c r="R662" i="4" s="1"/>
  <c r="R660" i="4"/>
  <c r="R659" i="4"/>
  <c r="R658" i="4"/>
  <c r="R657" i="4"/>
  <c r="R654" i="4"/>
  <c r="R653" i="4"/>
  <c r="R652" i="4"/>
  <c r="R651" i="4"/>
  <c r="R648" i="4"/>
  <c r="R647" i="4"/>
  <c r="R646" i="4"/>
  <c r="R645" i="4"/>
  <c r="R644" i="4"/>
  <c r="R643" i="4"/>
  <c r="R640" i="4"/>
  <c r="R639" i="4"/>
  <c r="R638" i="4"/>
  <c r="R637" i="4"/>
  <c r="R634" i="4"/>
  <c r="R633" i="4"/>
  <c r="R632" i="4"/>
  <c r="R631" i="4"/>
  <c r="R628" i="4"/>
  <c r="R627" i="4"/>
  <c r="R626" i="4"/>
  <c r="R625" i="4"/>
  <c r="R624" i="4"/>
  <c r="R623" i="4"/>
  <c r="R619" i="4"/>
  <c r="R617" i="4" s="1"/>
  <c r="R616" i="4"/>
  <c r="R615" i="4"/>
  <c r="R614" i="4"/>
  <c r="R613" i="4"/>
  <c r="R612" i="4"/>
  <c r="R611" i="4"/>
  <c r="R610" i="4"/>
  <c r="R609" i="4"/>
  <c r="R608" i="4"/>
  <c r="R607" i="4"/>
  <c r="R606" i="4"/>
  <c r="R605" i="4"/>
  <c r="R604" i="4"/>
  <c r="R603" i="4"/>
  <c r="R602" i="4"/>
  <c r="R601" i="4"/>
  <c r="R600" i="4"/>
  <c r="R599" i="4"/>
  <c r="R598" i="4"/>
  <c r="R597" i="4"/>
  <c r="R596" i="4"/>
  <c r="R595" i="4"/>
  <c r="R594" i="4"/>
  <c r="R593" i="4"/>
  <c r="R592" i="4"/>
  <c r="R591" i="4"/>
  <c r="R590" i="4"/>
  <c r="R589" i="4"/>
  <c r="R588" i="4"/>
  <c r="R585" i="4"/>
  <c r="R584" i="4"/>
  <c r="R583" i="4"/>
  <c r="R582" i="4"/>
  <c r="R581" i="4"/>
  <c r="R577" i="4"/>
  <c r="R576" i="4"/>
  <c r="R575" i="4"/>
  <c r="R574" i="4"/>
  <c r="R573" i="4"/>
  <c r="R572" i="4"/>
  <c r="R569" i="4"/>
  <c r="R568" i="4"/>
  <c r="R567" i="4"/>
  <c r="R563" i="4"/>
  <c r="R562" i="4"/>
  <c r="R561" i="4"/>
  <c r="R560" i="4"/>
  <c r="R559" i="4"/>
  <c r="R558" i="4"/>
  <c r="R557" i="4"/>
  <c r="R556" i="4"/>
  <c r="R553" i="4"/>
  <c r="R552" i="4"/>
  <c r="R551" i="4"/>
  <c r="R548" i="4"/>
  <c r="R547" i="4"/>
  <c r="R546" i="4"/>
  <c r="R545" i="4"/>
  <c r="R543" i="4"/>
  <c r="R542" i="4"/>
  <c r="R541" i="4"/>
  <c r="R540" i="4"/>
  <c r="R539" i="4"/>
  <c r="R538" i="4"/>
  <c r="R537" i="4"/>
  <c r="R536" i="4"/>
  <c r="R535" i="4"/>
  <c r="R533" i="4"/>
  <c r="R532" i="4"/>
  <c r="R531" i="4"/>
  <c r="R530" i="4"/>
  <c r="R529" i="4"/>
  <c r="R528" i="4"/>
  <c r="R527" i="4"/>
  <c r="R525" i="4"/>
  <c r="R524" i="4"/>
  <c r="R523" i="4"/>
  <c r="R522" i="4"/>
  <c r="R521" i="4"/>
  <c r="R517" i="4"/>
  <c r="R516" i="4"/>
  <c r="R515" i="4"/>
  <c r="R514" i="4"/>
  <c r="R513" i="4"/>
  <c r="R512" i="4"/>
  <c r="R511" i="4"/>
  <c r="R510" i="4"/>
  <c r="R509" i="4"/>
  <c r="R508" i="4"/>
  <c r="R507" i="4"/>
  <c r="R506" i="4"/>
  <c r="R503" i="4"/>
  <c r="R502" i="4"/>
  <c r="R501" i="4"/>
  <c r="R500" i="4"/>
  <c r="R499" i="4"/>
  <c r="R497" i="4"/>
  <c r="R496" i="4"/>
  <c r="R495" i="4"/>
  <c r="R494" i="4"/>
  <c r="R493" i="4"/>
  <c r="R492" i="4"/>
  <c r="R491" i="4"/>
  <c r="R490" i="4"/>
  <c r="R489" i="4"/>
  <c r="R488" i="4"/>
  <c r="R487" i="4"/>
  <c r="R486" i="4"/>
  <c r="R485" i="4"/>
  <c r="R484" i="4"/>
  <c r="R482" i="4"/>
  <c r="R481" i="4"/>
  <c r="R480" i="4"/>
  <c r="R479" i="4"/>
  <c r="R478" i="4"/>
  <c r="R477" i="4"/>
  <c r="R473" i="4"/>
  <c r="R472" i="4"/>
  <c r="R471" i="4"/>
  <c r="R470" i="4"/>
  <c r="R469" i="4"/>
  <c r="R468" i="4"/>
  <c r="R467" i="4"/>
  <c r="R466" i="4"/>
  <c r="R465" i="4"/>
  <c r="R464" i="4"/>
  <c r="R463" i="4"/>
  <c r="R462" i="4"/>
  <c r="R459" i="4"/>
  <c r="R458" i="4"/>
  <c r="R457" i="4"/>
  <c r="R456" i="4"/>
  <c r="R454" i="4"/>
  <c r="R453" i="4"/>
  <c r="R452" i="4"/>
  <c r="R450" i="4"/>
  <c r="R449" i="4"/>
  <c r="R448" i="4"/>
  <c r="R447" i="4"/>
  <c r="R446" i="4"/>
  <c r="R445" i="4"/>
  <c r="R443" i="4"/>
  <c r="R441" i="4"/>
  <c r="R440" i="4"/>
  <c r="R439" i="4"/>
  <c r="R438" i="4"/>
  <c r="R437" i="4"/>
  <c r="R436" i="4"/>
  <c r="R435" i="4"/>
  <c r="R434" i="4"/>
  <c r="R432" i="4"/>
  <c r="R430" i="4"/>
  <c r="R429" i="4"/>
  <c r="R428" i="4"/>
  <c r="R427" i="4"/>
  <c r="R426" i="4"/>
  <c r="R425" i="4"/>
  <c r="R424" i="4"/>
  <c r="R423" i="4"/>
  <c r="R422" i="4"/>
  <c r="R421" i="4"/>
  <c r="R419" i="4"/>
  <c r="R418" i="4"/>
  <c r="R417" i="4"/>
  <c r="R416" i="4"/>
  <c r="R414" i="4"/>
  <c r="R413" i="4"/>
  <c r="R412" i="4"/>
  <c r="R410" i="4"/>
  <c r="R409" i="4"/>
  <c r="R408" i="4"/>
  <c r="R407" i="4"/>
  <c r="R403" i="4"/>
  <c r="R402" i="4"/>
  <c r="R401" i="4"/>
  <c r="R400" i="4"/>
  <c r="R399" i="4"/>
  <c r="R398" i="4"/>
  <c r="R397" i="4"/>
  <c r="R396" i="4"/>
  <c r="R395" i="4"/>
  <c r="R394" i="4"/>
  <c r="R393" i="4"/>
  <c r="R392" i="4"/>
  <c r="R391" i="4"/>
  <c r="R390" i="4"/>
  <c r="R389" i="4"/>
  <c r="R388" i="4"/>
  <c r="R387" i="4"/>
  <c r="R386" i="4"/>
  <c r="R385" i="4"/>
  <c r="R383" i="4"/>
  <c r="R382" i="4"/>
  <c r="R381" i="4"/>
  <c r="R380" i="4"/>
  <c r="R379" i="4"/>
  <c r="R375" i="4"/>
  <c r="R374" i="4"/>
  <c r="R373" i="4"/>
  <c r="R372" i="4"/>
  <c r="R371" i="4"/>
  <c r="R370" i="4"/>
  <c r="R369" i="4"/>
  <c r="R366" i="4"/>
  <c r="R365" i="4"/>
  <c r="R364" i="4"/>
  <c r="R361" i="4"/>
  <c r="R360" i="4"/>
  <c r="R359" i="4"/>
  <c r="R358" i="4"/>
  <c r="R357" i="4"/>
  <c r="R356" i="4"/>
  <c r="R355" i="4"/>
  <c r="R352" i="4"/>
  <c r="R351" i="4"/>
  <c r="R350" i="4"/>
  <c r="R349" i="4"/>
  <c r="R348" i="4"/>
  <c r="R345" i="4"/>
  <c r="R344" i="4"/>
  <c r="R343" i="4"/>
  <c r="R342" i="4"/>
  <c r="R339" i="4"/>
  <c r="R338" i="4"/>
  <c r="R337" i="4"/>
  <c r="R336" i="4"/>
  <c r="R335" i="4"/>
  <c r="R332" i="4"/>
  <c r="R331" i="4"/>
  <c r="R330" i="4"/>
  <c r="R329" i="4"/>
  <c r="R328" i="4"/>
  <c r="R327" i="4"/>
  <c r="R326" i="4"/>
  <c r="R325" i="4"/>
  <c r="R324" i="4"/>
  <c r="R323" i="4"/>
  <c r="R320" i="4"/>
  <c r="R319" i="4"/>
  <c r="R318" i="4"/>
  <c r="R317" i="4"/>
  <c r="R316" i="4"/>
  <c r="R315" i="4"/>
  <c r="R314" i="4"/>
  <c r="R310" i="4"/>
  <c r="R309" i="4"/>
  <c r="R308" i="4"/>
  <c r="R306" i="4"/>
  <c r="R305" i="4"/>
  <c r="R304" i="4"/>
  <c r="R303" i="4"/>
  <c r="R302" i="4"/>
  <c r="R301" i="4"/>
  <c r="R300" i="4"/>
  <c r="R299" i="4"/>
  <c r="R298" i="4"/>
  <c r="R296" i="4"/>
  <c r="R295" i="4"/>
  <c r="R294" i="4"/>
  <c r="R293" i="4"/>
  <c r="R292" i="4"/>
  <c r="R291" i="4"/>
  <c r="R290" i="4"/>
  <c r="R289" i="4"/>
  <c r="R288" i="4"/>
  <c r="R287" i="4"/>
  <c r="R286" i="4"/>
  <c r="R285" i="4"/>
  <c r="R284" i="4"/>
  <c r="R283" i="4"/>
  <c r="R282" i="4"/>
  <c r="R281" i="4"/>
  <c r="R279" i="4"/>
  <c r="R278" i="4"/>
  <c r="R277" i="4"/>
  <c r="R276" i="4"/>
  <c r="R272" i="4"/>
  <c r="R271" i="4"/>
  <c r="R270" i="4"/>
  <c r="R269" i="4"/>
  <c r="R268" i="4"/>
  <c r="R267" i="4"/>
  <c r="R266" i="4"/>
  <c r="R265" i="4"/>
  <c r="R264" i="4"/>
  <c r="R263" i="4"/>
  <c r="R262" i="4"/>
  <c r="R261" i="4"/>
  <c r="R258" i="4"/>
  <c r="R257" i="4"/>
  <c r="R256" i="4"/>
  <c r="R255" i="4"/>
  <c r="R253" i="4"/>
  <c r="R252" i="4"/>
  <c r="R251" i="4"/>
  <c r="R250" i="4"/>
  <c r="R249" i="4"/>
  <c r="R248" i="4"/>
  <c r="R247" i="4"/>
  <c r="R246" i="4"/>
  <c r="R245" i="4"/>
  <c r="R243" i="4"/>
  <c r="R242" i="4"/>
  <c r="R241" i="4"/>
  <c r="R240" i="4"/>
  <c r="R239" i="4"/>
  <c r="R238" i="4"/>
  <c r="R237" i="4"/>
  <c r="R236" i="4"/>
  <c r="R235" i="4"/>
  <c r="R234" i="4"/>
  <c r="R233" i="4"/>
  <c r="R232" i="4"/>
  <c r="R231" i="4"/>
  <c r="R230" i="4"/>
  <c r="R229" i="4"/>
  <c r="R228" i="4"/>
  <c r="R226" i="4"/>
  <c r="R225" i="4"/>
  <c r="R224" i="4"/>
  <c r="R223" i="4"/>
  <c r="R222" i="4"/>
  <c r="R221" i="4"/>
  <c r="R219" i="4"/>
  <c r="R218" i="4"/>
  <c r="R217" i="4"/>
  <c r="R216" i="4"/>
  <c r="R215" i="4"/>
  <c r="R214" i="4"/>
  <c r="R213" i="4"/>
  <c r="R212" i="4"/>
  <c r="R208" i="4"/>
  <c r="R207" i="4"/>
  <c r="R206" i="4"/>
  <c r="R205" i="4"/>
  <c r="R204" i="4"/>
  <c r="R202" i="4"/>
  <c r="R201" i="4"/>
  <c r="R199" i="4"/>
  <c r="R198" i="4"/>
  <c r="R197" i="4"/>
  <c r="R195" i="4"/>
  <c r="R194" i="4"/>
  <c r="R193" i="4"/>
  <c r="R192" i="4"/>
  <c r="R191" i="4"/>
  <c r="R190" i="4"/>
  <c r="R189" i="4"/>
  <c r="R188" i="4"/>
  <c r="R186" i="4"/>
  <c r="R185" i="4"/>
  <c r="R181" i="4"/>
  <c r="R180" i="4"/>
  <c r="R179" i="4"/>
  <c r="R178" i="4"/>
  <c r="R177" i="4"/>
  <c r="R176" i="4"/>
  <c r="R174" i="4"/>
  <c r="R173" i="4"/>
  <c r="R172" i="4"/>
  <c r="R171" i="4"/>
  <c r="R170" i="4"/>
  <c r="R169" i="4"/>
  <c r="R168" i="4"/>
  <c r="R167" i="4"/>
  <c r="R166" i="4"/>
  <c r="R164" i="4"/>
  <c r="R163" i="4"/>
  <c r="R162" i="4"/>
  <c r="R161" i="4"/>
  <c r="R160" i="4"/>
  <c r="R159" i="4"/>
  <c r="R158" i="4"/>
  <c r="R157" i="4"/>
  <c r="R156" i="4"/>
  <c r="R155" i="4"/>
  <c r="R153" i="4"/>
  <c r="R152" i="4"/>
  <c r="R151" i="4"/>
  <c r="R150" i="4"/>
  <c r="R149" i="4"/>
  <c r="R148" i="4"/>
  <c r="R144" i="4"/>
  <c r="R143" i="4"/>
  <c r="R142" i="4"/>
  <c r="R141" i="4"/>
  <c r="R140" i="4"/>
  <c r="R139" i="4"/>
  <c r="R138" i="4"/>
  <c r="R137" i="4"/>
  <c r="R136" i="4"/>
  <c r="R133" i="4"/>
  <c r="R132" i="4"/>
  <c r="R131" i="4"/>
  <c r="R130" i="4"/>
  <c r="R129" i="4"/>
  <c r="R128" i="4"/>
  <c r="R127" i="4"/>
  <c r="R126" i="4"/>
  <c r="R125" i="4"/>
  <c r="R124" i="4"/>
  <c r="R123" i="4"/>
  <c r="R122" i="4"/>
  <c r="R120" i="4"/>
  <c r="R119" i="4"/>
  <c r="R118" i="4"/>
  <c r="R117" i="4"/>
  <c r="R113" i="4"/>
  <c r="R112" i="4"/>
  <c r="R111" i="4"/>
  <c r="R110" i="4"/>
  <c r="R109" i="4"/>
  <c r="R108" i="4"/>
  <c r="R107" i="4"/>
  <c r="R106" i="4"/>
  <c r="R105" i="4"/>
  <c r="R104" i="4"/>
  <c r="R101" i="4"/>
  <c r="R100" i="4"/>
  <c r="R99" i="4"/>
  <c r="R98" i="4"/>
  <c r="R97" i="4"/>
  <c r="R96" i="4"/>
  <c r="R95" i="4"/>
  <c r="R94" i="4"/>
  <c r="R93" i="4"/>
  <c r="R92" i="4"/>
  <c r="R91" i="4"/>
  <c r="R90" i="4"/>
  <c r="R88" i="4"/>
  <c r="R87" i="4"/>
  <c r="R86" i="4"/>
  <c r="R85" i="4"/>
  <c r="R84" i="4"/>
  <c r="R83" i="4"/>
  <c r="R82" i="4"/>
  <c r="R81" i="4"/>
  <c r="R80" i="4"/>
  <c r="R79" i="4"/>
  <c r="R78" i="4"/>
  <c r="R77" i="4"/>
  <c r="R76" i="4"/>
  <c r="R75" i="4"/>
  <c r="R74" i="4"/>
  <c r="R73" i="4"/>
  <c r="R72" i="4"/>
  <c r="R71" i="4"/>
  <c r="R70" i="4"/>
  <c r="R69" i="4"/>
  <c r="R68" i="4"/>
  <c r="R67" i="4"/>
  <c r="R66" i="4"/>
  <c r="R65" i="4"/>
  <c r="R64" i="4"/>
  <c r="R63" i="4"/>
  <c r="R62" i="4"/>
  <c r="R58" i="4"/>
  <c r="R57" i="4"/>
  <c r="R56" i="4"/>
  <c r="R55" i="4"/>
  <c r="R54" i="4"/>
  <c r="R53" i="4"/>
  <c r="R52" i="4"/>
  <c r="R51" i="4"/>
  <c r="R50" i="4"/>
  <c r="R49" i="4"/>
  <c r="R48" i="4"/>
  <c r="R47" i="4"/>
  <c r="R46" i="4"/>
  <c r="R45" i="4"/>
  <c r="R44" i="4"/>
  <c r="R43" i="4"/>
  <c r="R42" i="4"/>
  <c r="R41" i="4"/>
  <c r="R38" i="4"/>
  <c r="R36" i="4"/>
  <c r="R35" i="4"/>
  <c r="R34" i="4"/>
  <c r="R33" i="4"/>
  <c r="R32" i="4"/>
  <c r="R31" i="4"/>
  <c r="R30" i="4"/>
  <c r="R29" i="4"/>
  <c r="R27" i="4"/>
  <c r="R26" i="4"/>
  <c r="R25" i="4"/>
  <c r="R24" i="4"/>
  <c r="R20" i="4"/>
  <c r="R19" i="4"/>
  <c r="R18" i="4"/>
  <c r="R17" i="4"/>
  <c r="R16" i="4"/>
  <c r="R15" i="4"/>
  <c r="R14" i="4"/>
  <c r="R13" i="4"/>
  <c r="R12" i="4"/>
  <c r="R11" i="4"/>
  <c r="R10" i="4"/>
  <c r="R9" i="4"/>
  <c r="R8" i="4"/>
  <c r="P858" i="4"/>
  <c r="P857" i="4"/>
  <c r="P856" i="4"/>
  <c r="P855" i="4"/>
  <c r="P854" i="4"/>
  <c r="P853" i="4"/>
  <c r="P852" i="4"/>
  <c r="P851" i="4"/>
  <c r="P848" i="4"/>
  <c r="P846" i="4" s="1"/>
  <c r="P845" i="4"/>
  <c r="P844" i="4"/>
  <c r="P843" i="4"/>
  <c r="P842" i="4"/>
  <c r="P839" i="4"/>
  <c r="P837" i="4" s="1"/>
  <c r="P836" i="4"/>
  <c r="P835" i="4"/>
  <c r="P834" i="4"/>
  <c r="P833" i="4"/>
  <c r="P832" i="4"/>
  <c r="P831" i="4"/>
  <c r="P830" i="4"/>
  <c r="P827" i="4"/>
  <c r="P826" i="4"/>
  <c r="P825" i="4"/>
  <c r="P821" i="4"/>
  <c r="P820" i="4"/>
  <c r="P819" i="4"/>
  <c r="P818" i="4"/>
  <c r="P817" i="4"/>
  <c r="P816" i="4"/>
  <c r="P815" i="4"/>
  <c r="P814" i="4"/>
  <c r="P813" i="4"/>
  <c r="P812" i="4"/>
  <c r="P811" i="4"/>
  <c r="P808" i="4"/>
  <c r="P807" i="4"/>
  <c r="P806" i="4"/>
  <c r="P805" i="4"/>
  <c r="P804" i="4"/>
  <c r="P803" i="4"/>
  <c r="P802" i="4"/>
  <c r="P801" i="4"/>
  <c r="P800" i="4"/>
  <c r="P799" i="4"/>
  <c r="P798" i="4"/>
  <c r="P795" i="4"/>
  <c r="P794" i="4"/>
  <c r="P793" i="4"/>
  <c r="P792" i="4"/>
  <c r="P791" i="4"/>
  <c r="P790" i="4"/>
  <c r="P789" i="4"/>
  <c r="P788" i="4"/>
  <c r="P787" i="4"/>
  <c r="P786" i="4"/>
  <c r="P785" i="4"/>
  <c r="P784" i="4"/>
  <c r="P781" i="4"/>
  <c r="P779" i="4" s="1"/>
  <c r="P777" i="4"/>
  <c r="P776" i="4"/>
  <c r="P775" i="4"/>
  <c r="P774" i="4"/>
  <c r="P773" i="4"/>
  <c r="P772" i="4"/>
  <c r="P771" i="4"/>
  <c r="P770" i="4"/>
  <c r="P769" i="4"/>
  <c r="P768" i="4"/>
  <c r="P767" i="4"/>
  <c r="P766" i="4"/>
  <c r="P765" i="4"/>
  <c r="P764" i="4"/>
  <c r="P763" i="4"/>
  <c r="P760" i="4"/>
  <c r="P759" i="4"/>
  <c r="P756" i="4"/>
  <c r="P754" i="4"/>
  <c r="P753" i="4"/>
  <c r="P751" i="4"/>
  <c r="P750" i="4"/>
  <c r="P749" i="4"/>
  <c r="P748" i="4"/>
  <c r="P746" i="4"/>
  <c r="P745" i="4"/>
  <c r="P743" i="4"/>
  <c r="P742" i="4"/>
  <c r="P740" i="4"/>
  <c r="P739" i="4"/>
  <c r="P738" i="4"/>
  <c r="P736" i="4"/>
  <c r="P735" i="4"/>
  <c r="P734" i="4"/>
  <c r="P733" i="4"/>
  <c r="P732" i="4"/>
  <c r="P727" i="4"/>
  <c r="P726" i="4"/>
  <c r="P725" i="4"/>
  <c r="P724" i="4"/>
  <c r="P723" i="4"/>
  <c r="P721" i="4"/>
  <c r="P720" i="4"/>
  <c r="P719" i="4"/>
  <c r="P717" i="4"/>
  <c r="P716" i="4"/>
  <c r="P715" i="4"/>
  <c r="P714" i="4"/>
  <c r="P712" i="4"/>
  <c r="P711" i="4"/>
  <c r="P710" i="4"/>
  <c r="P709" i="4"/>
  <c r="P707" i="4"/>
  <c r="P705" i="4"/>
  <c r="P703" i="4"/>
  <c r="P702" i="4"/>
  <c r="P701" i="4"/>
  <c r="P700" i="4"/>
  <c r="P699" i="4"/>
  <c r="P698" i="4"/>
  <c r="P694" i="4"/>
  <c r="P692" i="4" s="1"/>
  <c r="P691" i="4"/>
  <c r="P690" i="4"/>
  <c r="P689" i="4"/>
  <c r="P688" i="4"/>
  <c r="P687" i="4"/>
  <c r="P686" i="4"/>
  <c r="P685" i="4"/>
  <c r="P684" i="4"/>
  <c r="P683" i="4"/>
  <c r="P682" i="4"/>
  <c r="P681" i="4"/>
  <c r="P680" i="4"/>
  <c r="P677" i="4"/>
  <c r="P676" i="4"/>
  <c r="P675" i="4"/>
  <c r="P674" i="4"/>
  <c r="P672" i="4"/>
  <c r="P671" i="4"/>
  <c r="P670" i="4"/>
  <c r="P668" i="4"/>
  <c r="P664" i="4"/>
  <c r="P662" i="4" s="1"/>
  <c r="P660" i="4"/>
  <c r="P659" i="4"/>
  <c r="P658" i="4"/>
  <c r="P657" i="4"/>
  <c r="P654" i="4"/>
  <c r="P653" i="4"/>
  <c r="P652" i="4"/>
  <c r="P651" i="4"/>
  <c r="P648" i="4"/>
  <c r="P647" i="4"/>
  <c r="P646" i="4"/>
  <c r="P645" i="4"/>
  <c r="P644" i="4"/>
  <c r="P643" i="4"/>
  <c r="P640" i="4"/>
  <c r="P639" i="4"/>
  <c r="P638" i="4"/>
  <c r="P637" i="4"/>
  <c r="P634" i="4"/>
  <c r="P633" i="4"/>
  <c r="P632" i="4"/>
  <c r="P631" i="4"/>
  <c r="P628" i="4"/>
  <c r="P627" i="4"/>
  <c r="P626" i="4"/>
  <c r="P625" i="4"/>
  <c r="P624" i="4"/>
  <c r="P623" i="4"/>
  <c r="P619" i="4"/>
  <c r="P617" i="4" s="1"/>
  <c r="P616" i="4"/>
  <c r="P615" i="4"/>
  <c r="P614" i="4"/>
  <c r="P613" i="4"/>
  <c r="P612" i="4"/>
  <c r="P611" i="4"/>
  <c r="P610" i="4"/>
  <c r="P609" i="4"/>
  <c r="P608" i="4"/>
  <c r="P607" i="4"/>
  <c r="P606" i="4"/>
  <c r="P605" i="4"/>
  <c r="P604" i="4"/>
  <c r="P603" i="4"/>
  <c r="P602" i="4"/>
  <c r="P601" i="4"/>
  <c r="P600" i="4"/>
  <c r="P599" i="4"/>
  <c r="P598" i="4"/>
  <c r="P597" i="4"/>
  <c r="P596" i="4"/>
  <c r="P595" i="4"/>
  <c r="P594" i="4"/>
  <c r="P593" i="4"/>
  <c r="P592" i="4"/>
  <c r="P591" i="4"/>
  <c r="P590" i="4"/>
  <c r="P589" i="4"/>
  <c r="P588" i="4"/>
  <c r="P585" i="4"/>
  <c r="P584" i="4"/>
  <c r="P583" i="4"/>
  <c r="P582" i="4"/>
  <c r="P581" i="4"/>
  <c r="P577" i="4"/>
  <c r="P576" i="4"/>
  <c r="P575" i="4"/>
  <c r="P574" i="4"/>
  <c r="P573" i="4"/>
  <c r="P572" i="4"/>
  <c r="P569" i="4"/>
  <c r="P568" i="4"/>
  <c r="P567" i="4"/>
  <c r="P563" i="4"/>
  <c r="P562" i="4"/>
  <c r="P561" i="4"/>
  <c r="P560" i="4"/>
  <c r="P559" i="4"/>
  <c r="P558" i="4"/>
  <c r="P557" i="4"/>
  <c r="P556" i="4"/>
  <c r="P553" i="4"/>
  <c r="P552" i="4"/>
  <c r="P551" i="4"/>
  <c r="P548" i="4"/>
  <c r="P547" i="4"/>
  <c r="P546" i="4"/>
  <c r="P545" i="4"/>
  <c r="P543" i="4"/>
  <c r="P542" i="4"/>
  <c r="P541" i="4"/>
  <c r="P540" i="4"/>
  <c r="P539" i="4"/>
  <c r="P538" i="4"/>
  <c r="P537" i="4"/>
  <c r="P536" i="4"/>
  <c r="P535" i="4"/>
  <c r="P533" i="4"/>
  <c r="P532" i="4"/>
  <c r="P531" i="4"/>
  <c r="P530" i="4"/>
  <c r="P529" i="4"/>
  <c r="P528" i="4"/>
  <c r="P527" i="4"/>
  <c r="P525" i="4"/>
  <c r="P524" i="4"/>
  <c r="P523" i="4"/>
  <c r="P522" i="4"/>
  <c r="P521" i="4"/>
  <c r="P517" i="4"/>
  <c r="P516" i="4"/>
  <c r="P515" i="4"/>
  <c r="P514" i="4"/>
  <c r="P513" i="4"/>
  <c r="P512" i="4"/>
  <c r="P511" i="4"/>
  <c r="P510" i="4"/>
  <c r="P509" i="4"/>
  <c r="P508" i="4"/>
  <c r="P507" i="4"/>
  <c r="P506" i="4"/>
  <c r="P503" i="4"/>
  <c r="P502" i="4"/>
  <c r="P501" i="4"/>
  <c r="P500" i="4"/>
  <c r="P499" i="4"/>
  <c r="P497" i="4"/>
  <c r="P496" i="4"/>
  <c r="P495" i="4"/>
  <c r="P494" i="4"/>
  <c r="P493" i="4"/>
  <c r="P492" i="4"/>
  <c r="P491" i="4"/>
  <c r="P490" i="4"/>
  <c r="P489" i="4"/>
  <c r="P488" i="4"/>
  <c r="P487" i="4"/>
  <c r="P486" i="4"/>
  <c r="P485" i="4"/>
  <c r="P484" i="4"/>
  <c r="P482" i="4"/>
  <c r="P481" i="4"/>
  <c r="P480" i="4"/>
  <c r="P479" i="4"/>
  <c r="P478" i="4"/>
  <c r="P477" i="4"/>
  <c r="P473" i="4"/>
  <c r="P472" i="4"/>
  <c r="P471" i="4"/>
  <c r="P470" i="4"/>
  <c r="P469" i="4"/>
  <c r="P468" i="4"/>
  <c r="P467" i="4"/>
  <c r="P466" i="4"/>
  <c r="P465" i="4"/>
  <c r="P464" i="4"/>
  <c r="P463" i="4"/>
  <c r="P462" i="4"/>
  <c r="P459" i="4"/>
  <c r="P458" i="4"/>
  <c r="P457" i="4"/>
  <c r="P456" i="4"/>
  <c r="P454" i="4"/>
  <c r="P453" i="4"/>
  <c r="P452" i="4"/>
  <c r="P450" i="4"/>
  <c r="P449" i="4"/>
  <c r="P448" i="4"/>
  <c r="P447" i="4"/>
  <c r="P446" i="4"/>
  <c r="P445" i="4"/>
  <c r="P443" i="4"/>
  <c r="P441" i="4"/>
  <c r="P440" i="4"/>
  <c r="P439" i="4"/>
  <c r="P438" i="4"/>
  <c r="P437" i="4"/>
  <c r="P436" i="4"/>
  <c r="P435" i="4"/>
  <c r="P434" i="4"/>
  <c r="P432" i="4"/>
  <c r="P430" i="4"/>
  <c r="P429" i="4"/>
  <c r="P428" i="4"/>
  <c r="P427" i="4"/>
  <c r="P426" i="4"/>
  <c r="P425" i="4"/>
  <c r="P424" i="4"/>
  <c r="P423" i="4"/>
  <c r="P422" i="4"/>
  <c r="P421" i="4"/>
  <c r="P419" i="4"/>
  <c r="P418" i="4"/>
  <c r="P417" i="4"/>
  <c r="P416" i="4"/>
  <c r="P414" i="4"/>
  <c r="P413" i="4"/>
  <c r="P412" i="4"/>
  <c r="P410" i="4"/>
  <c r="P409" i="4"/>
  <c r="P408" i="4"/>
  <c r="P407" i="4"/>
  <c r="P403" i="4"/>
  <c r="P402" i="4"/>
  <c r="P401" i="4"/>
  <c r="P400" i="4"/>
  <c r="P399" i="4"/>
  <c r="P398" i="4"/>
  <c r="P397" i="4"/>
  <c r="P396" i="4"/>
  <c r="P395" i="4"/>
  <c r="P394" i="4"/>
  <c r="P393" i="4"/>
  <c r="P392" i="4"/>
  <c r="P391" i="4"/>
  <c r="P390" i="4"/>
  <c r="P389" i="4"/>
  <c r="P388" i="4"/>
  <c r="P387" i="4"/>
  <c r="P386" i="4"/>
  <c r="P385" i="4"/>
  <c r="P383" i="4"/>
  <c r="P382" i="4"/>
  <c r="P381" i="4"/>
  <c r="P380" i="4"/>
  <c r="P379" i="4"/>
  <c r="P375" i="4"/>
  <c r="P374" i="4"/>
  <c r="P373" i="4"/>
  <c r="P372" i="4"/>
  <c r="P371" i="4"/>
  <c r="P370" i="4"/>
  <c r="P369" i="4"/>
  <c r="P366" i="4"/>
  <c r="P365" i="4"/>
  <c r="P364" i="4"/>
  <c r="P361" i="4"/>
  <c r="P360" i="4"/>
  <c r="P359" i="4"/>
  <c r="P358" i="4"/>
  <c r="P357" i="4"/>
  <c r="P356" i="4"/>
  <c r="P355" i="4"/>
  <c r="P352" i="4"/>
  <c r="P351" i="4"/>
  <c r="P350" i="4"/>
  <c r="P349" i="4"/>
  <c r="P348" i="4"/>
  <c r="P345" i="4"/>
  <c r="P344" i="4"/>
  <c r="P343" i="4"/>
  <c r="P342" i="4"/>
  <c r="P339" i="4"/>
  <c r="P338" i="4"/>
  <c r="P337" i="4"/>
  <c r="P336" i="4"/>
  <c r="P335" i="4"/>
  <c r="P332" i="4"/>
  <c r="P331" i="4"/>
  <c r="P330" i="4"/>
  <c r="P329" i="4"/>
  <c r="P328" i="4"/>
  <c r="P327" i="4"/>
  <c r="P326" i="4"/>
  <c r="P325" i="4"/>
  <c r="P324" i="4"/>
  <c r="P323" i="4"/>
  <c r="P320" i="4"/>
  <c r="P319" i="4"/>
  <c r="P318" i="4"/>
  <c r="P317" i="4"/>
  <c r="P316" i="4"/>
  <c r="P315" i="4"/>
  <c r="P314" i="4"/>
  <c r="P310" i="4"/>
  <c r="P309" i="4"/>
  <c r="P308" i="4"/>
  <c r="P306" i="4"/>
  <c r="P305" i="4"/>
  <c r="P304" i="4"/>
  <c r="P303" i="4"/>
  <c r="P302" i="4"/>
  <c r="P301" i="4"/>
  <c r="P300" i="4"/>
  <c r="P299" i="4"/>
  <c r="P298" i="4"/>
  <c r="P296" i="4"/>
  <c r="P295" i="4"/>
  <c r="P294" i="4"/>
  <c r="P293" i="4"/>
  <c r="P292" i="4"/>
  <c r="P291" i="4"/>
  <c r="P290" i="4"/>
  <c r="P289" i="4"/>
  <c r="P288" i="4"/>
  <c r="P287" i="4"/>
  <c r="P286" i="4"/>
  <c r="P285" i="4"/>
  <c r="P284" i="4"/>
  <c r="P283" i="4"/>
  <c r="P282" i="4"/>
  <c r="P281" i="4"/>
  <c r="P279" i="4"/>
  <c r="P278" i="4"/>
  <c r="P277" i="4"/>
  <c r="P276" i="4"/>
  <c r="P272" i="4"/>
  <c r="P271" i="4"/>
  <c r="P270" i="4"/>
  <c r="P269" i="4"/>
  <c r="P268" i="4"/>
  <c r="P267" i="4"/>
  <c r="P266" i="4"/>
  <c r="P265" i="4"/>
  <c r="P264" i="4"/>
  <c r="P263" i="4"/>
  <c r="P262" i="4"/>
  <c r="P261" i="4"/>
  <c r="P258" i="4"/>
  <c r="P257" i="4"/>
  <c r="P256" i="4"/>
  <c r="P255" i="4"/>
  <c r="P253" i="4"/>
  <c r="P252" i="4"/>
  <c r="P251" i="4"/>
  <c r="P250" i="4"/>
  <c r="P249" i="4"/>
  <c r="P248" i="4"/>
  <c r="P247" i="4"/>
  <c r="P246" i="4"/>
  <c r="P245" i="4"/>
  <c r="P243" i="4"/>
  <c r="P242" i="4"/>
  <c r="P241" i="4"/>
  <c r="P240" i="4"/>
  <c r="P239" i="4"/>
  <c r="P238" i="4"/>
  <c r="P237" i="4"/>
  <c r="P236" i="4"/>
  <c r="P235" i="4"/>
  <c r="P234" i="4"/>
  <c r="P233" i="4"/>
  <c r="P232" i="4"/>
  <c r="P231" i="4"/>
  <c r="P230" i="4"/>
  <c r="P229" i="4"/>
  <c r="P228" i="4"/>
  <c r="P226" i="4"/>
  <c r="P225" i="4"/>
  <c r="P224" i="4"/>
  <c r="P223" i="4"/>
  <c r="P222" i="4"/>
  <c r="P221" i="4"/>
  <c r="P219" i="4"/>
  <c r="P218" i="4"/>
  <c r="P217" i="4"/>
  <c r="P216" i="4"/>
  <c r="P215" i="4"/>
  <c r="P214" i="4"/>
  <c r="P213" i="4"/>
  <c r="P212" i="4"/>
  <c r="P208" i="4"/>
  <c r="P207" i="4"/>
  <c r="P206" i="4"/>
  <c r="P205" i="4"/>
  <c r="P204" i="4"/>
  <c r="P202" i="4"/>
  <c r="P201" i="4"/>
  <c r="P199" i="4"/>
  <c r="P198" i="4"/>
  <c r="P197" i="4"/>
  <c r="P195" i="4"/>
  <c r="P194" i="4"/>
  <c r="P193" i="4"/>
  <c r="P192" i="4"/>
  <c r="P191" i="4"/>
  <c r="P190" i="4"/>
  <c r="P189" i="4"/>
  <c r="P188" i="4"/>
  <c r="P186" i="4"/>
  <c r="P185" i="4"/>
  <c r="P181" i="4"/>
  <c r="P180" i="4"/>
  <c r="P179" i="4"/>
  <c r="P178" i="4"/>
  <c r="P177" i="4"/>
  <c r="P176" i="4"/>
  <c r="P174" i="4"/>
  <c r="P173" i="4"/>
  <c r="P172" i="4"/>
  <c r="P171" i="4"/>
  <c r="P170" i="4"/>
  <c r="P169" i="4"/>
  <c r="P168" i="4"/>
  <c r="P167" i="4"/>
  <c r="P166" i="4"/>
  <c r="P164" i="4"/>
  <c r="P163" i="4"/>
  <c r="P162" i="4"/>
  <c r="P161" i="4"/>
  <c r="P160" i="4"/>
  <c r="P159" i="4"/>
  <c r="P158" i="4"/>
  <c r="P157" i="4"/>
  <c r="P156" i="4"/>
  <c r="P155" i="4"/>
  <c r="P153" i="4"/>
  <c r="P152" i="4"/>
  <c r="P151" i="4"/>
  <c r="P150" i="4"/>
  <c r="P149" i="4"/>
  <c r="P148" i="4"/>
  <c r="P144" i="4"/>
  <c r="P143" i="4"/>
  <c r="P142" i="4"/>
  <c r="P141" i="4"/>
  <c r="P140" i="4"/>
  <c r="P139" i="4"/>
  <c r="P138" i="4"/>
  <c r="P137" i="4"/>
  <c r="P136" i="4"/>
  <c r="P133" i="4"/>
  <c r="P132" i="4"/>
  <c r="P131" i="4"/>
  <c r="P130" i="4"/>
  <c r="P129" i="4"/>
  <c r="P128" i="4"/>
  <c r="P127" i="4"/>
  <c r="P126" i="4"/>
  <c r="P125" i="4"/>
  <c r="P124" i="4"/>
  <c r="P123" i="4"/>
  <c r="P122" i="4"/>
  <c r="P120" i="4"/>
  <c r="P119" i="4"/>
  <c r="P118" i="4"/>
  <c r="P117" i="4"/>
  <c r="P113" i="4"/>
  <c r="P112" i="4"/>
  <c r="P111" i="4"/>
  <c r="P110" i="4"/>
  <c r="P109" i="4"/>
  <c r="P108" i="4"/>
  <c r="P107" i="4"/>
  <c r="P106" i="4"/>
  <c r="P105" i="4"/>
  <c r="P104" i="4"/>
  <c r="P101" i="4"/>
  <c r="P100" i="4"/>
  <c r="P99" i="4"/>
  <c r="P98" i="4"/>
  <c r="P97" i="4"/>
  <c r="P96" i="4"/>
  <c r="P95" i="4"/>
  <c r="P94" i="4"/>
  <c r="P93" i="4"/>
  <c r="P92" i="4"/>
  <c r="P91" i="4"/>
  <c r="P90" i="4"/>
  <c r="P88" i="4"/>
  <c r="P87" i="4"/>
  <c r="P86" i="4"/>
  <c r="P85" i="4"/>
  <c r="P84" i="4"/>
  <c r="P83" i="4"/>
  <c r="P82" i="4"/>
  <c r="P81" i="4"/>
  <c r="P80" i="4"/>
  <c r="P79" i="4"/>
  <c r="P78" i="4"/>
  <c r="P77" i="4"/>
  <c r="P76" i="4"/>
  <c r="P75" i="4"/>
  <c r="P74" i="4"/>
  <c r="P73" i="4"/>
  <c r="P72" i="4"/>
  <c r="P71" i="4"/>
  <c r="P70" i="4"/>
  <c r="P69" i="4"/>
  <c r="P68" i="4"/>
  <c r="P67" i="4"/>
  <c r="P66" i="4"/>
  <c r="P65" i="4"/>
  <c r="P64" i="4"/>
  <c r="P63" i="4"/>
  <c r="P62" i="4"/>
  <c r="P58" i="4"/>
  <c r="P57" i="4"/>
  <c r="P56" i="4"/>
  <c r="P55" i="4"/>
  <c r="P54" i="4"/>
  <c r="P53" i="4"/>
  <c r="P52" i="4"/>
  <c r="P51" i="4"/>
  <c r="P50" i="4"/>
  <c r="P49" i="4"/>
  <c r="P48" i="4"/>
  <c r="P47" i="4"/>
  <c r="P46" i="4"/>
  <c r="P45" i="4"/>
  <c r="P44" i="4"/>
  <c r="P43" i="4"/>
  <c r="P42" i="4"/>
  <c r="P41" i="4"/>
  <c r="P38" i="4"/>
  <c r="P36" i="4"/>
  <c r="P35" i="4"/>
  <c r="P34" i="4"/>
  <c r="P33" i="4"/>
  <c r="P32" i="4"/>
  <c r="P31" i="4"/>
  <c r="P30" i="4"/>
  <c r="P29" i="4"/>
  <c r="P27" i="4"/>
  <c r="P26" i="4"/>
  <c r="P25" i="4"/>
  <c r="P24" i="4"/>
  <c r="P20" i="4"/>
  <c r="P19" i="4"/>
  <c r="P18" i="4"/>
  <c r="P17" i="4"/>
  <c r="P16" i="4"/>
  <c r="P15" i="4"/>
  <c r="P14" i="4"/>
  <c r="P13" i="4"/>
  <c r="P12" i="4"/>
  <c r="P11" i="4"/>
  <c r="P10" i="4"/>
  <c r="P9" i="4"/>
  <c r="P8" i="4"/>
  <c r="N858" i="4"/>
  <c r="N857" i="4"/>
  <c r="N856" i="4"/>
  <c r="N855" i="4"/>
  <c r="N854" i="4"/>
  <c r="N853" i="4"/>
  <c r="N852" i="4"/>
  <c r="N851" i="4"/>
  <c r="N848" i="4"/>
  <c r="N846" i="4" s="1"/>
  <c r="N845" i="4"/>
  <c r="N844" i="4"/>
  <c r="N843" i="4"/>
  <c r="N842" i="4"/>
  <c r="N839" i="4"/>
  <c r="N837" i="4" s="1"/>
  <c r="N836" i="4"/>
  <c r="N835" i="4"/>
  <c r="N834" i="4"/>
  <c r="N833" i="4"/>
  <c r="N832" i="4"/>
  <c r="N831" i="4"/>
  <c r="N830" i="4"/>
  <c r="N827" i="4"/>
  <c r="N826" i="4"/>
  <c r="N825" i="4"/>
  <c r="N821" i="4"/>
  <c r="N820" i="4"/>
  <c r="N819" i="4"/>
  <c r="N818" i="4"/>
  <c r="N817" i="4"/>
  <c r="N816" i="4"/>
  <c r="N815" i="4"/>
  <c r="N814" i="4"/>
  <c r="N813" i="4"/>
  <c r="N812" i="4"/>
  <c r="N811" i="4"/>
  <c r="N808" i="4"/>
  <c r="N807" i="4"/>
  <c r="N806" i="4"/>
  <c r="N805" i="4"/>
  <c r="N804" i="4"/>
  <c r="N803" i="4"/>
  <c r="N802" i="4"/>
  <c r="N801" i="4"/>
  <c r="N800" i="4"/>
  <c r="N799" i="4"/>
  <c r="N798" i="4"/>
  <c r="N795" i="4"/>
  <c r="N794" i="4"/>
  <c r="N793" i="4"/>
  <c r="N792" i="4"/>
  <c r="N791" i="4"/>
  <c r="N790" i="4"/>
  <c r="N789" i="4"/>
  <c r="N788" i="4"/>
  <c r="N787" i="4"/>
  <c r="N786" i="4"/>
  <c r="N785" i="4"/>
  <c r="N784" i="4"/>
  <c r="N781" i="4"/>
  <c r="N779" i="4" s="1"/>
  <c r="N777" i="4"/>
  <c r="N776" i="4"/>
  <c r="N775" i="4"/>
  <c r="N774" i="4"/>
  <c r="N773" i="4"/>
  <c r="N772" i="4"/>
  <c r="N771" i="4"/>
  <c r="N770" i="4"/>
  <c r="N769" i="4"/>
  <c r="N768" i="4"/>
  <c r="N767" i="4"/>
  <c r="N766" i="4"/>
  <c r="N765" i="4"/>
  <c r="N764" i="4"/>
  <c r="N763" i="4"/>
  <c r="N760" i="4"/>
  <c r="N759" i="4"/>
  <c r="N756" i="4"/>
  <c r="N754" i="4"/>
  <c r="N753" i="4"/>
  <c r="N751" i="4"/>
  <c r="N750" i="4"/>
  <c r="N749" i="4"/>
  <c r="N748" i="4"/>
  <c r="N746" i="4"/>
  <c r="N745" i="4"/>
  <c r="N743" i="4"/>
  <c r="N742" i="4"/>
  <c r="N740" i="4"/>
  <c r="N739" i="4"/>
  <c r="N738" i="4"/>
  <c r="N736" i="4"/>
  <c r="N735" i="4"/>
  <c r="N734" i="4"/>
  <c r="N733" i="4"/>
  <c r="N732" i="4"/>
  <c r="N727" i="4"/>
  <c r="N726" i="4"/>
  <c r="N725" i="4"/>
  <c r="N724" i="4"/>
  <c r="N723" i="4"/>
  <c r="N721" i="4"/>
  <c r="N720" i="4"/>
  <c r="N719" i="4"/>
  <c r="N717" i="4"/>
  <c r="N716" i="4"/>
  <c r="N715" i="4"/>
  <c r="N714" i="4"/>
  <c r="N712" i="4"/>
  <c r="N711" i="4"/>
  <c r="N710" i="4"/>
  <c r="N709" i="4"/>
  <c r="N707" i="4"/>
  <c r="N705" i="4"/>
  <c r="N703" i="4"/>
  <c r="N702" i="4"/>
  <c r="N701" i="4"/>
  <c r="N700" i="4"/>
  <c r="N699" i="4"/>
  <c r="N698" i="4"/>
  <c r="N694" i="4"/>
  <c r="N692" i="4" s="1"/>
  <c r="N691" i="4"/>
  <c r="N690" i="4"/>
  <c r="N689" i="4"/>
  <c r="N688" i="4"/>
  <c r="N687" i="4"/>
  <c r="N686" i="4"/>
  <c r="N685" i="4"/>
  <c r="N684" i="4"/>
  <c r="N683" i="4"/>
  <c r="N682" i="4"/>
  <c r="N681" i="4"/>
  <c r="N680" i="4"/>
  <c r="N677" i="4"/>
  <c r="N676" i="4"/>
  <c r="N675" i="4"/>
  <c r="N674" i="4"/>
  <c r="N672" i="4"/>
  <c r="N671" i="4"/>
  <c r="N670" i="4"/>
  <c r="N668" i="4"/>
  <c r="N664" i="4"/>
  <c r="N662" i="4" s="1"/>
  <c r="N660" i="4"/>
  <c r="N659" i="4"/>
  <c r="N658" i="4"/>
  <c r="N657" i="4"/>
  <c r="N654" i="4"/>
  <c r="N653" i="4"/>
  <c r="N652" i="4"/>
  <c r="N651" i="4"/>
  <c r="N648" i="4"/>
  <c r="N647" i="4"/>
  <c r="N646" i="4"/>
  <c r="N645" i="4"/>
  <c r="N644" i="4"/>
  <c r="N643" i="4"/>
  <c r="N640" i="4"/>
  <c r="N639" i="4"/>
  <c r="N638" i="4"/>
  <c r="N637" i="4"/>
  <c r="N634" i="4"/>
  <c r="N633" i="4"/>
  <c r="N632" i="4"/>
  <c r="N631" i="4"/>
  <c r="N628" i="4"/>
  <c r="N627" i="4"/>
  <c r="N626" i="4"/>
  <c r="N625" i="4"/>
  <c r="N624" i="4"/>
  <c r="N623" i="4"/>
  <c r="N619" i="4"/>
  <c r="N617" i="4" s="1"/>
  <c r="N616" i="4"/>
  <c r="N615" i="4"/>
  <c r="N614" i="4"/>
  <c r="N613" i="4"/>
  <c r="N612" i="4"/>
  <c r="N611" i="4"/>
  <c r="N610" i="4"/>
  <c r="N609" i="4"/>
  <c r="N608" i="4"/>
  <c r="N607" i="4"/>
  <c r="N606" i="4"/>
  <c r="N605" i="4"/>
  <c r="N604" i="4"/>
  <c r="N603" i="4"/>
  <c r="N602" i="4"/>
  <c r="N601" i="4"/>
  <c r="N600" i="4"/>
  <c r="N599" i="4"/>
  <c r="N598" i="4"/>
  <c r="N597" i="4"/>
  <c r="N596" i="4"/>
  <c r="N595" i="4"/>
  <c r="N594" i="4"/>
  <c r="N593" i="4"/>
  <c r="N592" i="4"/>
  <c r="N591" i="4"/>
  <c r="N590" i="4"/>
  <c r="N589" i="4"/>
  <c r="N588" i="4"/>
  <c r="N585" i="4"/>
  <c r="N584" i="4"/>
  <c r="N583" i="4"/>
  <c r="N582" i="4"/>
  <c r="N581" i="4"/>
  <c r="N577" i="4"/>
  <c r="N576" i="4"/>
  <c r="N575" i="4"/>
  <c r="N574" i="4"/>
  <c r="N573" i="4"/>
  <c r="N572" i="4"/>
  <c r="N569" i="4"/>
  <c r="N568" i="4"/>
  <c r="N567" i="4"/>
  <c r="N563" i="4"/>
  <c r="N562" i="4"/>
  <c r="N561" i="4"/>
  <c r="N560" i="4"/>
  <c r="N559" i="4"/>
  <c r="N558" i="4"/>
  <c r="N557" i="4"/>
  <c r="N556" i="4"/>
  <c r="N553" i="4"/>
  <c r="N552" i="4"/>
  <c r="N551" i="4"/>
  <c r="N548" i="4"/>
  <c r="N547" i="4"/>
  <c r="N546" i="4"/>
  <c r="N545" i="4"/>
  <c r="N543" i="4"/>
  <c r="N542" i="4"/>
  <c r="N541" i="4"/>
  <c r="N540" i="4"/>
  <c r="N539" i="4"/>
  <c r="N538" i="4"/>
  <c r="N537" i="4"/>
  <c r="N536" i="4"/>
  <c r="N535" i="4"/>
  <c r="N533" i="4"/>
  <c r="N532" i="4"/>
  <c r="N531" i="4"/>
  <c r="N530" i="4"/>
  <c r="N529" i="4"/>
  <c r="N528" i="4"/>
  <c r="N527" i="4"/>
  <c r="N525" i="4"/>
  <c r="N524" i="4"/>
  <c r="N523" i="4"/>
  <c r="N522" i="4"/>
  <c r="N521" i="4"/>
  <c r="N517" i="4"/>
  <c r="N516" i="4"/>
  <c r="N515" i="4"/>
  <c r="N514" i="4"/>
  <c r="N513" i="4"/>
  <c r="N512" i="4"/>
  <c r="N511" i="4"/>
  <c r="N510" i="4"/>
  <c r="N509" i="4"/>
  <c r="N508" i="4"/>
  <c r="N507" i="4"/>
  <c r="N506" i="4"/>
  <c r="N503" i="4"/>
  <c r="N502" i="4"/>
  <c r="N501" i="4"/>
  <c r="N500" i="4"/>
  <c r="N499" i="4"/>
  <c r="N497" i="4"/>
  <c r="N496" i="4"/>
  <c r="N495" i="4"/>
  <c r="N494" i="4"/>
  <c r="N493" i="4"/>
  <c r="N492" i="4"/>
  <c r="N491" i="4"/>
  <c r="N490" i="4"/>
  <c r="N489" i="4"/>
  <c r="N488" i="4"/>
  <c r="N487" i="4"/>
  <c r="N486" i="4"/>
  <c r="N485" i="4"/>
  <c r="N484" i="4"/>
  <c r="N482" i="4"/>
  <c r="N481" i="4"/>
  <c r="N480" i="4"/>
  <c r="N479" i="4"/>
  <c r="N478" i="4"/>
  <c r="N477" i="4"/>
  <c r="N473" i="4"/>
  <c r="N472" i="4"/>
  <c r="N471" i="4"/>
  <c r="N470" i="4"/>
  <c r="N469" i="4"/>
  <c r="N468" i="4"/>
  <c r="N467" i="4"/>
  <c r="N466" i="4"/>
  <c r="N465" i="4"/>
  <c r="N464" i="4"/>
  <c r="N463" i="4"/>
  <c r="N462" i="4"/>
  <c r="N459" i="4"/>
  <c r="N458" i="4"/>
  <c r="N457" i="4"/>
  <c r="N456" i="4"/>
  <c r="N454" i="4"/>
  <c r="N453" i="4"/>
  <c r="N452" i="4"/>
  <c r="N450" i="4"/>
  <c r="N449" i="4"/>
  <c r="N448" i="4"/>
  <c r="N447" i="4"/>
  <c r="N446" i="4"/>
  <c r="N445" i="4"/>
  <c r="N443" i="4"/>
  <c r="N441" i="4"/>
  <c r="N440" i="4"/>
  <c r="N439" i="4"/>
  <c r="N438" i="4"/>
  <c r="N437" i="4"/>
  <c r="N436" i="4"/>
  <c r="N435" i="4"/>
  <c r="N434" i="4"/>
  <c r="N432" i="4"/>
  <c r="N430" i="4"/>
  <c r="N429" i="4"/>
  <c r="N428" i="4"/>
  <c r="N427" i="4"/>
  <c r="N426" i="4"/>
  <c r="N425" i="4"/>
  <c r="N424" i="4"/>
  <c r="N423" i="4"/>
  <c r="N422" i="4"/>
  <c r="N421" i="4"/>
  <c r="N419" i="4"/>
  <c r="N418" i="4"/>
  <c r="N417" i="4"/>
  <c r="N416" i="4"/>
  <c r="N414" i="4"/>
  <c r="N413" i="4"/>
  <c r="N412" i="4"/>
  <c r="N410" i="4"/>
  <c r="N409" i="4"/>
  <c r="N408" i="4"/>
  <c r="N407" i="4"/>
  <c r="N403" i="4"/>
  <c r="N402" i="4"/>
  <c r="N401" i="4"/>
  <c r="N400" i="4"/>
  <c r="N399" i="4"/>
  <c r="N398" i="4"/>
  <c r="N397" i="4"/>
  <c r="N396" i="4"/>
  <c r="N395" i="4"/>
  <c r="N394" i="4"/>
  <c r="N393" i="4"/>
  <c r="N392" i="4"/>
  <c r="N391" i="4"/>
  <c r="N390" i="4"/>
  <c r="N389" i="4"/>
  <c r="N388" i="4"/>
  <c r="N387" i="4"/>
  <c r="N386" i="4"/>
  <c r="N385" i="4"/>
  <c r="N383" i="4"/>
  <c r="N382" i="4"/>
  <c r="N381" i="4"/>
  <c r="N380" i="4"/>
  <c r="N379" i="4"/>
  <c r="N375" i="4"/>
  <c r="N374" i="4"/>
  <c r="N373" i="4"/>
  <c r="N372" i="4"/>
  <c r="N371" i="4"/>
  <c r="N370" i="4"/>
  <c r="N369" i="4"/>
  <c r="N366" i="4"/>
  <c r="N365" i="4"/>
  <c r="N364" i="4"/>
  <c r="N361" i="4"/>
  <c r="N360" i="4"/>
  <c r="N359" i="4"/>
  <c r="N358" i="4"/>
  <c r="N357" i="4"/>
  <c r="N356" i="4"/>
  <c r="N355" i="4"/>
  <c r="N352" i="4"/>
  <c r="N351" i="4"/>
  <c r="N350" i="4"/>
  <c r="N349" i="4"/>
  <c r="N348" i="4"/>
  <c r="N345" i="4"/>
  <c r="N344" i="4"/>
  <c r="N343" i="4"/>
  <c r="N342" i="4"/>
  <c r="N339" i="4"/>
  <c r="N338" i="4"/>
  <c r="N337" i="4"/>
  <c r="N336" i="4"/>
  <c r="N335" i="4"/>
  <c r="N332" i="4"/>
  <c r="N331" i="4"/>
  <c r="N330" i="4"/>
  <c r="N329" i="4"/>
  <c r="N328" i="4"/>
  <c r="N327" i="4"/>
  <c r="N326" i="4"/>
  <c r="N325" i="4"/>
  <c r="N324" i="4"/>
  <c r="N323" i="4"/>
  <c r="N320" i="4"/>
  <c r="N319" i="4"/>
  <c r="N318" i="4"/>
  <c r="N317" i="4"/>
  <c r="N316" i="4"/>
  <c r="N315" i="4"/>
  <c r="N314" i="4"/>
  <c r="N310" i="4"/>
  <c r="N309" i="4"/>
  <c r="N308" i="4"/>
  <c r="N306" i="4"/>
  <c r="N305" i="4"/>
  <c r="N304" i="4"/>
  <c r="N303" i="4"/>
  <c r="N302" i="4"/>
  <c r="N301" i="4"/>
  <c r="N300" i="4"/>
  <c r="N299" i="4"/>
  <c r="N298" i="4"/>
  <c r="N296" i="4"/>
  <c r="N295" i="4"/>
  <c r="N294" i="4"/>
  <c r="N293" i="4"/>
  <c r="N292" i="4"/>
  <c r="N291" i="4"/>
  <c r="N290" i="4"/>
  <c r="N289" i="4"/>
  <c r="N288" i="4"/>
  <c r="N287" i="4"/>
  <c r="N286" i="4"/>
  <c r="N285" i="4"/>
  <c r="N284" i="4"/>
  <c r="N283" i="4"/>
  <c r="N282" i="4"/>
  <c r="N281" i="4"/>
  <c r="N279" i="4"/>
  <c r="N278" i="4"/>
  <c r="N277" i="4"/>
  <c r="N276" i="4"/>
  <c r="N272" i="4"/>
  <c r="N271" i="4"/>
  <c r="N270" i="4"/>
  <c r="N269" i="4"/>
  <c r="N268" i="4"/>
  <c r="N267" i="4"/>
  <c r="N266" i="4"/>
  <c r="N265" i="4"/>
  <c r="N264" i="4"/>
  <c r="N263" i="4"/>
  <c r="N262" i="4"/>
  <c r="N261" i="4"/>
  <c r="N258" i="4"/>
  <c r="N257" i="4"/>
  <c r="N256" i="4"/>
  <c r="N255" i="4"/>
  <c r="N253" i="4"/>
  <c r="N252" i="4"/>
  <c r="N251" i="4"/>
  <c r="N250" i="4"/>
  <c r="N249" i="4"/>
  <c r="N248" i="4"/>
  <c r="N247" i="4"/>
  <c r="N246" i="4"/>
  <c r="N245" i="4"/>
  <c r="N243" i="4"/>
  <c r="N242" i="4"/>
  <c r="N241" i="4"/>
  <c r="N240" i="4"/>
  <c r="N239" i="4"/>
  <c r="N238" i="4"/>
  <c r="N237" i="4"/>
  <c r="N236" i="4"/>
  <c r="N235" i="4"/>
  <c r="N234" i="4"/>
  <c r="N233" i="4"/>
  <c r="N232" i="4"/>
  <c r="N231" i="4"/>
  <c r="N230" i="4"/>
  <c r="N229" i="4"/>
  <c r="N228" i="4"/>
  <c r="N226" i="4"/>
  <c r="N225" i="4"/>
  <c r="N224" i="4"/>
  <c r="N223" i="4"/>
  <c r="N222" i="4"/>
  <c r="N221" i="4"/>
  <c r="N219" i="4"/>
  <c r="N218" i="4"/>
  <c r="N217" i="4"/>
  <c r="N216" i="4"/>
  <c r="N215" i="4"/>
  <c r="N214" i="4"/>
  <c r="N213" i="4"/>
  <c r="N212" i="4"/>
  <c r="N208" i="4"/>
  <c r="N207" i="4"/>
  <c r="N206" i="4"/>
  <c r="N205" i="4"/>
  <c r="N204" i="4"/>
  <c r="N202" i="4"/>
  <c r="N201" i="4"/>
  <c r="N199" i="4"/>
  <c r="N198" i="4"/>
  <c r="N197" i="4"/>
  <c r="N195" i="4"/>
  <c r="N194" i="4"/>
  <c r="N193" i="4"/>
  <c r="N192" i="4"/>
  <c r="N191" i="4"/>
  <c r="N190" i="4"/>
  <c r="N189" i="4"/>
  <c r="N188" i="4"/>
  <c r="N186" i="4"/>
  <c r="N185" i="4"/>
  <c r="N181" i="4"/>
  <c r="N180" i="4"/>
  <c r="N179" i="4"/>
  <c r="N178" i="4"/>
  <c r="N177" i="4"/>
  <c r="N176" i="4"/>
  <c r="N174" i="4"/>
  <c r="N173" i="4"/>
  <c r="N172" i="4"/>
  <c r="N171" i="4"/>
  <c r="N170" i="4"/>
  <c r="N169" i="4"/>
  <c r="N168" i="4"/>
  <c r="N167" i="4"/>
  <c r="N166" i="4"/>
  <c r="N164" i="4"/>
  <c r="N163" i="4"/>
  <c r="N162" i="4"/>
  <c r="N161" i="4"/>
  <c r="N160" i="4"/>
  <c r="N159" i="4"/>
  <c r="N158" i="4"/>
  <c r="N157" i="4"/>
  <c r="N156" i="4"/>
  <c r="N155" i="4"/>
  <c r="N153" i="4"/>
  <c r="N152" i="4"/>
  <c r="N151" i="4"/>
  <c r="N150" i="4"/>
  <c r="N149" i="4"/>
  <c r="N148" i="4"/>
  <c r="N144" i="4"/>
  <c r="N143" i="4"/>
  <c r="N142" i="4"/>
  <c r="N141" i="4"/>
  <c r="N140" i="4"/>
  <c r="N139" i="4"/>
  <c r="N138" i="4"/>
  <c r="N137" i="4"/>
  <c r="N136" i="4"/>
  <c r="N133" i="4"/>
  <c r="N132" i="4"/>
  <c r="N131" i="4"/>
  <c r="N130" i="4"/>
  <c r="N129" i="4"/>
  <c r="N128" i="4"/>
  <c r="N127" i="4"/>
  <c r="N126" i="4"/>
  <c r="N125" i="4"/>
  <c r="N124" i="4"/>
  <c r="N123" i="4"/>
  <c r="N122" i="4"/>
  <c r="N120" i="4"/>
  <c r="N119" i="4"/>
  <c r="N118" i="4"/>
  <c r="N117" i="4"/>
  <c r="N113" i="4"/>
  <c r="N112" i="4"/>
  <c r="N111" i="4"/>
  <c r="N110" i="4"/>
  <c r="N109" i="4"/>
  <c r="N108" i="4"/>
  <c r="N107" i="4"/>
  <c r="N106" i="4"/>
  <c r="N105" i="4"/>
  <c r="N104" i="4"/>
  <c r="N101" i="4"/>
  <c r="N100" i="4"/>
  <c r="N99" i="4"/>
  <c r="N98" i="4"/>
  <c r="N97" i="4"/>
  <c r="N96" i="4"/>
  <c r="N95" i="4"/>
  <c r="N94" i="4"/>
  <c r="N93" i="4"/>
  <c r="N92" i="4"/>
  <c r="N91" i="4"/>
  <c r="N90" i="4"/>
  <c r="N88" i="4"/>
  <c r="N87" i="4"/>
  <c r="N86" i="4"/>
  <c r="N85" i="4"/>
  <c r="N84" i="4"/>
  <c r="N83" i="4"/>
  <c r="N82" i="4"/>
  <c r="N81" i="4"/>
  <c r="N80" i="4"/>
  <c r="N79" i="4"/>
  <c r="N78" i="4"/>
  <c r="N77" i="4"/>
  <c r="N76" i="4"/>
  <c r="N75" i="4"/>
  <c r="N74" i="4"/>
  <c r="N73" i="4"/>
  <c r="N72" i="4"/>
  <c r="N71" i="4"/>
  <c r="N70" i="4"/>
  <c r="N69" i="4"/>
  <c r="N68" i="4"/>
  <c r="N67" i="4"/>
  <c r="N66" i="4"/>
  <c r="N65" i="4"/>
  <c r="N64" i="4"/>
  <c r="N63" i="4"/>
  <c r="N62" i="4"/>
  <c r="N58" i="4"/>
  <c r="N57" i="4"/>
  <c r="N56" i="4"/>
  <c r="N55" i="4"/>
  <c r="N54" i="4"/>
  <c r="N53" i="4"/>
  <c r="N52" i="4"/>
  <c r="N51" i="4"/>
  <c r="N50" i="4"/>
  <c r="N49" i="4"/>
  <c r="N48" i="4"/>
  <c r="N47" i="4"/>
  <c r="N46" i="4"/>
  <c r="N45" i="4"/>
  <c r="N44" i="4"/>
  <c r="N43" i="4"/>
  <c r="N42" i="4"/>
  <c r="N41" i="4"/>
  <c r="N38" i="4"/>
  <c r="N36" i="4"/>
  <c r="N35" i="4"/>
  <c r="N34" i="4"/>
  <c r="N33" i="4"/>
  <c r="N32" i="4"/>
  <c r="N31" i="4"/>
  <c r="N30" i="4"/>
  <c r="N29" i="4"/>
  <c r="N27" i="4"/>
  <c r="N26" i="4"/>
  <c r="N25" i="4"/>
  <c r="N24" i="4"/>
  <c r="N20" i="4"/>
  <c r="N19" i="4"/>
  <c r="N18" i="4"/>
  <c r="N17" i="4"/>
  <c r="N16" i="4"/>
  <c r="N15" i="4"/>
  <c r="N14" i="4"/>
  <c r="N13" i="4"/>
  <c r="N12" i="4"/>
  <c r="N11" i="4"/>
  <c r="N10" i="4"/>
  <c r="N9" i="4"/>
  <c r="N8" i="4"/>
  <c r="L858" i="4"/>
  <c r="L857" i="4"/>
  <c r="L856" i="4"/>
  <c r="L855" i="4"/>
  <c r="L854" i="4"/>
  <c r="L853" i="4"/>
  <c r="L852" i="4"/>
  <c r="L851" i="4"/>
  <c r="L848" i="4"/>
  <c r="L846" i="4" s="1"/>
  <c r="L845" i="4"/>
  <c r="L844" i="4"/>
  <c r="L843" i="4"/>
  <c r="L842" i="4"/>
  <c r="L839" i="4"/>
  <c r="L837" i="4" s="1"/>
  <c r="L836" i="4"/>
  <c r="L835" i="4"/>
  <c r="L834" i="4"/>
  <c r="L833" i="4"/>
  <c r="L832" i="4"/>
  <c r="L831" i="4"/>
  <c r="L830" i="4"/>
  <c r="L827" i="4"/>
  <c r="L826" i="4"/>
  <c r="L825" i="4"/>
  <c r="L821" i="4"/>
  <c r="L820" i="4"/>
  <c r="L819" i="4"/>
  <c r="L818" i="4"/>
  <c r="L817" i="4"/>
  <c r="L816" i="4"/>
  <c r="L815" i="4"/>
  <c r="L814" i="4"/>
  <c r="L813" i="4"/>
  <c r="L812" i="4"/>
  <c r="L811" i="4"/>
  <c r="L808" i="4"/>
  <c r="L807" i="4"/>
  <c r="L806" i="4"/>
  <c r="L805" i="4"/>
  <c r="L804" i="4"/>
  <c r="L803" i="4"/>
  <c r="L802" i="4"/>
  <c r="L801" i="4"/>
  <c r="L800" i="4"/>
  <c r="L799" i="4"/>
  <c r="L798" i="4"/>
  <c r="L795" i="4"/>
  <c r="L794" i="4"/>
  <c r="L793" i="4"/>
  <c r="L792" i="4"/>
  <c r="L791" i="4"/>
  <c r="L790" i="4"/>
  <c r="L789" i="4"/>
  <c r="L788" i="4"/>
  <c r="L787" i="4"/>
  <c r="L786" i="4"/>
  <c r="L785" i="4"/>
  <c r="L784" i="4"/>
  <c r="L781" i="4"/>
  <c r="L779" i="4" s="1"/>
  <c r="L777" i="4"/>
  <c r="L776" i="4"/>
  <c r="L775" i="4"/>
  <c r="L774" i="4"/>
  <c r="L773" i="4"/>
  <c r="L772" i="4"/>
  <c r="L771" i="4"/>
  <c r="L770" i="4"/>
  <c r="L769" i="4"/>
  <c r="L768" i="4"/>
  <c r="L767" i="4"/>
  <c r="L766" i="4"/>
  <c r="L765" i="4"/>
  <c r="L764" i="4"/>
  <c r="L763" i="4"/>
  <c r="L760" i="4"/>
  <c r="L759" i="4"/>
  <c r="L756" i="4"/>
  <c r="L754" i="4"/>
  <c r="L753" i="4"/>
  <c r="L751" i="4"/>
  <c r="L750" i="4"/>
  <c r="L749" i="4"/>
  <c r="L748" i="4"/>
  <c r="L746" i="4"/>
  <c r="L745" i="4"/>
  <c r="L743" i="4"/>
  <c r="L742" i="4"/>
  <c r="L740" i="4"/>
  <c r="L739" i="4"/>
  <c r="L738" i="4"/>
  <c r="L736" i="4"/>
  <c r="L735" i="4"/>
  <c r="L734" i="4"/>
  <c r="L733" i="4"/>
  <c r="L732" i="4"/>
  <c r="L727" i="4"/>
  <c r="L726" i="4"/>
  <c r="L725" i="4"/>
  <c r="L724" i="4"/>
  <c r="L723" i="4"/>
  <c r="L721" i="4"/>
  <c r="L720" i="4"/>
  <c r="L719" i="4"/>
  <c r="L717" i="4"/>
  <c r="L716" i="4"/>
  <c r="L715" i="4"/>
  <c r="L714" i="4"/>
  <c r="L712" i="4"/>
  <c r="L711" i="4"/>
  <c r="L710" i="4"/>
  <c r="L709" i="4"/>
  <c r="L707" i="4"/>
  <c r="L705" i="4"/>
  <c r="L703" i="4"/>
  <c r="L702" i="4"/>
  <c r="L701" i="4"/>
  <c r="L700" i="4"/>
  <c r="L699" i="4"/>
  <c r="L698" i="4"/>
  <c r="L694" i="4"/>
  <c r="L692" i="4" s="1"/>
  <c r="L691" i="4"/>
  <c r="L690" i="4"/>
  <c r="L689" i="4"/>
  <c r="L688" i="4"/>
  <c r="L687" i="4"/>
  <c r="L686" i="4"/>
  <c r="L685" i="4"/>
  <c r="L684" i="4"/>
  <c r="L683" i="4"/>
  <c r="L682" i="4"/>
  <c r="L681" i="4"/>
  <c r="L680" i="4"/>
  <c r="L677" i="4"/>
  <c r="L676" i="4"/>
  <c r="L675" i="4"/>
  <c r="L674" i="4"/>
  <c r="L672" i="4"/>
  <c r="L671" i="4"/>
  <c r="L670" i="4"/>
  <c r="L668" i="4"/>
  <c r="L664" i="4"/>
  <c r="L662" i="4" s="1"/>
  <c r="L660" i="4"/>
  <c r="L659" i="4"/>
  <c r="L658" i="4"/>
  <c r="L657" i="4"/>
  <c r="L654" i="4"/>
  <c r="L653" i="4"/>
  <c r="L652" i="4"/>
  <c r="L651" i="4"/>
  <c r="L648" i="4"/>
  <c r="L647" i="4"/>
  <c r="L646" i="4"/>
  <c r="L645" i="4"/>
  <c r="L644" i="4"/>
  <c r="L643" i="4"/>
  <c r="L640" i="4"/>
  <c r="L639" i="4"/>
  <c r="L638" i="4"/>
  <c r="L637" i="4"/>
  <c r="L634" i="4"/>
  <c r="L633" i="4"/>
  <c r="L632" i="4"/>
  <c r="L631" i="4"/>
  <c r="L628" i="4"/>
  <c r="L627" i="4"/>
  <c r="L626" i="4"/>
  <c r="L625" i="4"/>
  <c r="L624" i="4"/>
  <c r="L623" i="4"/>
  <c r="L619" i="4"/>
  <c r="L617" i="4" s="1"/>
  <c r="L616" i="4"/>
  <c r="L615" i="4"/>
  <c r="L614" i="4"/>
  <c r="L613" i="4"/>
  <c r="L612" i="4"/>
  <c r="L611" i="4"/>
  <c r="L610" i="4"/>
  <c r="L609" i="4"/>
  <c r="L608" i="4"/>
  <c r="L607" i="4"/>
  <c r="L606" i="4"/>
  <c r="L605" i="4"/>
  <c r="L604" i="4"/>
  <c r="L603" i="4"/>
  <c r="L602" i="4"/>
  <c r="L601" i="4"/>
  <c r="L600" i="4"/>
  <c r="L599" i="4"/>
  <c r="L598" i="4"/>
  <c r="L597" i="4"/>
  <c r="L596" i="4"/>
  <c r="L595" i="4"/>
  <c r="L594" i="4"/>
  <c r="L593" i="4"/>
  <c r="L592" i="4"/>
  <c r="L591" i="4"/>
  <c r="L590" i="4"/>
  <c r="L589" i="4"/>
  <c r="L588" i="4"/>
  <c r="L585" i="4"/>
  <c r="L584" i="4"/>
  <c r="L583" i="4"/>
  <c r="L582" i="4"/>
  <c r="L581" i="4"/>
  <c r="L577" i="4"/>
  <c r="L576" i="4"/>
  <c r="L575" i="4"/>
  <c r="L574" i="4"/>
  <c r="L573" i="4"/>
  <c r="L572" i="4"/>
  <c r="L569" i="4"/>
  <c r="L568" i="4"/>
  <c r="L567" i="4"/>
  <c r="L563" i="4"/>
  <c r="L562" i="4"/>
  <c r="L561" i="4"/>
  <c r="L560" i="4"/>
  <c r="L559" i="4"/>
  <c r="L558" i="4"/>
  <c r="L557" i="4"/>
  <c r="L556" i="4"/>
  <c r="L553" i="4"/>
  <c r="L552" i="4"/>
  <c r="L551" i="4"/>
  <c r="L548" i="4"/>
  <c r="L547" i="4"/>
  <c r="L546" i="4"/>
  <c r="L545" i="4"/>
  <c r="L543" i="4"/>
  <c r="L542" i="4"/>
  <c r="L541" i="4"/>
  <c r="L540" i="4"/>
  <c r="L539" i="4"/>
  <c r="L538" i="4"/>
  <c r="L537" i="4"/>
  <c r="L536" i="4"/>
  <c r="L535" i="4"/>
  <c r="L533" i="4"/>
  <c r="L532" i="4"/>
  <c r="L531" i="4"/>
  <c r="L530" i="4"/>
  <c r="L529" i="4"/>
  <c r="L528" i="4"/>
  <c r="L527" i="4"/>
  <c r="L525" i="4"/>
  <c r="L524" i="4"/>
  <c r="L523" i="4"/>
  <c r="L522" i="4"/>
  <c r="L521" i="4"/>
  <c r="L517" i="4"/>
  <c r="L516" i="4"/>
  <c r="L515" i="4"/>
  <c r="L514" i="4"/>
  <c r="L513" i="4"/>
  <c r="L512" i="4"/>
  <c r="L511" i="4"/>
  <c r="L510" i="4"/>
  <c r="L509" i="4"/>
  <c r="L508" i="4"/>
  <c r="L507" i="4"/>
  <c r="L506" i="4"/>
  <c r="L503" i="4"/>
  <c r="L502" i="4"/>
  <c r="L501" i="4"/>
  <c r="L500" i="4"/>
  <c r="L499" i="4"/>
  <c r="L497" i="4"/>
  <c r="L496" i="4"/>
  <c r="L495" i="4"/>
  <c r="L494" i="4"/>
  <c r="L493" i="4"/>
  <c r="L492" i="4"/>
  <c r="L491" i="4"/>
  <c r="L490" i="4"/>
  <c r="L489" i="4"/>
  <c r="L488" i="4"/>
  <c r="L487" i="4"/>
  <c r="L486" i="4"/>
  <c r="L485" i="4"/>
  <c r="L484" i="4"/>
  <c r="L482" i="4"/>
  <c r="L481" i="4"/>
  <c r="L480" i="4"/>
  <c r="L479" i="4"/>
  <c r="L478" i="4"/>
  <c r="L477" i="4"/>
  <c r="L473" i="4"/>
  <c r="L472" i="4"/>
  <c r="L471" i="4"/>
  <c r="L470" i="4"/>
  <c r="L469" i="4"/>
  <c r="L468" i="4"/>
  <c r="L467" i="4"/>
  <c r="L466" i="4"/>
  <c r="L465" i="4"/>
  <c r="L464" i="4"/>
  <c r="L463" i="4"/>
  <c r="L462" i="4"/>
  <c r="L459" i="4"/>
  <c r="L458" i="4"/>
  <c r="L457" i="4"/>
  <c r="L456" i="4"/>
  <c r="L454" i="4"/>
  <c r="L453" i="4"/>
  <c r="L452" i="4"/>
  <c r="L450" i="4"/>
  <c r="L449" i="4"/>
  <c r="L448" i="4"/>
  <c r="L447" i="4"/>
  <c r="L446" i="4"/>
  <c r="L445" i="4"/>
  <c r="L443" i="4"/>
  <c r="L441" i="4"/>
  <c r="L440" i="4"/>
  <c r="L439" i="4"/>
  <c r="L438" i="4"/>
  <c r="L437" i="4"/>
  <c r="L436" i="4"/>
  <c r="L435" i="4"/>
  <c r="L434" i="4"/>
  <c r="L432" i="4"/>
  <c r="L430" i="4"/>
  <c r="L429" i="4"/>
  <c r="L428" i="4"/>
  <c r="L427" i="4"/>
  <c r="L426" i="4"/>
  <c r="L425" i="4"/>
  <c r="L424" i="4"/>
  <c r="L423" i="4"/>
  <c r="L422" i="4"/>
  <c r="L421" i="4"/>
  <c r="L419" i="4"/>
  <c r="L418" i="4"/>
  <c r="L417" i="4"/>
  <c r="L416" i="4"/>
  <c r="L414" i="4"/>
  <c r="L413" i="4"/>
  <c r="L412" i="4"/>
  <c r="L410" i="4"/>
  <c r="L409" i="4"/>
  <c r="L408" i="4"/>
  <c r="L407" i="4"/>
  <c r="L403" i="4"/>
  <c r="L402" i="4"/>
  <c r="L401" i="4"/>
  <c r="L400" i="4"/>
  <c r="L399" i="4"/>
  <c r="L398" i="4"/>
  <c r="L397" i="4"/>
  <c r="L396" i="4"/>
  <c r="L395" i="4"/>
  <c r="L394" i="4"/>
  <c r="L393" i="4"/>
  <c r="L392" i="4"/>
  <c r="L391" i="4"/>
  <c r="L390" i="4"/>
  <c r="L389" i="4"/>
  <c r="L388" i="4"/>
  <c r="L387" i="4"/>
  <c r="L386" i="4"/>
  <c r="L385" i="4"/>
  <c r="L383" i="4"/>
  <c r="L382" i="4"/>
  <c r="L381" i="4"/>
  <c r="L380" i="4"/>
  <c r="L379" i="4"/>
  <c r="L375" i="4"/>
  <c r="L374" i="4"/>
  <c r="L373" i="4"/>
  <c r="L372" i="4"/>
  <c r="L371" i="4"/>
  <c r="L370" i="4"/>
  <c r="L369" i="4"/>
  <c r="L366" i="4"/>
  <c r="L365" i="4"/>
  <c r="L364" i="4"/>
  <c r="L361" i="4"/>
  <c r="L360" i="4"/>
  <c r="L359" i="4"/>
  <c r="L358" i="4"/>
  <c r="L357" i="4"/>
  <c r="L356" i="4"/>
  <c r="L355" i="4"/>
  <c r="L352" i="4"/>
  <c r="L351" i="4"/>
  <c r="L350" i="4"/>
  <c r="L349" i="4"/>
  <c r="L348" i="4"/>
  <c r="L345" i="4"/>
  <c r="L344" i="4"/>
  <c r="L343" i="4"/>
  <c r="L342" i="4"/>
  <c r="L339" i="4"/>
  <c r="L338" i="4"/>
  <c r="L337" i="4"/>
  <c r="L336" i="4"/>
  <c r="L335" i="4"/>
  <c r="L332" i="4"/>
  <c r="L331" i="4"/>
  <c r="L330" i="4"/>
  <c r="L329" i="4"/>
  <c r="L328" i="4"/>
  <c r="L327" i="4"/>
  <c r="L326" i="4"/>
  <c r="L325" i="4"/>
  <c r="L324" i="4"/>
  <c r="L323" i="4"/>
  <c r="L320" i="4"/>
  <c r="L319" i="4"/>
  <c r="L318" i="4"/>
  <c r="L317" i="4"/>
  <c r="L316" i="4"/>
  <c r="L315" i="4"/>
  <c r="L314" i="4"/>
  <c r="L310" i="4"/>
  <c r="L309" i="4"/>
  <c r="L308" i="4"/>
  <c r="L306" i="4"/>
  <c r="L305" i="4"/>
  <c r="L304" i="4"/>
  <c r="L303" i="4"/>
  <c r="L302" i="4"/>
  <c r="L301" i="4"/>
  <c r="L300" i="4"/>
  <c r="L299" i="4"/>
  <c r="L298" i="4"/>
  <c r="L296" i="4"/>
  <c r="L295" i="4"/>
  <c r="L294" i="4"/>
  <c r="L293" i="4"/>
  <c r="L292" i="4"/>
  <c r="L291" i="4"/>
  <c r="L290" i="4"/>
  <c r="L289" i="4"/>
  <c r="L288" i="4"/>
  <c r="L287" i="4"/>
  <c r="L286" i="4"/>
  <c r="L285" i="4"/>
  <c r="L284" i="4"/>
  <c r="L283" i="4"/>
  <c r="L282" i="4"/>
  <c r="L281" i="4"/>
  <c r="L279" i="4"/>
  <c r="L278" i="4"/>
  <c r="L277" i="4"/>
  <c r="L276" i="4"/>
  <c r="L272" i="4"/>
  <c r="L271" i="4"/>
  <c r="L270" i="4"/>
  <c r="L269" i="4"/>
  <c r="L268" i="4"/>
  <c r="L267" i="4"/>
  <c r="L266" i="4"/>
  <c r="L265" i="4"/>
  <c r="L264" i="4"/>
  <c r="L263" i="4"/>
  <c r="L262" i="4"/>
  <c r="L261" i="4"/>
  <c r="L258" i="4"/>
  <c r="L257" i="4"/>
  <c r="L256" i="4"/>
  <c r="L255" i="4"/>
  <c r="L253" i="4"/>
  <c r="L252" i="4"/>
  <c r="L251" i="4"/>
  <c r="L250" i="4"/>
  <c r="L249" i="4"/>
  <c r="L248" i="4"/>
  <c r="L247" i="4"/>
  <c r="L246" i="4"/>
  <c r="L245" i="4"/>
  <c r="L243" i="4"/>
  <c r="L242" i="4"/>
  <c r="L241" i="4"/>
  <c r="L240" i="4"/>
  <c r="L239" i="4"/>
  <c r="L238" i="4"/>
  <c r="L237" i="4"/>
  <c r="L236" i="4"/>
  <c r="L235" i="4"/>
  <c r="L234" i="4"/>
  <c r="L233" i="4"/>
  <c r="L232" i="4"/>
  <c r="L231" i="4"/>
  <c r="L230" i="4"/>
  <c r="L229" i="4"/>
  <c r="L228" i="4"/>
  <c r="L226" i="4"/>
  <c r="L225" i="4"/>
  <c r="L224" i="4"/>
  <c r="L223" i="4"/>
  <c r="L222" i="4"/>
  <c r="L221" i="4"/>
  <c r="L219" i="4"/>
  <c r="L218" i="4"/>
  <c r="L217" i="4"/>
  <c r="L216" i="4"/>
  <c r="L215" i="4"/>
  <c r="L214" i="4"/>
  <c r="L213" i="4"/>
  <c r="L212" i="4"/>
  <c r="L208" i="4"/>
  <c r="L207" i="4"/>
  <c r="L206" i="4"/>
  <c r="L205" i="4"/>
  <c r="L204" i="4"/>
  <c r="L202" i="4"/>
  <c r="L201" i="4"/>
  <c r="L199" i="4"/>
  <c r="L198" i="4"/>
  <c r="L197" i="4"/>
  <c r="L195" i="4"/>
  <c r="L194" i="4"/>
  <c r="L193" i="4"/>
  <c r="L192" i="4"/>
  <c r="L191" i="4"/>
  <c r="L190" i="4"/>
  <c r="L189" i="4"/>
  <c r="L188" i="4"/>
  <c r="L186" i="4"/>
  <c r="L185" i="4"/>
  <c r="L181" i="4"/>
  <c r="L180" i="4"/>
  <c r="L179" i="4"/>
  <c r="L178" i="4"/>
  <c r="L177" i="4"/>
  <c r="L176" i="4"/>
  <c r="L174" i="4"/>
  <c r="L173" i="4"/>
  <c r="L172" i="4"/>
  <c r="L171" i="4"/>
  <c r="L170" i="4"/>
  <c r="L169" i="4"/>
  <c r="L168" i="4"/>
  <c r="L167" i="4"/>
  <c r="L166" i="4"/>
  <c r="L164" i="4"/>
  <c r="L163" i="4"/>
  <c r="L162" i="4"/>
  <c r="L161" i="4"/>
  <c r="L160" i="4"/>
  <c r="L159" i="4"/>
  <c r="L158" i="4"/>
  <c r="L157" i="4"/>
  <c r="L156" i="4"/>
  <c r="L155" i="4"/>
  <c r="L153" i="4"/>
  <c r="L152" i="4"/>
  <c r="L151" i="4"/>
  <c r="L150" i="4"/>
  <c r="L149" i="4"/>
  <c r="L148" i="4"/>
  <c r="L144" i="4"/>
  <c r="L143" i="4"/>
  <c r="L142" i="4"/>
  <c r="L141" i="4"/>
  <c r="L140" i="4"/>
  <c r="L139" i="4"/>
  <c r="L138" i="4"/>
  <c r="L137" i="4"/>
  <c r="L136" i="4"/>
  <c r="L133" i="4"/>
  <c r="L132" i="4"/>
  <c r="L131" i="4"/>
  <c r="L130" i="4"/>
  <c r="L129" i="4"/>
  <c r="L128" i="4"/>
  <c r="L127" i="4"/>
  <c r="L126" i="4"/>
  <c r="L125" i="4"/>
  <c r="L124" i="4"/>
  <c r="L123" i="4"/>
  <c r="L122" i="4"/>
  <c r="L120" i="4"/>
  <c r="L119" i="4"/>
  <c r="L118" i="4"/>
  <c r="L117" i="4"/>
  <c r="L113" i="4"/>
  <c r="L112" i="4"/>
  <c r="L111" i="4"/>
  <c r="L110" i="4"/>
  <c r="L109" i="4"/>
  <c r="L108" i="4"/>
  <c r="L107" i="4"/>
  <c r="L106" i="4"/>
  <c r="L105" i="4"/>
  <c r="L104" i="4"/>
  <c r="L101" i="4"/>
  <c r="L100" i="4"/>
  <c r="L99" i="4"/>
  <c r="L98" i="4"/>
  <c r="L97" i="4"/>
  <c r="L96" i="4"/>
  <c r="L95" i="4"/>
  <c r="L94" i="4"/>
  <c r="L93" i="4"/>
  <c r="L92" i="4"/>
  <c r="L91" i="4"/>
  <c r="L90" i="4"/>
  <c r="L88" i="4"/>
  <c r="L87" i="4"/>
  <c r="L86" i="4"/>
  <c r="L85" i="4"/>
  <c r="L84" i="4"/>
  <c r="L83" i="4"/>
  <c r="L82" i="4"/>
  <c r="L81" i="4"/>
  <c r="L80" i="4"/>
  <c r="L79" i="4"/>
  <c r="L78" i="4"/>
  <c r="L77" i="4"/>
  <c r="L76" i="4"/>
  <c r="L75" i="4"/>
  <c r="L74" i="4"/>
  <c r="L73" i="4"/>
  <c r="L72" i="4"/>
  <c r="L71" i="4"/>
  <c r="L70" i="4"/>
  <c r="L69" i="4"/>
  <c r="L68" i="4"/>
  <c r="L67" i="4"/>
  <c r="L66" i="4"/>
  <c r="L65" i="4"/>
  <c r="L64" i="4"/>
  <c r="L63" i="4"/>
  <c r="L62" i="4"/>
  <c r="L58" i="4"/>
  <c r="L57" i="4"/>
  <c r="L56" i="4"/>
  <c r="L55" i="4"/>
  <c r="L54" i="4"/>
  <c r="L53" i="4"/>
  <c r="L52" i="4"/>
  <c r="L51" i="4"/>
  <c r="L50" i="4"/>
  <c r="L49" i="4"/>
  <c r="L48" i="4"/>
  <c r="L47" i="4"/>
  <c r="L46" i="4"/>
  <c r="L45" i="4"/>
  <c r="L44" i="4"/>
  <c r="L43" i="4"/>
  <c r="L42" i="4"/>
  <c r="L41" i="4"/>
  <c r="L38" i="4"/>
  <c r="L36" i="4"/>
  <c r="L35" i="4"/>
  <c r="L34" i="4"/>
  <c r="L33" i="4"/>
  <c r="L32" i="4"/>
  <c r="L31" i="4"/>
  <c r="L30" i="4"/>
  <c r="L29" i="4"/>
  <c r="L27" i="4"/>
  <c r="L26" i="4"/>
  <c r="L25" i="4"/>
  <c r="L24" i="4"/>
  <c r="L20" i="4"/>
  <c r="L19" i="4"/>
  <c r="L18" i="4"/>
  <c r="L17" i="4"/>
  <c r="L16" i="4"/>
  <c r="L15" i="4"/>
  <c r="L14" i="4"/>
  <c r="L13" i="4"/>
  <c r="L12" i="4"/>
  <c r="L11" i="4"/>
  <c r="L10" i="4"/>
  <c r="L9" i="4"/>
  <c r="L8" i="4"/>
  <c r="J858" i="4"/>
  <c r="J857" i="4"/>
  <c r="J856" i="4"/>
  <c r="J855" i="4"/>
  <c r="J854" i="4"/>
  <c r="J853" i="4"/>
  <c r="J852" i="4"/>
  <c r="J851" i="4"/>
  <c r="J848" i="4"/>
  <c r="J846" i="4" s="1"/>
  <c r="J845" i="4"/>
  <c r="J844" i="4"/>
  <c r="J843" i="4"/>
  <c r="J842" i="4"/>
  <c r="J839" i="4"/>
  <c r="J837" i="4" s="1"/>
  <c r="J836" i="4"/>
  <c r="J835" i="4"/>
  <c r="J834" i="4"/>
  <c r="J833" i="4"/>
  <c r="J832" i="4"/>
  <c r="J831" i="4"/>
  <c r="J830" i="4"/>
  <c r="J827" i="4"/>
  <c r="J826" i="4"/>
  <c r="J825" i="4"/>
  <c r="J821" i="4"/>
  <c r="J820" i="4"/>
  <c r="J819" i="4"/>
  <c r="J818" i="4"/>
  <c r="J817" i="4"/>
  <c r="J816" i="4"/>
  <c r="J815" i="4"/>
  <c r="J814" i="4"/>
  <c r="J813" i="4"/>
  <c r="J812" i="4"/>
  <c r="J811" i="4"/>
  <c r="J808" i="4"/>
  <c r="J807" i="4"/>
  <c r="J806" i="4"/>
  <c r="J805" i="4"/>
  <c r="J804" i="4"/>
  <c r="J803" i="4"/>
  <c r="J802" i="4"/>
  <c r="J801" i="4"/>
  <c r="J800" i="4"/>
  <c r="J799" i="4"/>
  <c r="J798" i="4"/>
  <c r="J795" i="4"/>
  <c r="J794" i="4"/>
  <c r="J793" i="4"/>
  <c r="J792" i="4"/>
  <c r="J791" i="4"/>
  <c r="J790" i="4"/>
  <c r="J789" i="4"/>
  <c r="J788" i="4"/>
  <c r="J787" i="4"/>
  <c r="J786" i="4"/>
  <c r="J785" i="4"/>
  <c r="J784" i="4"/>
  <c r="J781" i="4"/>
  <c r="J779" i="4" s="1"/>
  <c r="J777" i="4"/>
  <c r="J776" i="4"/>
  <c r="J775" i="4"/>
  <c r="J774" i="4"/>
  <c r="J773" i="4"/>
  <c r="J772" i="4"/>
  <c r="J771" i="4"/>
  <c r="J770" i="4"/>
  <c r="J769" i="4"/>
  <c r="J768" i="4"/>
  <c r="J767" i="4"/>
  <c r="J766" i="4"/>
  <c r="J765" i="4"/>
  <c r="J764" i="4"/>
  <c r="J763" i="4"/>
  <c r="J760" i="4"/>
  <c r="J759" i="4"/>
  <c r="J756" i="4"/>
  <c r="J754" i="4"/>
  <c r="J753" i="4"/>
  <c r="J751" i="4"/>
  <c r="J750" i="4"/>
  <c r="J749" i="4"/>
  <c r="J748" i="4"/>
  <c r="J746" i="4"/>
  <c r="J745" i="4"/>
  <c r="J743" i="4"/>
  <c r="J742" i="4"/>
  <c r="J740" i="4"/>
  <c r="J739" i="4"/>
  <c r="J738" i="4"/>
  <c r="J736" i="4"/>
  <c r="J735" i="4"/>
  <c r="J734" i="4"/>
  <c r="J733" i="4"/>
  <c r="J732" i="4"/>
  <c r="J727" i="4"/>
  <c r="J726" i="4"/>
  <c r="J725" i="4"/>
  <c r="J724" i="4"/>
  <c r="J723" i="4"/>
  <c r="J721" i="4"/>
  <c r="J720" i="4"/>
  <c r="J719" i="4"/>
  <c r="J717" i="4"/>
  <c r="J716" i="4"/>
  <c r="J715" i="4"/>
  <c r="J714" i="4"/>
  <c r="J712" i="4"/>
  <c r="J711" i="4"/>
  <c r="J710" i="4"/>
  <c r="J709" i="4"/>
  <c r="J707" i="4"/>
  <c r="J705" i="4"/>
  <c r="J703" i="4"/>
  <c r="J702" i="4"/>
  <c r="J701" i="4"/>
  <c r="J700" i="4"/>
  <c r="J699" i="4"/>
  <c r="J698" i="4"/>
  <c r="J694" i="4"/>
  <c r="J692" i="4" s="1"/>
  <c r="J691" i="4"/>
  <c r="J690" i="4"/>
  <c r="J689" i="4"/>
  <c r="J688" i="4"/>
  <c r="J687" i="4"/>
  <c r="J686" i="4"/>
  <c r="J685" i="4"/>
  <c r="J684" i="4"/>
  <c r="J683" i="4"/>
  <c r="J682" i="4"/>
  <c r="J681" i="4"/>
  <c r="J680" i="4"/>
  <c r="J677" i="4"/>
  <c r="J676" i="4"/>
  <c r="J675" i="4"/>
  <c r="J674" i="4"/>
  <c r="J672" i="4"/>
  <c r="J671" i="4"/>
  <c r="J670" i="4"/>
  <c r="J668" i="4"/>
  <c r="J664" i="4"/>
  <c r="J662" i="4" s="1"/>
  <c r="J660" i="4"/>
  <c r="J659" i="4"/>
  <c r="J658" i="4"/>
  <c r="J657" i="4"/>
  <c r="J654" i="4"/>
  <c r="J653" i="4"/>
  <c r="J652" i="4"/>
  <c r="J651" i="4"/>
  <c r="J648" i="4"/>
  <c r="J647" i="4"/>
  <c r="J646" i="4"/>
  <c r="J645" i="4"/>
  <c r="J644" i="4"/>
  <c r="J643" i="4"/>
  <c r="J640" i="4"/>
  <c r="J639" i="4"/>
  <c r="J638" i="4"/>
  <c r="J637" i="4"/>
  <c r="J634" i="4"/>
  <c r="J633" i="4"/>
  <c r="J632" i="4"/>
  <c r="J631" i="4"/>
  <c r="J628" i="4"/>
  <c r="J627" i="4"/>
  <c r="J626" i="4"/>
  <c r="J625" i="4"/>
  <c r="J624" i="4"/>
  <c r="J623" i="4"/>
  <c r="J619" i="4"/>
  <c r="J617" i="4" s="1"/>
  <c r="J616" i="4"/>
  <c r="J615" i="4"/>
  <c r="J614" i="4"/>
  <c r="J613" i="4"/>
  <c r="J612" i="4"/>
  <c r="J611" i="4"/>
  <c r="J610" i="4"/>
  <c r="J609" i="4"/>
  <c r="J608" i="4"/>
  <c r="J607" i="4"/>
  <c r="J606" i="4"/>
  <c r="J605" i="4"/>
  <c r="J604" i="4"/>
  <c r="J603" i="4"/>
  <c r="J602" i="4"/>
  <c r="J601" i="4"/>
  <c r="J600" i="4"/>
  <c r="J599" i="4"/>
  <c r="J598" i="4"/>
  <c r="J597" i="4"/>
  <c r="J596" i="4"/>
  <c r="J595" i="4"/>
  <c r="J594" i="4"/>
  <c r="J593" i="4"/>
  <c r="J592" i="4"/>
  <c r="J591" i="4"/>
  <c r="J590" i="4"/>
  <c r="J589" i="4"/>
  <c r="J588" i="4"/>
  <c r="J585" i="4"/>
  <c r="J584" i="4"/>
  <c r="J583" i="4"/>
  <c r="J582" i="4"/>
  <c r="J581" i="4"/>
  <c r="J577" i="4"/>
  <c r="J576" i="4"/>
  <c r="J575" i="4"/>
  <c r="J574" i="4"/>
  <c r="J573" i="4"/>
  <c r="J572" i="4"/>
  <c r="J569" i="4"/>
  <c r="J568" i="4"/>
  <c r="J567" i="4"/>
  <c r="J563" i="4"/>
  <c r="J562" i="4"/>
  <c r="J561" i="4"/>
  <c r="J560" i="4"/>
  <c r="J559" i="4"/>
  <c r="J558" i="4"/>
  <c r="J557" i="4"/>
  <c r="J556" i="4"/>
  <c r="J553" i="4"/>
  <c r="J552" i="4"/>
  <c r="J551" i="4"/>
  <c r="J548" i="4"/>
  <c r="J547" i="4"/>
  <c r="J546" i="4"/>
  <c r="J545" i="4"/>
  <c r="J543" i="4"/>
  <c r="J542" i="4"/>
  <c r="J541" i="4"/>
  <c r="J540" i="4"/>
  <c r="J539" i="4"/>
  <c r="J538" i="4"/>
  <c r="J537" i="4"/>
  <c r="J536" i="4"/>
  <c r="J535" i="4"/>
  <c r="J533" i="4"/>
  <c r="J532" i="4"/>
  <c r="J531" i="4"/>
  <c r="J530" i="4"/>
  <c r="J529" i="4"/>
  <c r="J528" i="4"/>
  <c r="J527" i="4"/>
  <c r="J525" i="4"/>
  <c r="J524" i="4"/>
  <c r="J523" i="4"/>
  <c r="J522" i="4"/>
  <c r="J521" i="4"/>
  <c r="J517" i="4"/>
  <c r="J516" i="4"/>
  <c r="J515" i="4"/>
  <c r="J514" i="4"/>
  <c r="J513" i="4"/>
  <c r="J512" i="4"/>
  <c r="J511" i="4"/>
  <c r="J510" i="4"/>
  <c r="J509" i="4"/>
  <c r="J508" i="4"/>
  <c r="J507" i="4"/>
  <c r="J506" i="4"/>
  <c r="J503" i="4"/>
  <c r="J502" i="4"/>
  <c r="J501" i="4"/>
  <c r="J500" i="4"/>
  <c r="J499" i="4"/>
  <c r="J497" i="4"/>
  <c r="J496" i="4"/>
  <c r="J495" i="4"/>
  <c r="J494" i="4"/>
  <c r="J493" i="4"/>
  <c r="J492" i="4"/>
  <c r="J491" i="4"/>
  <c r="J490" i="4"/>
  <c r="J489" i="4"/>
  <c r="J488" i="4"/>
  <c r="J487" i="4"/>
  <c r="J486" i="4"/>
  <c r="J485" i="4"/>
  <c r="J484" i="4"/>
  <c r="J482" i="4"/>
  <c r="J481" i="4"/>
  <c r="J480" i="4"/>
  <c r="J479" i="4"/>
  <c r="J478" i="4"/>
  <c r="J477" i="4"/>
  <c r="J473" i="4"/>
  <c r="J472" i="4"/>
  <c r="J471" i="4"/>
  <c r="J470" i="4"/>
  <c r="J469" i="4"/>
  <c r="J468" i="4"/>
  <c r="J467" i="4"/>
  <c r="J466" i="4"/>
  <c r="J465" i="4"/>
  <c r="J464" i="4"/>
  <c r="J463" i="4"/>
  <c r="J462" i="4"/>
  <c r="J459" i="4"/>
  <c r="J458" i="4"/>
  <c r="J457" i="4"/>
  <c r="J456" i="4"/>
  <c r="J454" i="4"/>
  <c r="J453" i="4"/>
  <c r="J452" i="4"/>
  <c r="J450" i="4"/>
  <c r="J449" i="4"/>
  <c r="J448" i="4"/>
  <c r="J447" i="4"/>
  <c r="J446" i="4"/>
  <c r="J445" i="4"/>
  <c r="J443" i="4"/>
  <c r="J441" i="4"/>
  <c r="J440" i="4"/>
  <c r="J439" i="4"/>
  <c r="J438" i="4"/>
  <c r="J437" i="4"/>
  <c r="J436" i="4"/>
  <c r="J435" i="4"/>
  <c r="J434" i="4"/>
  <c r="J432" i="4"/>
  <c r="J430" i="4"/>
  <c r="J429" i="4"/>
  <c r="J428" i="4"/>
  <c r="J427" i="4"/>
  <c r="J426" i="4"/>
  <c r="J425" i="4"/>
  <c r="J424" i="4"/>
  <c r="J423" i="4"/>
  <c r="J422" i="4"/>
  <c r="J421" i="4"/>
  <c r="J419" i="4"/>
  <c r="J418" i="4"/>
  <c r="J417" i="4"/>
  <c r="J416" i="4"/>
  <c r="J414" i="4"/>
  <c r="J413" i="4"/>
  <c r="J412" i="4"/>
  <c r="J410" i="4"/>
  <c r="J409" i="4"/>
  <c r="J408" i="4"/>
  <c r="J407" i="4"/>
  <c r="J403" i="4"/>
  <c r="J402" i="4"/>
  <c r="J401" i="4"/>
  <c r="J400" i="4"/>
  <c r="J399" i="4"/>
  <c r="J398" i="4"/>
  <c r="J397" i="4"/>
  <c r="J396" i="4"/>
  <c r="J395" i="4"/>
  <c r="J394" i="4"/>
  <c r="J393" i="4"/>
  <c r="J392" i="4"/>
  <c r="J391" i="4"/>
  <c r="J390" i="4"/>
  <c r="J389" i="4"/>
  <c r="J388" i="4"/>
  <c r="J387" i="4"/>
  <c r="J386" i="4"/>
  <c r="J385" i="4"/>
  <c r="J383" i="4"/>
  <c r="J382" i="4"/>
  <c r="J381" i="4"/>
  <c r="J380" i="4"/>
  <c r="J379" i="4"/>
  <c r="J375" i="4"/>
  <c r="J374" i="4"/>
  <c r="J373" i="4"/>
  <c r="J372" i="4"/>
  <c r="J371" i="4"/>
  <c r="J370" i="4"/>
  <c r="J369" i="4"/>
  <c r="J366" i="4"/>
  <c r="J365" i="4"/>
  <c r="J364" i="4"/>
  <c r="J361" i="4"/>
  <c r="J360" i="4"/>
  <c r="J359" i="4"/>
  <c r="J358" i="4"/>
  <c r="J357" i="4"/>
  <c r="J356" i="4"/>
  <c r="J355" i="4"/>
  <c r="J352" i="4"/>
  <c r="J351" i="4"/>
  <c r="J350" i="4"/>
  <c r="J349" i="4"/>
  <c r="J348" i="4"/>
  <c r="J345" i="4"/>
  <c r="J344" i="4"/>
  <c r="J343" i="4"/>
  <c r="J342" i="4"/>
  <c r="J339" i="4"/>
  <c r="J338" i="4"/>
  <c r="J337" i="4"/>
  <c r="J336" i="4"/>
  <c r="J335" i="4"/>
  <c r="J332" i="4"/>
  <c r="J331" i="4"/>
  <c r="J330" i="4"/>
  <c r="J329" i="4"/>
  <c r="J328" i="4"/>
  <c r="J327" i="4"/>
  <c r="J326" i="4"/>
  <c r="J325" i="4"/>
  <c r="J324" i="4"/>
  <c r="J323" i="4"/>
  <c r="J320" i="4"/>
  <c r="J319" i="4"/>
  <c r="J318" i="4"/>
  <c r="J317" i="4"/>
  <c r="J316" i="4"/>
  <c r="J315" i="4"/>
  <c r="J314" i="4"/>
  <c r="J310" i="4"/>
  <c r="J309" i="4"/>
  <c r="J308" i="4"/>
  <c r="J306" i="4"/>
  <c r="J305" i="4"/>
  <c r="J304" i="4"/>
  <c r="J303" i="4"/>
  <c r="J302" i="4"/>
  <c r="J301" i="4"/>
  <c r="J300" i="4"/>
  <c r="J299" i="4"/>
  <c r="J298" i="4"/>
  <c r="J296" i="4"/>
  <c r="J295" i="4"/>
  <c r="J294" i="4"/>
  <c r="J293" i="4"/>
  <c r="J292" i="4"/>
  <c r="J291" i="4"/>
  <c r="J290" i="4"/>
  <c r="J289" i="4"/>
  <c r="J288" i="4"/>
  <c r="J287" i="4"/>
  <c r="J286" i="4"/>
  <c r="J285" i="4"/>
  <c r="J284" i="4"/>
  <c r="J283" i="4"/>
  <c r="J282" i="4"/>
  <c r="J281" i="4"/>
  <c r="J279" i="4"/>
  <c r="J278" i="4"/>
  <c r="J277" i="4"/>
  <c r="J276" i="4"/>
  <c r="J272" i="4"/>
  <c r="J271" i="4"/>
  <c r="J270" i="4"/>
  <c r="J269" i="4"/>
  <c r="J268" i="4"/>
  <c r="J267" i="4"/>
  <c r="J266" i="4"/>
  <c r="J265" i="4"/>
  <c r="J264" i="4"/>
  <c r="J263" i="4"/>
  <c r="J262" i="4"/>
  <c r="J261" i="4"/>
  <c r="J258" i="4"/>
  <c r="J257" i="4"/>
  <c r="J256" i="4"/>
  <c r="J255" i="4"/>
  <c r="J253" i="4"/>
  <c r="J252" i="4"/>
  <c r="J251" i="4"/>
  <c r="J250" i="4"/>
  <c r="J249" i="4"/>
  <c r="J248" i="4"/>
  <c r="J247" i="4"/>
  <c r="J246" i="4"/>
  <c r="J245" i="4"/>
  <c r="J243" i="4"/>
  <c r="J242" i="4"/>
  <c r="J241" i="4"/>
  <c r="J240" i="4"/>
  <c r="J239" i="4"/>
  <c r="J238" i="4"/>
  <c r="J237" i="4"/>
  <c r="J236" i="4"/>
  <c r="J235" i="4"/>
  <c r="J234" i="4"/>
  <c r="J233" i="4"/>
  <c r="J232" i="4"/>
  <c r="J231" i="4"/>
  <c r="J230" i="4"/>
  <c r="J229" i="4"/>
  <c r="J228" i="4"/>
  <c r="J226" i="4"/>
  <c r="J225" i="4"/>
  <c r="J224" i="4"/>
  <c r="J223" i="4"/>
  <c r="J222" i="4"/>
  <c r="J221" i="4"/>
  <c r="J219" i="4"/>
  <c r="J218" i="4"/>
  <c r="J217" i="4"/>
  <c r="J216" i="4"/>
  <c r="J215" i="4"/>
  <c r="J214" i="4"/>
  <c r="J213" i="4"/>
  <c r="J212" i="4"/>
  <c r="J208" i="4"/>
  <c r="J207" i="4"/>
  <c r="J206" i="4"/>
  <c r="J205" i="4"/>
  <c r="J204" i="4"/>
  <c r="J202" i="4"/>
  <c r="J201" i="4"/>
  <c r="J199" i="4"/>
  <c r="J198" i="4"/>
  <c r="J197" i="4"/>
  <c r="J195" i="4"/>
  <c r="J194" i="4"/>
  <c r="J193" i="4"/>
  <c r="J192" i="4"/>
  <c r="J191" i="4"/>
  <c r="J190" i="4"/>
  <c r="J189" i="4"/>
  <c r="J188" i="4"/>
  <c r="J186" i="4"/>
  <c r="J185" i="4"/>
  <c r="J181" i="4"/>
  <c r="J180" i="4"/>
  <c r="J179" i="4"/>
  <c r="J178" i="4"/>
  <c r="J177" i="4"/>
  <c r="J176" i="4"/>
  <c r="J174" i="4"/>
  <c r="J173" i="4"/>
  <c r="J172" i="4"/>
  <c r="J171" i="4"/>
  <c r="J170" i="4"/>
  <c r="J169" i="4"/>
  <c r="J168" i="4"/>
  <c r="J167" i="4"/>
  <c r="J166" i="4"/>
  <c r="J164" i="4"/>
  <c r="J163" i="4"/>
  <c r="J162" i="4"/>
  <c r="J161" i="4"/>
  <c r="J160" i="4"/>
  <c r="J159" i="4"/>
  <c r="J158" i="4"/>
  <c r="J157" i="4"/>
  <c r="J156" i="4"/>
  <c r="J155" i="4"/>
  <c r="J153" i="4"/>
  <c r="J152" i="4"/>
  <c r="J151" i="4"/>
  <c r="J150" i="4"/>
  <c r="J149" i="4"/>
  <c r="J148" i="4"/>
  <c r="J144" i="4"/>
  <c r="J143" i="4"/>
  <c r="J142" i="4"/>
  <c r="J141" i="4"/>
  <c r="J140" i="4"/>
  <c r="J139" i="4"/>
  <c r="J138" i="4"/>
  <c r="J137" i="4"/>
  <c r="J136" i="4"/>
  <c r="J133" i="4"/>
  <c r="J132" i="4"/>
  <c r="J131" i="4"/>
  <c r="J130" i="4"/>
  <c r="J129" i="4"/>
  <c r="J128" i="4"/>
  <c r="J127" i="4"/>
  <c r="J126" i="4"/>
  <c r="J125" i="4"/>
  <c r="J124" i="4"/>
  <c r="J123" i="4"/>
  <c r="J122" i="4"/>
  <c r="J120" i="4"/>
  <c r="J119" i="4"/>
  <c r="J118" i="4"/>
  <c r="J117" i="4"/>
  <c r="J113" i="4"/>
  <c r="J112" i="4"/>
  <c r="J111" i="4"/>
  <c r="J110" i="4"/>
  <c r="J109" i="4"/>
  <c r="J108" i="4"/>
  <c r="J107" i="4"/>
  <c r="J106" i="4"/>
  <c r="J105" i="4"/>
  <c r="J104" i="4"/>
  <c r="J101" i="4"/>
  <c r="J100" i="4"/>
  <c r="J99" i="4"/>
  <c r="J98" i="4"/>
  <c r="J97" i="4"/>
  <c r="J96" i="4"/>
  <c r="J95" i="4"/>
  <c r="J94" i="4"/>
  <c r="J93" i="4"/>
  <c r="J92" i="4"/>
  <c r="J91" i="4"/>
  <c r="J90" i="4"/>
  <c r="J88" i="4"/>
  <c r="J87" i="4"/>
  <c r="J86" i="4"/>
  <c r="J85" i="4"/>
  <c r="J84" i="4"/>
  <c r="J83" i="4"/>
  <c r="J82" i="4"/>
  <c r="J81" i="4"/>
  <c r="J80" i="4"/>
  <c r="J79" i="4"/>
  <c r="J78" i="4"/>
  <c r="J77" i="4"/>
  <c r="J76" i="4"/>
  <c r="J75" i="4"/>
  <c r="J74" i="4"/>
  <c r="J73" i="4"/>
  <c r="J72" i="4"/>
  <c r="J71" i="4"/>
  <c r="J70" i="4"/>
  <c r="J69" i="4"/>
  <c r="J68" i="4"/>
  <c r="J67" i="4"/>
  <c r="J66" i="4"/>
  <c r="J65" i="4"/>
  <c r="J64" i="4"/>
  <c r="J63" i="4"/>
  <c r="J62" i="4"/>
  <c r="J58" i="4"/>
  <c r="J57" i="4"/>
  <c r="J56" i="4"/>
  <c r="J55" i="4"/>
  <c r="J54" i="4"/>
  <c r="J53" i="4"/>
  <c r="J52" i="4"/>
  <c r="J51" i="4"/>
  <c r="J50" i="4"/>
  <c r="J49" i="4"/>
  <c r="J48" i="4"/>
  <c r="J47" i="4"/>
  <c r="J46" i="4"/>
  <c r="J45" i="4"/>
  <c r="J44" i="4"/>
  <c r="J43" i="4"/>
  <c r="J42" i="4"/>
  <c r="J41" i="4"/>
  <c r="J38" i="4"/>
  <c r="J36" i="4"/>
  <c r="J35" i="4"/>
  <c r="J34" i="4"/>
  <c r="J33" i="4"/>
  <c r="J32" i="4"/>
  <c r="J31" i="4"/>
  <c r="J30" i="4"/>
  <c r="J29" i="4"/>
  <c r="J27" i="4"/>
  <c r="J26" i="4"/>
  <c r="J25" i="4"/>
  <c r="J24" i="4"/>
  <c r="J20" i="4"/>
  <c r="J19" i="4"/>
  <c r="J18" i="4"/>
  <c r="J17" i="4"/>
  <c r="J16" i="4"/>
  <c r="J15" i="4"/>
  <c r="J14" i="4"/>
  <c r="J13" i="4"/>
  <c r="J12" i="4"/>
  <c r="J11" i="4"/>
  <c r="J10" i="4"/>
  <c r="J9" i="4"/>
  <c r="J8" i="4"/>
  <c r="H858" i="4"/>
  <c r="H857" i="4"/>
  <c r="H856" i="4"/>
  <c r="H855" i="4"/>
  <c r="H854" i="4"/>
  <c r="H853" i="4"/>
  <c r="H852" i="4"/>
  <c r="H851" i="4"/>
  <c r="H848" i="4"/>
  <c r="H846" i="4" s="1"/>
  <c r="H845" i="4"/>
  <c r="H844" i="4"/>
  <c r="H843" i="4"/>
  <c r="H842" i="4"/>
  <c r="H839" i="4"/>
  <c r="H837" i="4" s="1"/>
  <c r="H836" i="4"/>
  <c r="H835" i="4"/>
  <c r="H834" i="4"/>
  <c r="H833" i="4"/>
  <c r="H832" i="4"/>
  <c r="H831" i="4"/>
  <c r="H830" i="4"/>
  <c r="H827" i="4"/>
  <c r="H826" i="4"/>
  <c r="H825" i="4"/>
  <c r="H821" i="4"/>
  <c r="H820" i="4"/>
  <c r="H819" i="4"/>
  <c r="H818" i="4"/>
  <c r="H817" i="4"/>
  <c r="H816" i="4"/>
  <c r="H815" i="4"/>
  <c r="H814" i="4"/>
  <c r="H813" i="4"/>
  <c r="H812" i="4"/>
  <c r="H811" i="4"/>
  <c r="H808" i="4"/>
  <c r="H807" i="4"/>
  <c r="H806" i="4"/>
  <c r="H805" i="4"/>
  <c r="H804" i="4"/>
  <c r="H803" i="4"/>
  <c r="H802" i="4"/>
  <c r="H801" i="4"/>
  <c r="H800" i="4"/>
  <c r="H799" i="4"/>
  <c r="H798" i="4"/>
  <c r="H795" i="4"/>
  <c r="H794" i="4"/>
  <c r="H793" i="4"/>
  <c r="H792" i="4"/>
  <c r="H791" i="4"/>
  <c r="H790" i="4"/>
  <c r="H789" i="4"/>
  <c r="H788" i="4"/>
  <c r="H787" i="4"/>
  <c r="H786" i="4"/>
  <c r="H785" i="4"/>
  <c r="H784" i="4"/>
  <c r="H781" i="4"/>
  <c r="H779" i="4" s="1"/>
  <c r="H777" i="4"/>
  <c r="H776" i="4"/>
  <c r="H775" i="4"/>
  <c r="H774" i="4"/>
  <c r="H773" i="4"/>
  <c r="H772" i="4"/>
  <c r="H771" i="4"/>
  <c r="H770" i="4"/>
  <c r="H769" i="4"/>
  <c r="H768" i="4"/>
  <c r="H767" i="4"/>
  <c r="H766" i="4"/>
  <c r="H765" i="4"/>
  <c r="H764" i="4"/>
  <c r="H763" i="4"/>
  <c r="H760" i="4"/>
  <c r="H759" i="4"/>
  <c r="H756" i="4"/>
  <c r="H754" i="4"/>
  <c r="H753" i="4"/>
  <c r="H751" i="4"/>
  <c r="H750" i="4"/>
  <c r="H749" i="4"/>
  <c r="H748" i="4"/>
  <c r="H746" i="4"/>
  <c r="H745" i="4"/>
  <c r="H743" i="4"/>
  <c r="H742" i="4"/>
  <c r="H740" i="4"/>
  <c r="H739" i="4"/>
  <c r="H738" i="4"/>
  <c r="H736" i="4"/>
  <c r="H735" i="4"/>
  <c r="H734" i="4"/>
  <c r="H733" i="4"/>
  <c r="H732" i="4"/>
  <c r="H727" i="4"/>
  <c r="H726" i="4"/>
  <c r="H725" i="4"/>
  <c r="H724" i="4"/>
  <c r="H723" i="4"/>
  <c r="H721" i="4"/>
  <c r="H720" i="4"/>
  <c r="H719" i="4"/>
  <c r="H717" i="4"/>
  <c r="H716" i="4"/>
  <c r="H715" i="4"/>
  <c r="H714" i="4"/>
  <c r="H712" i="4"/>
  <c r="H711" i="4"/>
  <c r="H710" i="4"/>
  <c r="H709" i="4"/>
  <c r="H707" i="4"/>
  <c r="H705" i="4"/>
  <c r="H703" i="4"/>
  <c r="H702" i="4"/>
  <c r="H701" i="4"/>
  <c r="H700" i="4"/>
  <c r="H699" i="4"/>
  <c r="H698" i="4"/>
  <c r="H694" i="4"/>
  <c r="H692" i="4" s="1"/>
  <c r="H691" i="4"/>
  <c r="H690" i="4"/>
  <c r="H689" i="4"/>
  <c r="H688" i="4"/>
  <c r="H687" i="4"/>
  <c r="H686" i="4"/>
  <c r="H685" i="4"/>
  <c r="H684" i="4"/>
  <c r="H683" i="4"/>
  <c r="H682" i="4"/>
  <c r="H681" i="4"/>
  <c r="H680" i="4"/>
  <c r="H677" i="4"/>
  <c r="H676" i="4"/>
  <c r="H675" i="4"/>
  <c r="H674" i="4"/>
  <c r="H672" i="4"/>
  <c r="H671" i="4"/>
  <c r="H670" i="4"/>
  <c r="H668" i="4"/>
  <c r="H664" i="4"/>
  <c r="H662" i="4" s="1"/>
  <c r="H660" i="4"/>
  <c r="H659" i="4"/>
  <c r="H658" i="4"/>
  <c r="H657" i="4"/>
  <c r="H654" i="4"/>
  <c r="H653" i="4"/>
  <c r="H652" i="4"/>
  <c r="H651" i="4"/>
  <c r="H648" i="4"/>
  <c r="H647" i="4"/>
  <c r="H646" i="4"/>
  <c r="H645" i="4"/>
  <c r="H644" i="4"/>
  <c r="H643" i="4"/>
  <c r="H640" i="4"/>
  <c r="H639" i="4"/>
  <c r="H638" i="4"/>
  <c r="H637" i="4"/>
  <c r="H634" i="4"/>
  <c r="H633" i="4"/>
  <c r="H632" i="4"/>
  <c r="H631" i="4"/>
  <c r="H628" i="4"/>
  <c r="H627" i="4"/>
  <c r="H626" i="4"/>
  <c r="H625" i="4"/>
  <c r="H624" i="4"/>
  <c r="H623" i="4"/>
  <c r="H619" i="4"/>
  <c r="H617" i="4" s="1"/>
  <c r="H616" i="4"/>
  <c r="H615" i="4"/>
  <c r="H614" i="4"/>
  <c r="H613" i="4"/>
  <c r="H612" i="4"/>
  <c r="H611" i="4"/>
  <c r="H610" i="4"/>
  <c r="H609" i="4"/>
  <c r="H608" i="4"/>
  <c r="H607" i="4"/>
  <c r="H606" i="4"/>
  <c r="H605" i="4"/>
  <c r="H604" i="4"/>
  <c r="H603" i="4"/>
  <c r="H602" i="4"/>
  <c r="H601" i="4"/>
  <c r="H600" i="4"/>
  <c r="H599" i="4"/>
  <c r="H598" i="4"/>
  <c r="H597" i="4"/>
  <c r="H596" i="4"/>
  <c r="H595" i="4"/>
  <c r="H594" i="4"/>
  <c r="H593" i="4"/>
  <c r="H592" i="4"/>
  <c r="H591" i="4"/>
  <c r="H590" i="4"/>
  <c r="H589" i="4"/>
  <c r="H588" i="4"/>
  <c r="H585" i="4"/>
  <c r="H584" i="4"/>
  <c r="H583" i="4"/>
  <c r="H582" i="4"/>
  <c r="H581" i="4"/>
  <c r="H577" i="4"/>
  <c r="H576" i="4"/>
  <c r="H575" i="4"/>
  <c r="H574" i="4"/>
  <c r="H573" i="4"/>
  <c r="H572" i="4"/>
  <c r="H569" i="4"/>
  <c r="H568" i="4"/>
  <c r="H567" i="4"/>
  <c r="H563" i="4"/>
  <c r="H562" i="4"/>
  <c r="H561" i="4"/>
  <c r="H560" i="4"/>
  <c r="H559" i="4"/>
  <c r="H558" i="4"/>
  <c r="H557" i="4"/>
  <c r="H556" i="4"/>
  <c r="H553" i="4"/>
  <c r="H552" i="4"/>
  <c r="H551" i="4"/>
  <c r="H548" i="4"/>
  <c r="H547" i="4"/>
  <c r="H546" i="4"/>
  <c r="H545" i="4"/>
  <c r="H543" i="4"/>
  <c r="H542" i="4"/>
  <c r="H541" i="4"/>
  <c r="H540" i="4"/>
  <c r="H539" i="4"/>
  <c r="H538" i="4"/>
  <c r="H537" i="4"/>
  <c r="H536" i="4"/>
  <c r="H535" i="4"/>
  <c r="H533" i="4"/>
  <c r="H532" i="4"/>
  <c r="H531" i="4"/>
  <c r="H530" i="4"/>
  <c r="H529" i="4"/>
  <c r="H528" i="4"/>
  <c r="H527" i="4"/>
  <c r="H525" i="4"/>
  <c r="H524" i="4"/>
  <c r="H523" i="4"/>
  <c r="H522" i="4"/>
  <c r="H521" i="4"/>
  <c r="H517" i="4"/>
  <c r="H516" i="4"/>
  <c r="H515" i="4"/>
  <c r="H514" i="4"/>
  <c r="H513" i="4"/>
  <c r="H512" i="4"/>
  <c r="H511" i="4"/>
  <c r="H510" i="4"/>
  <c r="H509" i="4"/>
  <c r="H508" i="4"/>
  <c r="H507" i="4"/>
  <c r="H506" i="4"/>
  <c r="H503" i="4"/>
  <c r="H502" i="4"/>
  <c r="H501" i="4"/>
  <c r="H500" i="4"/>
  <c r="H499" i="4"/>
  <c r="H497" i="4"/>
  <c r="H496" i="4"/>
  <c r="H495" i="4"/>
  <c r="H494" i="4"/>
  <c r="H493" i="4"/>
  <c r="H492" i="4"/>
  <c r="H491" i="4"/>
  <c r="H490" i="4"/>
  <c r="H489" i="4"/>
  <c r="H488" i="4"/>
  <c r="H487" i="4"/>
  <c r="H486" i="4"/>
  <c r="H485" i="4"/>
  <c r="H484" i="4"/>
  <c r="H482" i="4"/>
  <c r="H481" i="4"/>
  <c r="H480" i="4"/>
  <c r="H479" i="4"/>
  <c r="H478" i="4"/>
  <c r="H477" i="4"/>
  <c r="H473" i="4"/>
  <c r="H472" i="4"/>
  <c r="H471" i="4"/>
  <c r="H470" i="4"/>
  <c r="H469" i="4"/>
  <c r="H468" i="4"/>
  <c r="H467" i="4"/>
  <c r="H466" i="4"/>
  <c r="H465" i="4"/>
  <c r="H464" i="4"/>
  <c r="H463" i="4"/>
  <c r="H462" i="4"/>
  <c r="H459" i="4"/>
  <c r="H458" i="4"/>
  <c r="H457" i="4"/>
  <c r="H456" i="4"/>
  <c r="H454" i="4"/>
  <c r="H453" i="4"/>
  <c r="H452" i="4"/>
  <c r="H450" i="4"/>
  <c r="H449" i="4"/>
  <c r="H448" i="4"/>
  <c r="H447" i="4"/>
  <c r="H446" i="4"/>
  <c r="H445" i="4"/>
  <c r="H443" i="4"/>
  <c r="H441" i="4"/>
  <c r="H440" i="4"/>
  <c r="H439" i="4"/>
  <c r="H438" i="4"/>
  <c r="H437" i="4"/>
  <c r="H436" i="4"/>
  <c r="H435" i="4"/>
  <c r="H434" i="4"/>
  <c r="H432" i="4"/>
  <c r="H430" i="4"/>
  <c r="H429" i="4"/>
  <c r="H428" i="4"/>
  <c r="H427" i="4"/>
  <c r="H426" i="4"/>
  <c r="H425" i="4"/>
  <c r="H424" i="4"/>
  <c r="H423" i="4"/>
  <c r="H422" i="4"/>
  <c r="H421" i="4"/>
  <c r="H419" i="4"/>
  <c r="H418" i="4"/>
  <c r="H417" i="4"/>
  <c r="H416" i="4"/>
  <c r="H414" i="4"/>
  <c r="H413" i="4"/>
  <c r="H412" i="4"/>
  <c r="H410" i="4"/>
  <c r="H409" i="4"/>
  <c r="H408" i="4"/>
  <c r="H407" i="4"/>
  <c r="H403" i="4"/>
  <c r="H402" i="4"/>
  <c r="H401" i="4"/>
  <c r="H400" i="4"/>
  <c r="H399" i="4"/>
  <c r="H398" i="4"/>
  <c r="H397" i="4"/>
  <c r="H396" i="4"/>
  <c r="H395" i="4"/>
  <c r="H394" i="4"/>
  <c r="H393" i="4"/>
  <c r="H392" i="4"/>
  <c r="H391" i="4"/>
  <c r="H390" i="4"/>
  <c r="H389" i="4"/>
  <c r="H388" i="4"/>
  <c r="H387" i="4"/>
  <c r="H386" i="4"/>
  <c r="H385" i="4"/>
  <c r="H383" i="4"/>
  <c r="H382" i="4"/>
  <c r="H381" i="4"/>
  <c r="H380" i="4"/>
  <c r="H379" i="4"/>
  <c r="H375" i="4"/>
  <c r="H374" i="4"/>
  <c r="H373" i="4"/>
  <c r="H372" i="4"/>
  <c r="H371" i="4"/>
  <c r="H370" i="4"/>
  <c r="H369" i="4"/>
  <c r="H366" i="4"/>
  <c r="H365" i="4"/>
  <c r="H364" i="4"/>
  <c r="H361" i="4"/>
  <c r="H360" i="4"/>
  <c r="H359" i="4"/>
  <c r="H358" i="4"/>
  <c r="H357" i="4"/>
  <c r="H356" i="4"/>
  <c r="H355" i="4"/>
  <c r="H352" i="4"/>
  <c r="H351" i="4"/>
  <c r="H350" i="4"/>
  <c r="H349" i="4"/>
  <c r="H348" i="4"/>
  <c r="H345" i="4"/>
  <c r="H344" i="4"/>
  <c r="H343" i="4"/>
  <c r="H342" i="4"/>
  <c r="H339" i="4"/>
  <c r="H338" i="4"/>
  <c r="H337" i="4"/>
  <c r="H336" i="4"/>
  <c r="H335" i="4"/>
  <c r="H332" i="4"/>
  <c r="H331" i="4"/>
  <c r="H330" i="4"/>
  <c r="H329" i="4"/>
  <c r="H328" i="4"/>
  <c r="H327" i="4"/>
  <c r="H326" i="4"/>
  <c r="H325" i="4"/>
  <c r="H324" i="4"/>
  <c r="H323" i="4"/>
  <c r="H320" i="4"/>
  <c r="H319" i="4"/>
  <c r="H318" i="4"/>
  <c r="H317" i="4"/>
  <c r="H316" i="4"/>
  <c r="H315" i="4"/>
  <c r="H314" i="4"/>
  <c r="H310" i="4"/>
  <c r="H309" i="4"/>
  <c r="H308" i="4"/>
  <c r="H306" i="4"/>
  <c r="H305" i="4"/>
  <c r="H304" i="4"/>
  <c r="H303" i="4"/>
  <c r="H302" i="4"/>
  <c r="H301" i="4"/>
  <c r="H300" i="4"/>
  <c r="H299" i="4"/>
  <c r="H298" i="4"/>
  <c r="H296" i="4"/>
  <c r="H295" i="4"/>
  <c r="H294" i="4"/>
  <c r="H293" i="4"/>
  <c r="H292" i="4"/>
  <c r="H291" i="4"/>
  <c r="H290" i="4"/>
  <c r="H289" i="4"/>
  <c r="H288" i="4"/>
  <c r="H287" i="4"/>
  <c r="H286" i="4"/>
  <c r="H285" i="4"/>
  <c r="H284" i="4"/>
  <c r="H283" i="4"/>
  <c r="H282" i="4"/>
  <c r="H281" i="4"/>
  <c r="H279" i="4"/>
  <c r="H278" i="4"/>
  <c r="H277" i="4"/>
  <c r="H276" i="4"/>
  <c r="H272" i="4"/>
  <c r="H271" i="4"/>
  <c r="H270" i="4"/>
  <c r="H269" i="4"/>
  <c r="H268" i="4"/>
  <c r="H267" i="4"/>
  <c r="H266" i="4"/>
  <c r="H265" i="4"/>
  <c r="H264" i="4"/>
  <c r="H263" i="4"/>
  <c r="H262" i="4"/>
  <c r="H261" i="4"/>
  <c r="H258" i="4"/>
  <c r="H257" i="4"/>
  <c r="H256" i="4"/>
  <c r="H255" i="4"/>
  <c r="H253" i="4"/>
  <c r="H252" i="4"/>
  <c r="H251" i="4"/>
  <c r="H250" i="4"/>
  <c r="H249" i="4"/>
  <c r="H248" i="4"/>
  <c r="H247" i="4"/>
  <c r="H246" i="4"/>
  <c r="H245" i="4"/>
  <c r="H243" i="4"/>
  <c r="H242" i="4"/>
  <c r="H241" i="4"/>
  <c r="H240" i="4"/>
  <c r="H239" i="4"/>
  <c r="H238" i="4"/>
  <c r="H237" i="4"/>
  <c r="H236" i="4"/>
  <c r="H235" i="4"/>
  <c r="H234" i="4"/>
  <c r="H233" i="4"/>
  <c r="H232" i="4"/>
  <c r="H231" i="4"/>
  <c r="H230" i="4"/>
  <c r="H229" i="4"/>
  <c r="H228" i="4"/>
  <c r="H226" i="4"/>
  <c r="H225" i="4"/>
  <c r="H224" i="4"/>
  <c r="H223" i="4"/>
  <c r="H222" i="4"/>
  <c r="H221" i="4"/>
  <c r="H219" i="4"/>
  <c r="H218" i="4"/>
  <c r="H217" i="4"/>
  <c r="H216" i="4"/>
  <c r="H215" i="4"/>
  <c r="H214" i="4"/>
  <c r="H213" i="4"/>
  <c r="H212" i="4"/>
  <c r="H208" i="4"/>
  <c r="H207" i="4"/>
  <c r="H206" i="4"/>
  <c r="H205" i="4"/>
  <c r="H204" i="4"/>
  <c r="H202" i="4"/>
  <c r="H201" i="4"/>
  <c r="H199" i="4"/>
  <c r="H198" i="4"/>
  <c r="H197" i="4"/>
  <c r="H195" i="4"/>
  <c r="H194" i="4"/>
  <c r="H193" i="4"/>
  <c r="H192" i="4"/>
  <c r="H191" i="4"/>
  <c r="H190" i="4"/>
  <c r="H189" i="4"/>
  <c r="H188" i="4"/>
  <c r="H186" i="4"/>
  <c r="H185" i="4"/>
  <c r="H181" i="4"/>
  <c r="H180" i="4"/>
  <c r="H179" i="4"/>
  <c r="H178" i="4"/>
  <c r="H177" i="4"/>
  <c r="H176" i="4"/>
  <c r="H174" i="4"/>
  <c r="H173" i="4"/>
  <c r="H172" i="4"/>
  <c r="H171" i="4"/>
  <c r="H170" i="4"/>
  <c r="H169" i="4"/>
  <c r="H168" i="4"/>
  <c r="H167" i="4"/>
  <c r="H166" i="4"/>
  <c r="H164" i="4"/>
  <c r="H163" i="4"/>
  <c r="H162" i="4"/>
  <c r="H161" i="4"/>
  <c r="H160" i="4"/>
  <c r="H159" i="4"/>
  <c r="H158" i="4"/>
  <c r="H157" i="4"/>
  <c r="H156" i="4"/>
  <c r="H155" i="4"/>
  <c r="H153" i="4"/>
  <c r="H152" i="4"/>
  <c r="H151" i="4"/>
  <c r="H150" i="4"/>
  <c r="H149" i="4"/>
  <c r="H148" i="4"/>
  <c r="H144" i="4"/>
  <c r="H143" i="4"/>
  <c r="H142" i="4"/>
  <c r="H141" i="4"/>
  <c r="H140" i="4"/>
  <c r="H139" i="4"/>
  <c r="H138" i="4"/>
  <c r="H137" i="4"/>
  <c r="H136" i="4"/>
  <c r="H133" i="4"/>
  <c r="H132" i="4"/>
  <c r="H131" i="4"/>
  <c r="H130" i="4"/>
  <c r="H129" i="4"/>
  <c r="H128" i="4"/>
  <c r="H127" i="4"/>
  <c r="H126" i="4"/>
  <c r="H125" i="4"/>
  <c r="H124" i="4"/>
  <c r="H123" i="4"/>
  <c r="H122" i="4"/>
  <c r="H120" i="4"/>
  <c r="H119" i="4"/>
  <c r="H118" i="4"/>
  <c r="H117" i="4"/>
  <c r="H113" i="4"/>
  <c r="H112" i="4"/>
  <c r="H111" i="4"/>
  <c r="H110" i="4"/>
  <c r="H109" i="4"/>
  <c r="H108" i="4"/>
  <c r="H107" i="4"/>
  <c r="H106" i="4"/>
  <c r="H105" i="4"/>
  <c r="H104" i="4"/>
  <c r="H101" i="4"/>
  <c r="H100" i="4"/>
  <c r="H99" i="4"/>
  <c r="H98" i="4"/>
  <c r="H97" i="4"/>
  <c r="H96" i="4"/>
  <c r="H95" i="4"/>
  <c r="H94" i="4"/>
  <c r="H93" i="4"/>
  <c r="H92" i="4"/>
  <c r="H91" i="4"/>
  <c r="H90" i="4"/>
  <c r="H88" i="4"/>
  <c r="H87" i="4"/>
  <c r="H86" i="4"/>
  <c r="H85" i="4"/>
  <c r="H84" i="4"/>
  <c r="H83" i="4"/>
  <c r="H82" i="4"/>
  <c r="H81" i="4"/>
  <c r="H80" i="4"/>
  <c r="H79" i="4"/>
  <c r="H78" i="4"/>
  <c r="H77" i="4"/>
  <c r="H76" i="4"/>
  <c r="H75" i="4"/>
  <c r="H74" i="4"/>
  <c r="H73" i="4"/>
  <c r="H72" i="4"/>
  <c r="H71" i="4"/>
  <c r="H70" i="4"/>
  <c r="H69" i="4"/>
  <c r="H68" i="4"/>
  <c r="H67" i="4"/>
  <c r="H66" i="4"/>
  <c r="H65" i="4"/>
  <c r="H64" i="4"/>
  <c r="H63" i="4"/>
  <c r="H62" i="4"/>
  <c r="H58" i="4"/>
  <c r="H57" i="4"/>
  <c r="H56" i="4"/>
  <c r="H55" i="4"/>
  <c r="H54" i="4"/>
  <c r="H53" i="4"/>
  <c r="H52" i="4"/>
  <c r="H51" i="4"/>
  <c r="H50" i="4"/>
  <c r="H49" i="4"/>
  <c r="H48" i="4"/>
  <c r="H47" i="4"/>
  <c r="H46" i="4"/>
  <c r="H45" i="4"/>
  <c r="H44" i="4"/>
  <c r="H43" i="4"/>
  <c r="H42" i="4"/>
  <c r="H41" i="4"/>
  <c r="H38" i="4"/>
  <c r="H36" i="4"/>
  <c r="H35" i="4"/>
  <c r="H34" i="4"/>
  <c r="H33" i="4"/>
  <c r="H32" i="4"/>
  <c r="H31" i="4"/>
  <c r="H30" i="4"/>
  <c r="H29" i="4"/>
  <c r="H27" i="4"/>
  <c r="H26" i="4"/>
  <c r="H25" i="4"/>
  <c r="H24" i="4"/>
  <c r="H20" i="4"/>
  <c r="H19" i="4"/>
  <c r="H18" i="4"/>
  <c r="H17" i="4"/>
  <c r="H16" i="4"/>
  <c r="H15" i="4"/>
  <c r="H14" i="4"/>
  <c r="H13" i="4"/>
  <c r="H12" i="4"/>
  <c r="H11" i="4"/>
  <c r="H10" i="4"/>
  <c r="H9" i="4"/>
  <c r="H8" i="4"/>
  <c r="F84" i="4"/>
  <c r="F85" i="4"/>
  <c r="F86" i="4"/>
  <c r="F87" i="4"/>
  <c r="F88" i="4"/>
  <c r="F63" i="4"/>
  <c r="F64" i="4"/>
  <c r="F65" i="4"/>
  <c r="F66" i="4"/>
  <c r="F67" i="4"/>
  <c r="F68" i="4"/>
  <c r="F69" i="4"/>
  <c r="F70" i="4"/>
  <c r="F71" i="4"/>
  <c r="F72" i="4"/>
  <c r="F73" i="4"/>
  <c r="F74" i="4"/>
  <c r="F75" i="4"/>
  <c r="F76" i="4"/>
  <c r="F77" i="4"/>
  <c r="F78" i="4"/>
  <c r="F79" i="4"/>
  <c r="F80" i="4"/>
  <c r="F81" i="4"/>
  <c r="F82" i="4"/>
  <c r="F83" i="4"/>
  <c r="F12" i="4"/>
  <c r="F13" i="4"/>
  <c r="F20" i="4"/>
  <c r="F19" i="4"/>
  <c r="F18" i="4"/>
  <c r="F17" i="4"/>
  <c r="F16" i="4"/>
  <c r="F15" i="4"/>
  <c r="F14" i="4"/>
  <c r="F11" i="4"/>
  <c r="F10" i="4"/>
  <c r="F9" i="4"/>
  <c r="F8" i="4"/>
  <c r="F27" i="4"/>
  <c r="F26" i="4"/>
  <c r="F25" i="4"/>
  <c r="F24" i="4"/>
  <c r="F814" i="4"/>
  <c r="C1" i="5"/>
  <c r="M18" i="5"/>
  <c r="M19" i="5"/>
  <c r="M20" i="5"/>
  <c r="M21" i="5"/>
  <c r="M22" i="5"/>
  <c r="M23" i="5"/>
  <c r="M24" i="5"/>
  <c r="M25" i="5"/>
  <c r="M26" i="5"/>
  <c r="M27" i="5"/>
  <c r="M28" i="5"/>
  <c r="M29" i="5"/>
  <c r="M17" i="5"/>
  <c r="M16" i="5"/>
  <c r="M15" i="5"/>
  <c r="M7" i="5"/>
  <c r="M6" i="5"/>
  <c r="M5" i="5"/>
  <c r="M4" i="5"/>
  <c r="M3" i="5"/>
  <c r="F858" i="4"/>
  <c r="F857" i="4"/>
  <c r="F856" i="4"/>
  <c r="F855" i="4"/>
  <c r="F854" i="4"/>
  <c r="F853" i="4"/>
  <c r="F852" i="4"/>
  <c r="F851" i="4"/>
  <c r="F848" i="4"/>
  <c r="F846" i="4" s="1"/>
  <c r="F845" i="4"/>
  <c r="F843" i="4"/>
  <c r="F842" i="4"/>
  <c r="F839" i="4"/>
  <c r="F836" i="4"/>
  <c r="F835" i="4"/>
  <c r="F834" i="4"/>
  <c r="F833" i="4"/>
  <c r="F832" i="4"/>
  <c r="F831" i="4"/>
  <c r="F830" i="4"/>
  <c r="F827" i="4"/>
  <c r="F826" i="4"/>
  <c r="F825" i="4"/>
  <c r="F821" i="4"/>
  <c r="F820" i="4"/>
  <c r="F819" i="4"/>
  <c r="F818" i="4"/>
  <c r="F817" i="4"/>
  <c r="F816" i="4"/>
  <c r="F815" i="4"/>
  <c r="F813" i="4"/>
  <c r="F812" i="4"/>
  <c r="F811" i="4"/>
  <c r="F808" i="4"/>
  <c r="F807" i="4"/>
  <c r="F806" i="4"/>
  <c r="F805" i="4"/>
  <c r="F804" i="4"/>
  <c r="F803" i="4"/>
  <c r="F802" i="4"/>
  <c r="F801" i="4"/>
  <c r="F800" i="4"/>
  <c r="F799" i="4"/>
  <c r="F798" i="4"/>
  <c r="F795" i="4"/>
  <c r="F794" i="4"/>
  <c r="F793" i="4"/>
  <c r="F792" i="4"/>
  <c r="F791" i="4"/>
  <c r="F790" i="4"/>
  <c r="F789" i="4"/>
  <c r="F788" i="4"/>
  <c r="F787" i="4"/>
  <c r="F786" i="4"/>
  <c r="F785" i="4"/>
  <c r="F784" i="4"/>
  <c r="F781" i="4"/>
  <c r="F777" i="4"/>
  <c r="F776" i="4"/>
  <c r="F775" i="4"/>
  <c r="F774" i="4"/>
  <c r="F773" i="4"/>
  <c r="F772" i="4"/>
  <c r="F771" i="4"/>
  <c r="F770" i="4"/>
  <c r="F769" i="4"/>
  <c r="F768" i="4"/>
  <c r="F767" i="4"/>
  <c r="F766" i="4"/>
  <c r="F765" i="4"/>
  <c r="F764" i="4"/>
  <c r="F763" i="4"/>
  <c r="F756" i="4"/>
  <c r="F760" i="4"/>
  <c r="F759" i="4"/>
  <c r="F754" i="4"/>
  <c r="F753" i="4"/>
  <c r="F751" i="4"/>
  <c r="F750" i="4"/>
  <c r="F749" i="4"/>
  <c r="F748" i="4"/>
  <c r="F746" i="4"/>
  <c r="F745" i="4"/>
  <c r="F743" i="4"/>
  <c r="F742" i="4"/>
  <c r="F740" i="4"/>
  <c r="F739" i="4"/>
  <c r="F738" i="4"/>
  <c r="F736" i="4"/>
  <c r="F735" i="4"/>
  <c r="F734" i="4"/>
  <c r="F733" i="4"/>
  <c r="F732" i="4"/>
  <c r="F727" i="4"/>
  <c r="F726" i="4"/>
  <c r="F725" i="4"/>
  <c r="F724" i="4"/>
  <c r="F723" i="4"/>
  <c r="F721" i="4"/>
  <c r="F720" i="4"/>
  <c r="F719" i="4"/>
  <c r="F717" i="4"/>
  <c r="F716" i="4"/>
  <c r="F715" i="4"/>
  <c r="F714" i="4"/>
  <c r="F712" i="4"/>
  <c r="F711" i="4"/>
  <c r="F710" i="4"/>
  <c r="F709" i="4"/>
  <c r="F707" i="4"/>
  <c r="F705" i="4"/>
  <c r="F703" i="4"/>
  <c r="F702" i="4"/>
  <c r="F701" i="4"/>
  <c r="F700" i="4"/>
  <c r="F699" i="4"/>
  <c r="F698" i="4"/>
  <c r="F694" i="4"/>
  <c r="F692" i="4" s="1"/>
  <c r="F691" i="4"/>
  <c r="F690" i="4"/>
  <c r="F689" i="4"/>
  <c r="F688" i="4"/>
  <c r="F687" i="4"/>
  <c r="F686" i="4"/>
  <c r="F685" i="4"/>
  <c r="F684" i="4"/>
  <c r="F683" i="4"/>
  <c r="F682" i="4"/>
  <c r="F681" i="4"/>
  <c r="F680" i="4"/>
  <c r="F677" i="4"/>
  <c r="F676" i="4"/>
  <c r="F675" i="4"/>
  <c r="F674" i="4"/>
  <c r="F672" i="4"/>
  <c r="F671" i="4"/>
  <c r="F670" i="4"/>
  <c r="F668" i="4"/>
  <c r="F664" i="4"/>
  <c r="F662" i="4" s="1"/>
  <c r="F660" i="4"/>
  <c r="F659" i="4"/>
  <c r="F658" i="4"/>
  <c r="F657" i="4"/>
  <c r="F654" i="4"/>
  <c r="F653" i="4"/>
  <c r="F652" i="4"/>
  <c r="F651" i="4"/>
  <c r="F648" i="4"/>
  <c r="F647" i="4"/>
  <c r="F646" i="4"/>
  <c r="F645" i="4"/>
  <c r="F644" i="4"/>
  <c r="F643" i="4"/>
  <c r="F640" i="4"/>
  <c r="F639" i="4"/>
  <c r="F638" i="4"/>
  <c r="F637" i="4"/>
  <c r="F634" i="4"/>
  <c r="F633" i="4"/>
  <c r="F632" i="4"/>
  <c r="F631" i="4"/>
  <c r="F628" i="4"/>
  <c r="F627" i="4"/>
  <c r="F626" i="4"/>
  <c r="F625" i="4"/>
  <c r="F624" i="4"/>
  <c r="F623" i="4"/>
  <c r="F619" i="4"/>
  <c r="F617" i="4" s="1"/>
  <c r="F616" i="4"/>
  <c r="F615" i="4"/>
  <c r="F614" i="4"/>
  <c r="F613" i="4"/>
  <c r="F612" i="4"/>
  <c r="F611" i="4"/>
  <c r="F610" i="4"/>
  <c r="F609" i="4"/>
  <c r="F608" i="4"/>
  <c r="F607" i="4"/>
  <c r="F606" i="4"/>
  <c r="F605" i="4"/>
  <c r="F604" i="4"/>
  <c r="F603" i="4"/>
  <c r="F602" i="4"/>
  <c r="F601" i="4"/>
  <c r="F600" i="4"/>
  <c r="F599" i="4"/>
  <c r="F598" i="4"/>
  <c r="F597" i="4"/>
  <c r="F596" i="4"/>
  <c r="F595" i="4"/>
  <c r="F594" i="4"/>
  <c r="F593" i="4"/>
  <c r="F592" i="4"/>
  <c r="F591" i="4"/>
  <c r="F590" i="4"/>
  <c r="F589" i="4"/>
  <c r="F588" i="4"/>
  <c r="F585" i="4"/>
  <c r="F584" i="4"/>
  <c r="F583" i="4"/>
  <c r="F582" i="4"/>
  <c r="F581" i="4"/>
  <c r="F577" i="4"/>
  <c r="F576" i="4"/>
  <c r="F575" i="4"/>
  <c r="F574" i="4"/>
  <c r="F573" i="4"/>
  <c r="F572" i="4"/>
  <c r="F569" i="4"/>
  <c r="F568" i="4"/>
  <c r="F567" i="4"/>
  <c r="F563" i="4"/>
  <c r="F562" i="4"/>
  <c r="F561" i="4"/>
  <c r="F560" i="4"/>
  <c r="F559" i="4"/>
  <c r="F558" i="4"/>
  <c r="F557" i="4"/>
  <c r="F556" i="4"/>
  <c r="F553" i="4"/>
  <c r="F552" i="4"/>
  <c r="F551" i="4"/>
  <c r="F548" i="4"/>
  <c r="F547" i="4"/>
  <c r="F546" i="4"/>
  <c r="F545" i="4"/>
  <c r="F543" i="4"/>
  <c r="F542" i="4"/>
  <c r="F541" i="4"/>
  <c r="F540" i="4"/>
  <c r="F539" i="4"/>
  <c r="F538" i="4"/>
  <c r="F537" i="4"/>
  <c r="F536" i="4"/>
  <c r="F535" i="4"/>
  <c r="F533" i="4"/>
  <c r="F532" i="4"/>
  <c r="F531" i="4"/>
  <c r="F530" i="4"/>
  <c r="F529" i="4"/>
  <c r="F528" i="4"/>
  <c r="F527" i="4"/>
  <c r="F525" i="4"/>
  <c r="F524" i="4"/>
  <c r="F523" i="4"/>
  <c r="F522" i="4"/>
  <c r="F521" i="4"/>
  <c r="F517" i="4"/>
  <c r="F516" i="4"/>
  <c r="F515" i="4"/>
  <c r="F514" i="4"/>
  <c r="F513" i="4"/>
  <c r="F512" i="4"/>
  <c r="F511" i="4"/>
  <c r="F510" i="4"/>
  <c r="F509" i="4"/>
  <c r="F508" i="4"/>
  <c r="F507" i="4"/>
  <c r="F506" i="4"/>
  <c r="F503" i="4"/>
  <c r="F502" i="4"/>
  <c r="F501" i="4"/>
  <c r="F500" i="4"/>
  <c r="F499" i="4"/>
  <c r="F497" i="4"/>
  <c r="F496" i="4"/>
  <c r="F495" i="4"/>
  <c r="F494" i="4"/>
  <c r="F493" i="4"/>
  <c r="F492" i="4"/>
  <c r="F491" i="4"/>
  <c r="F490" i="4"/>
  <c r="F489" i="4"/>
  <c r="F488" i="4"/>
  <c r="F487" i="4"/>
  <c r="F486" i="4"/>
  <c r="F485" i="4"/>
  <c r="F484" i="4"/>
  <c r="F482" i="4"/>
  <c r="F481" i="4"/>
  <c r="F480" i="4"/>
  <c r="F479" i="4"/>
  <c r="F478" i="4"/>
  <c r="F477" i="4"/>
  <c r="F473" i="4"/>
  <c r="F472" i="4"/>
  <c r="F471" i="4"/>
  <c r="F470" i="4"/>
  <c r="F469" i="4"/>
  <c r="F468" i="4"/>
  <c r="F467" i="4"/>
  <c r="F466" i="4"/>
  <c r="F465" i="4"/>
  <c r="F464" i="4"/>
  <c r="F463" i="4"/>
  <c r="F462" i="4"/>
  <c r="F459" i="4"/>
  <c r="F458" i="4"/>
  <c r="F457" i="4"/>
  <c r="F456" i="4"/>
  <c r="F454" i="4"/>
  <c r="F453" i="4"/>
  <c r="F452" i="4"/>
  <c r="F450" i="4"/>
  <c r="F449" i="4"/>
  <c r="F448" i="4"/>
  <c r="F447" i="4"/>
  <c r="F446" i="4"/>
  <c r="F445" i="4"/>
  <c r="F443" i="4"/>
  <c r="F441" i="4"/>
  <c r="F440" i="4"/>
  <c r="F439" i="4"/>
  <c r="F438" i="4"/>
  <c r="F437" i="4"/>
  <c r="F436" i="4"/>
  <c r="F435" i="4"/>
  <c r="F434" i="4"/>
  <c r="F432" i="4"/>
  <c r="F430" i="4"/>
  <c r="F429" i="4"/>
  <c r="F428" i="4"/>
  <c r="F427" i="4"/>
  <c r="F426" i="4"/>
  <c r="F425" i="4"/>
  <c r="F424" i="4"/>
  <c r="F423" i="4"/>
  <c r="F422" i="4"/>
  <c r="F421" i="4"/>
  <c r="F419" i="4"/>
  <c r="F418" i="4"/>
  <c r="F417" i="4"/>
  <c r="F416" i="4"/>
  <c r="F414" i="4"/>
  <c r="F413" i="4"/>
  <c r="F412" i="4"/>
  <c r="F410" i="4"/>
  <c r="F409" i="4"/>
  <c r="F408" i="4"/>
  <c r="F407" i="4"/>
  <c r="F403" i="4"/>
  <c r="F402" i="4"/>
  <c r="F401" i="4"/>
  <c r="F400" i="4"/>
  <c r="F399" i="4"/>
  <c r="F398" i="4"/>
  <c r="F397" i="4"/>
  <c r="F396" i="4"/>
  <c r="F395" i="4"/>
  <c r="F394" i="4"/>
  <c r="F393" i="4"/>
  <c r="F392" i="4"/>
  <c r="F391" i="4"/>
  <c r="F390" i="4"/>
  <c r="F389" i="4"/>
  <c r="F388" i="4"/>
  <c r="F387" i="4"/>
  <c r="F386" i="4"/>
  <c r="F385" i="4"/>
  <c r="F383" i="4"/>
  <c r="F382" i="4"/>
  <c r="F381" i="4"/>
  <c r="F380" i="4"/>
  <c r="F379" i="4"/>
  <c r="F375" i="4"/>
  <c r="F374" i="4"/>
  <c r="F373" i="4"/>
  <c r="F372" i="4"/>
  <c r="F371" i="4"/>
  <c r="F370" i="4"/>
  <c r="F369" i="4"/>
  <c r="F366" i="4"/>
  <c r="F365" i="4"/>
  <c r="F364" i="4"/>
  <c r="F361" i="4"/>
  <c r="F360" i="4"/>
  <c r="F359" i="4"/>
  <c r="F358" i="4"/>
  <c r="F357" i="4"/>
  <c r="F356" i="4"/>
  <c r="F355" i="4"/>
  <c r="F352" i="4"/>
  <c r="F351" i="4"/>
  <c r="F350" i="4"/>
  <c r="F349" i="4"/>
  <c r="F348" i="4"/>
  <c r="F345" i="4"/>
  <c r="F344" i="4"/>
  <c r="F343" i="4"/>
  <c r="F342" i="4"/>
  <c r="F339" i="4"/>
  <c r="F338" i="4"/>
  <c r="F337" i="4"/>
  <c r="F336" i="4"/>
  <c r="F335" i="4"/>
  <c r="F332" i="4"/>
  <c r="F331" i="4"/>
  <c r="F330" i="4"/>
  <c r="F329" i="4"/>
  <c r="F328" i="4"/>
  <c r="F327" i="4"/>
  <c r="F326" i="4"/>
  <c r="F325" i="4"/>
  <c r="F324" i="4"/>
  <c r="F323" i="4"/>
  <c r="F320" i="4"/>
  <c r="F319" i="4"/>
  <c r="F318" i="4"/>
  <c r="F317" i="4"/>
  <c r="F316" i="4"/>
  <c r="F315" i="4"/>
  <c r="F314" i="4"/>
  <c r="F310" i="4"/>
  <c r="F309" i="4"/>
  <c r="F308" i="4"/>
  <c r="F306" i="4"/>
  <c r="F305" i="4"/>
  <c r="F304" i="4"/>
  <c r="F303" i="4"/>
  <c r="F302" i="4"/>
  <c r="F301" i="4"/>
  <c r="F300" i="4"/>
  <c r="F299" i="4"/>
  <c r="F298" i="4"/>
  <c r="F296" i="4"/>
  <c r="F295" i="4"/>
  <c r="F294" i="4"/>
  <c r="F293" i="4"/>
  <c r="F292" i="4"/>
  <c r="F291" i="4"/>
  <c r="F290" i="4"/>
  <c r="F289" i="4"/>
  <c r="F288" i="4"/>
  <c r="F287" i="4"/>
  <c r="F286" i="4"/>
  <c r="F285" i="4"/>
  <c r="F284" i="4"/>
  <c r="F283" i="4"/>
  <c r="F282" i="4"/>
  <c r="F281" i="4"/>
  <c r="F279" i="4"/>
  <c r="F278" i="4"/>
  <c r="F277" i="4"/>
  <c r="F276" i="4"/>
  <c r="F272" i="4"/>
  <c r="F271" i="4"/>
  <c r="F270" i="4"/>
  <c r="F269" i="4"/>
  <c r="F268" i="4"/>
  <c r="F267" i="4"/>
  <c r="F266" i="4"/>
  <c r="F265" i="4"/>
  <c r="F264" i="4"/>
  <c r="F263" i="4"/>
  <c r="F262" i="4"/>
  <c r="F261" i="4"/>
  <c r="F258" i="4"/>
  <c r="F257" i="4"/>
  <c r="F256" i="4"/>
  <c r="F255" i="4"/>
  <c r="F253" i="4"/>
  <c r="F252" i="4"/>
  <c r="F251" i="4"/>
  <c r="F250" i="4"/>
  <c r="F249" i="4"/>
  <c r="F248" i="4"/>
  <c r="F247" i="4"/>
  <c r="F246" i="4"/>
  <c r="F245" i="4"/>
  <c r="F243" i="4"/>
  <c r="F242" i="4"/>
  <c r="F241" i="4"/>
  <c r="F240" i="4"/>
  <c r="F239" i="4"/>
  <c r="F238" i="4"/>
  <c r="F237" i="4"/>
  <c r="F236" i="4"/>
  <c r="F235" i="4"/>
  <c r="F234" i="4"/>
  <c r="F233" i="4"/>
  <c r="F232" i="4"/>
  <c r="F231" i="4"/>
  <c r="F230" i="4"/>
  <c r="F229" i="4"/>
  <c r="F228" i="4"/>
  <c r="F226" i="4"/>
  <c r="F225" i="4"/>
  <c r="F224" i="4"/>
  <c r="F223" i="4"/>
  <c r="F222" i="4"/>
  <c r="F221" i="4"/>
  <c r="F219" i="4"/>
  <c r="F218" i="4"/>
  <c r="F217" i="4"/>
  <c r="F216" i="4"/>
  <c r="F215" i="4"/>
  <c r="F214" i="4"/>
  <c r="F213" i="4"/>
  <c r="F212" i="4"/>
  <c r="F208" i="4"/>
  <c r="F207" i="4"/>
  <c r="F206" i="4"/>
  <c r="F205" i="4"/>
  <c r="F204" i="4"/>
  <c r="F202" i="4"/>
  <c r="F201" i="4"/>
  <c r="F199" i="4"/>
  <c r="F198" i="4"/>
  <c r="F197" i="4"/>
  <c r="F195" i="4"/>
  <c r="F194" i="4"/>
  <c r="F193" i="4"/>
  <c r="F192" i="4"/>
  <c r="F191" i="4"/>
  <c r="F190" i="4"/>
  <c r="F189" i="4"/>
  <c r="F188" i="4"/>
  <c r="F186" i="4"/>
  <c r="F185" i="4"/>
  <c r="F181" i="4"/>
  <c r="F180" i="4"/>
  <c r="F179" i="4"/>
  <c r="F178" i="4"/>
  <c r="F177" i="4"/>
  <c r="F176" i="4"/>
  <c r="F174" i="4"/>
  <c r="F173" i="4"/>
  <c r="F172" i="4"/>
  <c r="F171" i="4"/>
  <c r="F170" i="4"/>
  <c r="F169" i="4"/>
  <c r="F168" i="4"/>
  <c r="F167" i="4"/>
  <c r="F166" i="4"/>
  <c r="F164" i="4"/>
  <c r="F163" i="4"/>
  <c r="F162" i="4"/>
  <c r="F161" i="4"/>
  <c r="F160" i="4"/>
  <c r="F159" i="4"/>
  <c r="F158" i="4"/>
  <c r="F157" i="4"/>
  <c r="F156" i="4"/>
  <c r="F155" i="4"/>
  <c r="F153" i="4"/>
  <c r="F152" i="4"/>
  <c r="F151" i="4"/>
  <c r="F150" i="4"/>
  <c r="F149" i="4"/>
  <c r="F148" i="4"/>
  <c r="F144" i="4"/>
  <c r="F143" i="4"/>
  <c r="F142" i="4"/>
  <c r="F141" i="4"/>
  <c r="F140" i="4"/>
  <c r="F139" i="4"/>
  <c r="F138" i="4"/>
  <c r="F137" i="4"/>
  <c r="F136" i="4"/>
  <c r="F133" i="4"/>
  <c r="F132" i="4"/>
  <c r="F131" i="4"/>
  <c r="F130" i="4"/>
  <c r="F129" i="4"/>
  <c r="F128" i="4"/>
  <c r="F127" i="4"/>
  <c r="F126" i="4"/>
  <c r="F125" i="4"/>
  <c r="F124" i="4"/>
  <c r="F123" i="4"/>
  <c r="F122" i="4"/>
  <c r="F120" i="4"/>
  <c r="F119" i="4"/>
  <c r="F118" i="4"/>
  <c r="F117" i="4"/>
  <c r="F113" i="4"/>
  <c r="F112" i="4"/>
  <c r="F111" i="4"/>
  <c r="F110" i="4"/>
  <c r="F109" i="4"/>
  <c r="F108" i="4"/>
  <c r="F107" i="4"/>
  <c r="F106" i="4"/>
  <c r="F105" i="4"/>
  <c r="F104" i="4"/>
  <c r="F101" i="4"/>
  <c r="F100" i="4"/>
  <c r="F99" i="4"/>
  <c r="F98" i="4"/>
  <c r="F97" i="4"/>
  <c r="F96" i="4"/>
  <c r="F95" i="4"/>
  <c r="F94" i="4"/>
  <c r="F93" i="4"/>
  <c r="F92" i="4"/>
  <c r="F91" i="4"/>
  <c r="F90" i="4"/>
  <c r="F62" i="4"/>
  <c r="F58" i="4"/>
  <c r="F57" i="4"/>
  <c r="F56" i="4"/>
  <c r="F55" i="4"/>
  <c r="F54" i="4"/>
  <c r="F53" i="4"/>
  <c r="F52" i="4"/>
  <c r="F51" i="4"/>
  <c r="F50" i="4"/>
  <c r="F49" i="4"/>
  <c r="F48" i="4"/>
  <c r="F47" i="4"/>
  <c r="F46" i="4"/>
  <c r="F45" i="4"/>
  <c r="F44" i="4"/>
  <c r="F43" i="4"/>
  <c r="F42" i="4"/>
  <c r="F41" i="4"/>
  <c r="F38" i="4"/>
  <c r="F36" i="4"/>
  <c r="F35" i="4"/>
  <c r="F34" i="4"/>
  <c r="F33" i="4"/>
  <c r="F32" i="4"/>
  <c r="F31" i="4"/>
  <c r="F30" i="4"/>
  <c r="F29" i="4"/>
  <c r="S849" i="4"/>
  <c r="M849" i="4"/>
  <c r="G849" i="4"/>
  <c r="S846" i="4"/>
  <c r="M846" i="4"/>
  <c r="G846" i="4"/>
  <c r="S840" i="4"/>
  <c r="M840" i="4"/>
  <c r="G840" i="4"/>
  <c r="S837" i="4"/>
  <c r="M837" i="4"/>
  <c r="G837" i="4"/>
  <c r="S828" i="4"/>
  <c r="M828" i="4"/>
  <c r="G828" i="4"/>
  <c r="S823" i="4"/>
  <c r="M823" i="4"/>
  <c r="G823" i="4"/>
  <c r="S809" i="4"/>
  <c r="M809" i="4"/>
  <c r="G809" i="4"/>
  <c r="S796" i="4"/>
  <c r="M796" i="4"/>
  <c r="G796" i="4"/>
  <c r="S782" i="4"/>
  <c r="M782" i="4"/>
  <c r="G782" i="4"/>
  <c r="S779" i="4"/>
  <c r="M779" i="4"/>
  <c r="G779" i="4"/>
  <c r="S761" i="4"/>
  <c r="M761" i="4"/>
  <c r="G761" i="4"/>
  <c r="S757" i="4"/>
  <c r="M757" i="4"/>
  <c r="G757" i="4"/>
  <c r="S728" i="4"/>
  <c r="M728" i="4"/>
  <c r="G728" i="4"/>
  <c r="S695" i="4"/>
  <c r="M695" i="4"/>
  <c r="G695" i="4"/>
  <c r="S692" i="4"/>
  <c r="M692" i="4"/>
  <c r="G692" i="4"/>
  <c r="S678" i="4"/>
  <c r="M678" i="4"/>
  <c r="G678" i="4"/>
  <c r="S665" i="4"/>
  <c r="M665" i="4"/>
  <c r="G665" i="4"/>
  <c r="S662" i="4"/>
  <c r="M662" i="4"/>
  <c r="G662" i="4"/>
  <c r="S655" i="4"/>
  <c r="M655" i="4"/>
  <c r="G655" i="4"/>
  <c r="S649" i="4"/>
  <c r="M649" i="4"/>
  <c r="G649" i="4"/>
  <c r="S641" i="4"/>
  <c r="M641" i="4"/>
  <c r="G641" i="4"/>
  <c r="S635" i="4"/>
  <c r="M635" i="4"/>
  <c r="G635" i="4"/>
  <c r="S629" i="4"/>
  <c r="M629" i="4"/>
  <c r="G629" i="4"/>
  <c r="S621" i="4"/>
  <c r="M621" i="4"/>
  <c r="G621" i="4"/>
  <c r="S617" i="4"/>
  <c r="M617" i="4"/>
  <c r="G617" i="4"/>
  <c r="S586" i="4"/>
  <c r="M586" i="4"/>
  <c r="G586" i="4"/>
  <c r="S578" i="4"/>
  <c r="M578" i="4"/>
  <c r="G578" i="4"/>
  <c r="S570" i="4"/>
  <c r="M570" i="4"/>
  <c r="G570" i="4"/>
  <c r="S565" i="4"/>
  <c r="M565" i="4"/>
  <c r="G565" i="4"/>
  <c r="S554" i="4"/>
  <c r="M554" i="4"/>
  <c r="G554" i="4"/>
  <c r="S549" i="4"/>
  <c r="M549" i="4"/>
  <c r="G549" i="4"/>
  <c r="S518" i="4"/>
  <c r="M518" i="4"/>
  <c r="G518" i="4"/>
  <c r="S504" i="4"/>
  <c r="M504" i="4"/>
  <c r="G504" i="4"/>
  <c r="S474" i="4"/>
  <c r="M474" i="4"/>
  <c r="G474" i="4"/>
  <c r="S460" i="4"/>
  <c r="M460" i="4"/>
  <c r="G460" i="4"/>
  <c r="S404" i="4"/>
  <c r="M404" i="4"/>
  <c r="G404" i="4"/>
  <c r="S377" i="4"/>
  <c r="M377" i="4"/>
  <c r="G377" i="4"/>
  <c r="S367" i="4"/>
  <c r="M367" i="4"/>
  <c r="G367" i="4"/>
  <c r="S362" i="4"/>
  <c r="M362" i="4"/>
  <c r="G362" i="4"/>
  <c r="S353" i="4"/>
  <c r="M353" i="4"/>
  <c r="G353" i="4"/>
  <c r="S346" i="4"/>
  <c r="M346" i="4"/>
  <c r="G346" i="4"/>
  <c r="S340" i="4"/>
  <c r="M340" i="4"/>
  <c r="G340" i="4"/>
  <c r="S333" i="4"/>
  <c r="M333" i="4"/>
  <c r="G333" i="4"/>
  <c r="S321" i="4"/>
  <c r="M321" i="4"/>
  <c r="G321" i="4"/>
  <c r="S312" i="4"/>
  <c r="M312" i="4"/>
  <c r="G312" i="4"/>
  <c r="S273" i="4"/>
  <c r="M273" i="4"/>
  <c r="G273" i="4"/>
  <c r="S259" i="4"/>
  <c r="M259" i="4"/>
  <c r="G259" i="4"/>
  <c r="S209" i="4"/>
  <c r="M209" i="4"/>
  <c r="G209" i="4"/>
  <c r="S182" i="4"/>
  <c r="M182" i="4"/>
  <c r="G182" i="4"/>
  <c r="S145" i="4"/>
  <c r="M145" i="4"/>
  <c r="G145" i="4"/>
  <c r="S134" i="4"/>
  <c r="M134" i="4"/>
  <c r="G134" i="4"/>
  <c r="S114" i="4"/>
  <c r="M114" i="4"/>
  <c r="G114" i="4"/>
  <c r="S102" i="4"/>
  <c r="M102" i="4"/>
  <c r="G102" i="4"/>
  <c r="S59" i="4"/>
  <c r="M59" i="4"/>
  <c r="G59" i="4"/>
  <c r="S39" i="4"/>
  <c r="M39" i="4"/>
  <c r="G39" i="4"/>
  <c r="S21" i="4"/>
  <c r="M21" i="4"/>
  <c r="C881" i="4" s="1"/>
  <c r="G21" i="4"/>
  <c r="X661" i="4" l="1"/>
  <c r="AB376" i="4"/>
  <c r="AC376" i="4"/>
  <c r="X376" i="4"/>
  <c r="Z661" i="4"/>
  <c r="X5" i="4"/>
  <c r="AC5" i="4"/>
  <c r="X620" i="4"/>
  <c r="W903" i="4"/>
  <c r="W898" i="4" s="1"/>
  <c r="W893" i="4" s="1"/>
  <c r="W888" i="4" s="1"/>
  <c r="W883" i="4" s="1"/>
  <c r="W878" i="4" s="1"/>
  <c r="W873" i="4" s="1"/>
  <c r="W868" i="4" s="1"/>
  <c r="W863" i="4" s="1"/>
  <c r="W907" i="4"/>
  <c r="W902" i="4" s="1"/>
  <c r="W897" i="4" s="1"/>
  <c r="W892" i="4" s="1"/>
  <c r="W887" i="4" s="1"/>
  <c r="W882" i="4" s="1"/>
  <c r="W877" i="4" s="1"/>
  <c r="W872" i="4" s="1"/>
  <c r="W867" i="4" s="1"/>
  <c r="W862" i="4" s="1"/>
  <c r="Z5" i="4"/>
  <c r="AB5" i="4"/>
  <c r="G863" i="4"/>
  <c r="G867" i="4"/>
  <c r="G862" i="4" s="1"/>
  <c r="M878" i="4"/>
  <c r="M873" i="4" s="1"/>
  <c r="M868" i="4" s="1"/>
  <c r="M863" i="4" s="1"/>
  <c r="M882" i="4"/>
  <c r="M877" i="4" s="1"/>
  <c r="M872" i="4" s="1"/>
  <c r="M867" i="4" s="1"/>
  <c r="M862" i="4" s="1"/>
  <c r="S897" i="4"/>
  <c r="S892" i="4" s="1"/>
  <c r="S887" i="4" s="1"/>
  <c r="S882" i="4" s="1"/>
  <c r="S877" i="4" s="1"/>
  <c r="S872" i="4" s="1"/>
  <c r="S867" i="4" s="1"/>
  <c r="S862" i="4" s="1"/>
  <c r="S893" i="4"/>
  <c r="S888" i="4" s="1"/>
  <c r="S883" i="4" s="1"/>
  <c r="S878" i="4" s="1"/>
  <c r="S873" i="4" s="1"/>
  <c r="S868" i="4" s="1"/>
  <c r="S863" i="4" s="1"/>
  <c r="Z311" i="4"/>
  <c r="Z620" i="4"/>
  <c r="K873" i="4"/>
  <c r="K868" i="4" s="1"/>
  <c r="K863" i="4" s="1"/>
  <c r="K877" i="4"/>
  <c r="K872" i="4" s="1"/>
  <c r="K867" i="4" s="1"/>
  <c r="K862" i="4" s="1"/>
  <c r="AC620" i="4"/>
  <c r="Y908" i="4"/>
  <c r="Y903" i="4" s="1"/>
  <c r="Y898" i="4" s="1"/>
  <c r="Y893" i="4" s="1"/>
  <c r="Y888" i="4" s="1"/>
  <c r="Y883" i="4" s="1"/>
  <c r="Y878" i="4" s="1"/>
  <c r="Y873" i="4" s="1"/>
  <c r="Y868" i="4" s="1"/>
  <c r="Y863" i="4" s="1"/>
  <c r="Y912" i="4"/>
  <c r="Y907" i="4" s="1"/>
  <c r="Y902" i="4" s="1"/>
  <c r="Y897" i="4" s="1"/>
  <c r="Y892" i="4" s="1"/>
  <c r="Y887" i="4" s="1"/>
  <c r="Y882" i="4" s="1"/>
  <c r="Y877" i="4" s="1"/>
  <c r="Y872" i="4" s="1"/>
  <c r="Y867" i="4" s="1"/>
  <c r="Y862" i="4" s="1"/>
  <c r="Q888" i="4"/>
  <c r="Q883" i="4" s="1"/>
  <c r="Q878" i="4" s="1"/>
  <c r="Q873" i="4" s="1"/>
  <c r="Q868" i="4" s="1"/>
  <c r="Q863" i="4" s="1"/>
  <c r="Q892" i="4"/>
  <c r="Q887" i="4" s="1"/>
  <c r="Q882" i="4" s="1"/>
  <c r="Q877" i="4" s="1"/>
  <c r="Q872" i="4" s="1"/>
  <c r="Q867" i="4" s="1"/>
  <c r="Q862" i="4" s="1"/>
  <c r="AD931" i="4"/>
  <c r="F860" i="4" s="1"/>
  <c r="F849" i="4"/>
  <c r="P209" i="4"/>
  <c r="P635" i="4"/>
  <c r="P340" i="4"/>
  <c r="N849" i="4"/>
  <c r="P21" i="4"/>
  <c r="P134" i="4"/>
  <c r="P182" i="4"/>
  <c r="P333" i="4"/>
  <c r="P353" i="4"/>
  <c r="P367" i="4"/>
  <c r="P518" i="4"/>
  <c r="P554" i="4"/>
  <c r="P565" i="4"/>
  <c r="P621" i="4"/>
  <c r="P629" i="4"/>
  <c r="P823" i="4"/>
  <c r="R59" i="4"/>
  <c r="R312" i="4"/>
  <c r="R346" i="4"/>
  <c r="R362" i="4"/>
  <c r="R404" i="4"/>
  <c r="R474" i="4"/>
  <c r="R578" i="4"/>
  <c r="R665" i="4"/>
  <c r="R796" i="4"/>
  <c r="T6" i="4"/>
  <c r="T39" i="4"/>
  <c r="T377" i="4"/>
  <c r="T460" i="4"/>
  <c r="T474" i="4"/>
  <c r="T549" i="4"/>
  <c r="T570" i="4"/>
  <c r="T678" i="4"/>
  <c r="T757" i="4"/>
  <c r="T782" i="4"/>
  <c r="V145" i="4"/>
  <c r="V273" i="4"/>
  <c r="V474" i="4"/>
  <c r="V578" i="4"/>
  <c r="V761" i="4"/>
  <c r="V849" i="4"/>
  <c r="N655" i="4"/>
  <c r="N695" i="4"/>
  <c r="N761" i="4"/>
  <c r="N809" i="4"/>
  <c r="N828" i="4"/>
  <c r="N840" i="4"/>
  <c r="P259" i="4"/>
  <c r="P321" i="4"/>
  <c r="L209" i="4"/>
  <c r="L333" i="4"/>
  <c r="L678" i="4"/>
  <c r="L728" i="4"/>
  <c r="L782" i="4"/>
  <c r="N145" i="4"/>
  <c r="N182" i="4"/>
  <c r="N259" i="4"/>
  <c r="L259" i="4"/>
  <c r="L321" i="4"/>
  <c r="L340" i="4"/>
  <c r="L353" i="4"/>
  <c r="L367" i="4"/>
  <c r="L518" i="4"/>
  <c r="L554" i="4"/>
  <c r="L565" i="4"/>
  <c r="L629" i="4"/>
  <c r="L757" i="4"/>
  <c r="L809" i="4"/>
  <c r="L828" i="4"/>
  <c r="L840" i="4"/>
  <c r="N21" i="4"/>
  <c r="N102" i="4"/>
  <c r="N114" i="4"/>
  <c r="N273" i="4"/>
  <c r="N321" i="4"/>
  <c r="N333" i="4"/>
  <c r="N367" i="4"/>
  <c r="N504" i="4"/>
  <c r="N586" i="4"/>
  <c r="N629" i="4"/>
  <c r="N641" i="4"/>
  <c r="N649" i="4"/>
  <c r="N665" i="4"/>
  <c r="N678" i="4"/>
  <c r="N757" i="4"/>
  <c r="P114" i="4"/>
  <c r="L621" i="4"/>
  <c r="H518" i="4"/>
  <c r="H621" i="4"/>
  <c r="H840" i="4"/>
  <c r="J102" i="4"/>
  <c r="J321" i="4"/>
  <c r="J353" i="4"/>
  <c r="J367" i="4"/>
  <c r="J504" i="4"/>
  <c r="J655" i="4"/>
  <c r="J695" i="4"/>
  <c r="J728" i="4"/>
  <c r="J809" i="4"/>
  <c r="L114" i="4"/>
  <c r="L182" i="4"/>
  <c r="L635" i="4"/>
  <c r="L665" i="4"/>
  <c r="L695" i="4"/>
  <c r="N134" i="4"/>
  <c r="L134" i="4"/>
  <c r="N353" i="4"/>
  <c r="F6" i="4"/>
  <c r="H728" i="4"/>
  <c r="AD209" i="4"/>
  <c r="AD333" i="4"/>
  <c r="AD518" i="4"/>
  <c r="AD554" i="4"/>
  <c r="AD635" i="4"/>
  <c r="AD649" i="4"/>
  <c r="AD655" i="4"/>
  <c r="AD728" i="4"/>
  <c r="AD828" i="4"/>
  <c r="AD840" i="4"/>
  <c r="AD460" i="4"/>
  <c r="AD549" i="4"/>
  <c r="H377" i="4"/>
  <c r="H549" i="4"/>
  <c r="J59" i="4"/>
  <c r="J312" i="4"/>
  <c r="J346" i="4"/>
  <c r="J362" i="4"/>
  <c r="J474" i="4"/>
  <c r="T649" i="4"/>
  <c r="T728" i="4"/>
  <c r="V134" i="4"/>
  <c r="V182" i="4"/>
  <c r="V655" i="4"/>
  <c r="V695" i="4"/>
  <c r="H39" i="4"/>
  <c r="H59" i="4"/>
  <c r="H114" i="4"/>
  <c r="H209" i="4"/>
  <c r="H273" i="4"/>
  <c r="H312" i="4"/>
  <c r="H333" i="4"/>
  <c r="H346" i="4"/>
  <c r="H362" i="4"/>
  <c r="H460" i="4"/>
  <c r="H504" i="4"/>
  <c r="H586" i="4"/>
  <c r="H757" i="4"/>
  <c r="H782" i="4"/>
  <c r="H823" i="4"/>
  <c r="H828" i="4"/>
  <c r="H849" i="4"/>
  <c r="J6" i="4"/>
  <c r="J39" i="4"/>
  <c r="J145" i="4"/>
  <c r="J182" i="4"/>
  <c r="J259" i="4"/>
  <c r="J340" i="4"/>
  <c r="J377" i="4"/>
  <c r="J460" i="4"/>
  <c r="J549" i="4"/>
  <c r="J578" i="4"/>
  <c r="J796" i="4"/>
  <c r="L460" i="4"/>
  <c r="L549" i="4"/>
  <c r="N474" i="4"/>
  <c r="N578" i="4"/>
  <c r="P460" i="4"/>
  <c r="P549" i="4"/>
  <c r="P728" i="4"/>
  <c r="P828" i="4"/>
  <c r="P840" i="4"/>
  <c r="R102" i="4"/>
  <c r="R134" i="4"/>
  <c r="R182" i="4"/>
  <c r="R209" i="4"/>
  <c r="R321" i="4"/>
  <c r="R353" i="4"/>
  <c r="R367" i="4"/>
  <c r="R641" i="4"/>
  <c r="R655" i="4"/>
  <c r="R695" i="4"/>
  <c r="R728" i="4"/>
  <c r="R809" i="4"/>
  <c r="T21" i="4"/>
  <c r="T114" i="4"/>
  <c r="T209" i="4"/>
  <c r="T333" i="4"/>
  <c r="T565" i="4"/>
  <c r="T621" i="4"/>
  <c r="T635" i="4"/>
  <c r="T641" i="4"/>
  <c r="T665" i="4"/>
  <c r="T695" i="4"/>
  <c r="T809" i="4"/>
  <c r="T828" i="4"/>
  <c r="T840" i="4"/>
  <c r="V21" i="4"/>
  <c r="V102" i="4"/>
  <c r="V114" i="4"/>
  <c r="V259" i="4"/>
  <c r="V321" i="4"/>
  <c r="V333" i="4"/>
  <c r="V353" i="4"/>
  <c r="V367" i="4"/>
  <c r="V504" i="4"/>
  <c r="V586" i="4"/>
  <c r="V629" i="4"/>
  <c r="V641" i="4"/>
  <c r="V649" i="4"/>
  <c r="V665" i="4"/>
  <c r="V678" i="4"/>
  <c r="V757" i="4"/>
  <c r="V809" i="4"/>
  <c r="V828" i="4"/>
  <c r="V840" i="4"/>
  <c r="AD6" i="4"/>
  <c r="AD39" i="4"/>
  <c r="AD59" i="4"/>
  <c r="AD259" i="4"/>
  <c r="AD340" i="4"/>
  <c r="AD377" i="4"/>
  <c r="AD404" i="4"/>
  <c r="AD504" i="4"/>
  <c r="AD570" i="4"/>
  <c r="AD578" i="4"/>
  <c r="AD823" i="4"/>
  <c r="H145" i="4"/>
  <c r="P678" i="4"/>
  <c r="P757" i="4"/>
  <c r="P761" i="4"/>
  <c r="P782" i="4"/>
  <c r="P796" i="4"/>
  <c r="P849" i="4"/>
  <c r="R6" i="4"/>
  <c r="R39" i="4"/>
  <c r="R145" i="4"/>
  <c r="R273" i="4"/>
  <c r="R340" i="4"/>
  <c r="R377" i="4"/>
  <c r="R504" i="4"/>
  <c r="R518" i="4"/>
  <c r="R554" i="4"/>
  <c r="R565" i="4"/>
  <c r="R586" i="4"/>
  <c r="R629" i="4"/>
  <c r="R635" i="4"/>
  <c r="R761" i="4"/>
  <c r="R782" i="4"/>
  <c r="R823" i="4"/>
  <c r="R849" i="4"/>
  <c r="T102" i="4"/>
  <c r="T145" i="4"/>
  <c r="T259" i="4"/>
  <c r="T273" i="4"/>
  <c r="T312" i="4"/>
  <c r="T340" i="4"/>
  <c r="T346" i="4"/>
  <c r="T362" i="4"/>
  <c r="T518" i="4"/>
  <c r="T554" i="4"/>
  <c r="T586" i="4"/>
  <c r="T823" i="4"/>
  <c r="V59" i="4"/>
  <c r="V312" i="4"/>
  <c r="V346" i="4"/>
  <c r="V362" i="4"/>
  <c r="V404" i="4"/>
  <c r="V460" i="4"/>
  <c r="V549" i="4"/>
  <c r="V570" i="4"/>
  <c r="V621" i="4"/>
  <c r="V796" i="4"/>
  <c r="AD21" i="4"/>
  <c r="AD114" i="4"/>
  <c r="AD134" i="4"/>
  <c r="AD182" i="4"/>
  <c r="AD321" i="4"/>
  <c r="AD353" i="4"/>
  <c r="AD367" i="4"/>
  <c r="AD565" i="4"/>
  <c r="AD621" i="4"/>
  <c r="AD629" i="4"/>
  <c r="AD678" i="4"/>
  <c r="AD757" i="4"/>
  <c r="AD761" i="4"/>
  <c r="AD782" i="4"/>
  <c r="AD796" i="4"/>
  <c r="AD849" i="4"/>
  <c r="H6" i="4"/>
  <c r="H635" i="4"/>
  <c r="H641" i="4"/>
  <c r="H655" i="4"/>
  <c r="H695" i="4"/>
  <c r="H809" i="4"/>
  <c r="J134" i="4"/>
  <c r="J565" i="4"/>
  <c r="J586" i="4"/>
  <c r="J629" i="4"/>
  <c r="J635" i="4"/>
  <c r="J649" i="4"/>
  <c r="J761" i="4"/>
  <c r="J782" i="4"/>
  <c r="J823" i="4"/>
  <c r="J849" i="4"/>
  <c r="L21" i="4"/>
  <c r="L59" i="4"/>
  <c r="L377" i="4"/>
  <c r="L504" i="4"/>
  <c r="L570" i="4"/>
  <c r="L578" i="4"/>
  <c r="L649" i="4"/>
  <c r="L655" i="4"/>
  <c r="L823" i="4"/>
  <c r="N59" i="4"/>
  <c r="N312" i="4"/>
  <c r="N346" i="4"/>
  <c r="N362" i="4"/>
  <c r="N404" i="4"/>
  <c r="N460" i="4"/>
  <c r="N549" i="4"/>
  <c r="N570" i="4"/>
  <c r="N621" i="4"/>
  <c r="N796" i="4"/>
  <c r="P6" i="4"/>
  <c r="P39" i="4"/>
  <c r="P59" i="4"/>
  <c r="P377" i="4"/>
  <c r="P404" i="4"/>
  <c r="P504" i="4"/>
  <c r="P570" i="4"/>
  <c r="P578" i="4"/>
  <c r="P649" i="4"/>
  <c r="P655" i="4"/>
  <c r="H21" i="4"/>
  <c r="H102" i="4"/>
  <c r="H134" i="4"/>
  <c r="H182" i="4"/>
  <c r="H259" i="4"/>
  <c r="H321" i="4"/>
  <c r="H340" i="4"/>
  <c r="H353" i="4"/>
  <c r="H367" i="4"/>
  <c r="H404" i="4"/>
  <c r="H474" i="4"/>
  <c r="H554" i="4"/>
  <c r="H565" i="4"/>
  <c r="H578" i="4"/>
  <c r="H629" i="4"/>
  <c r="H649" i="4"/>
  <c r="H665" i="4"/>
  <c r="H761" i="4"/>
  <c r="H796" i="4"/>
  <c r="J114" i="4"/>
  <c r="J209" i="4"/>
  <c r="J273" i="4"/>
  <c r="J333" i="4"/>
  <c r="J404" i="4"/>
  <c r="J518" i="4"/>
  <c r="J554" i="4"/>
  <c r="J570" i="4"/>
  <c r="J621" i="4"/>
  <c r="J641" i="4"/>
  <c r="J678" i="4"/>
  <c r="J757" i="4"/>
  <c r="J828" i="4"/>
  <c r="J840" i="4"/>
  <c r="L6" i="4"/>
  <c r="L39" i="4"/>
  <c r="L145" i="4"/>
  <c r="L273" i="4"/>
  <c r="L312" i="4"/>
  <c r="L346" i="4"/>
  <c r="L362" i="4"/>
  <c r="L474" i="4"/>
  <c r="L586" i="4"/>
  <c r="L641" i="4"/>
  <c r="L761" i="4"/>
  <c r="L796" i="4"/>
  <c r="L849" i="4"/>
  <c r="N6" i="4"/>
  <c r="N39" i="4"/>
  <c r="N209" i="4"/>
  <c r="N340" i="4"/>
  <c r="N377" i="4"/>
  <c r="N518" i="4"/>
  <c r="N554" i="4"/>
  <c r="N565" i="4"/>
  <c r="N635" i="4"/>
  <c r="N728" i="4"/>
  <c r="N782" i="4"/>
  <c r="N823" i="4"/>
  <c r="P102" i="4"/>
  <c r="P145" i="4"/>
  <c r="P273" i="4"/>
  <c r="P312" i="4"/>
  <c r="P346" i="4"/>
  <c r="P362" i="4"/>
  <c r="P474" i="4"/>
  <c r="P586" i="4"/>
  <c r="H570" i="4"/>
  <c r="H678" i="4"/>
  <c r="J665" i="4"/>
  <c r="P641" i="4"/>
  <c r="P665" i="4"/>
  <c r="P695" i="4"/>
  <c r="P809" i="4"/>
  <c r="R21" i="4"/>
  <c r="R114" i="4"/>
  <c r="R259" i="4"/>
  <c r="R333" i="4"/>
  <c r="R460" i="4"/>
  <c r="R549" i="4"/>
  <c r="R570" i="4"/>
  <c r="R621" i="4"/>
  <c r="R649" i="4"/>
  <c r="R678" i="4"/>
  <c r="R757" i="4"/>
  <c r="R828" i="4"/>
  <c r="R840" i="4"/>
  <c r="T59" i="4"/>
  <c r="T134" i="4"/>
  <c r="T182" i="4"/>
  <c r="T321" i="4"/>
  <c r="T353" i="4"/>
  <c r="T367" i="4"/>
  <c r="T404" i="4"/>
  <c r="T504" i="4"/>
  <c r="T578" i="4"/>
  <c r="T629" i="4"/>
  <c r="T655" i="4"/>
  <c r="T761" i="4"/>
  <c r="T796" i="4"/>
  <c r="T849" i="4"/>
  <c r="V6" i="4"/>
  <c r="V39" i="4"/>
  <c r="V209" i="4"/>
  <c r="V340" i="4"/>
  <c r="V377" i="4"/>
  <c r="V518" i="4"/>
  <c r="V554" i="4"/>
  <c r="V565" i="4"/>
  <c r="V564" i="4" s="1"/>
  <c r="V635" i="4"/>
  <c r="V728" i="4"/>
  <c r="V782" i="4"/>
  <c r="V823" i="4"/>
  <c r="AD102" i="4"/>
  <c r="AD145" i="4"/>
  <c r="AD273" i="4"/>
  <c r="AD312" i="4"/>
  <c r="AD346" i="4"/>
  <c r="AD362" i="4"/>
  <c r="AD474" i="4"/>
  <c r="AD586" i="4"/>
  <c r="AD641" i="4"/>
  <c r="AD665" i="4"/>
  <c r="AD695" i="4"/>
  <c r="AD809" i="4"/>
  <c r="L404" i="4"/>
  <c r="J21" i="4"/>
  <c r="L102" i="4"/>
  <c r="F21" i="4"/>
  <c r="M14" i="5"/>
  <c r="F39" i="4"/>
  <c r="F59" i="4"/>
  <c r="F102" i="4"/>
  <c r="F134" i="4"/>
  <c r="F321" i="4"/>
  <c r="F333" i="4"/>
  <c r="F353" i="4"/>
  <c r="F367" i="4"/>
  <c r="F504" i="4"/>
  <c r="F554" i="4"/>
  <c r="F565" i="4"/>
  <c r="F586" i="4"/>
  <c r="F621" i="4"/>
  <c r="F629" i="4"/>
  <c r="F641" i="4"/>
  <c r="F649" i="4"/>
  <c r="F728" i="4"/>
  <c r="F757" i="4"/>
  <c r="F259" i="4"/>
  <c r="F312" i="4"/>
  <c r="F340" i="4"/>
  <c r="F346" i="4"/>
  <c r="F362" i="4"/>
  <c r="F377" i="4"/>
  <c r="F460" i="4"/>
  <c r="F549" i="4"/>
  <c r="F570" i="4"/>
  <c r="F665" i="4"/>
  <c r="F678" i="4"/>
  <c r="F761" i="4"/>
  <c r="F796" i="4"/>
  <c r="F828" i="4"/>
  <c r="F823" i="4"/>
  <c r="F655" i="4"/>
  <c r="F635" i="4"/>
  <c r="M13" i="5"/>
  <c r="F114" i="4"/>
  <c r="F145" i="4"/>
  <c r="F182" i="4"/>
  <c r="F209" i="4"/>
  <c r="F273" i="4"/>
  <c r="F404" i="4"/>
  <c r="F474" i="4"/>
  <c r="F518" i="4"/>
  <c r="F578" i="4"/>
  <c r="F837" i="4"/>
  <c r="F840" i="4"/>
  <c r="F809" i="4"/>
  <c r="F779" i="4"/>
  <c r="F782" i="4"/>
  <c r="F695" i="4"/>
  <c r="AB859" i="4" l="1"/>
  <c r="X859" i="4"/>
  <c r="AC860" i="4"/>
  <c r="L860" i="4"/>
  <c r="P860" i="4"/>
  <c r="Z860" i="4"/>
  <c r="R860" i="4"/>
  <c r="J860" i="4"/>
  <c r="AC859" i="4"/>
  <c r="T860" i="4"/>
  <c r="AB860" i="4"/>
  <c r="Z859" i="4"/>
  <c r="X860" i="4"/>
  <c r="H860" i="4"/>
  <c r="V860" i="4"/>
  <c r="N860" i="4"/>
  <c r="L778" i="4"/>
  <c r="T620" i="4"/>
  <c r="T778" i="4"/>
  <c r="R311" i="4"/>
  <c r="J311" i="4"/>
  <c r="H778" i="4"/>
  <c r="J778" i="4"/>
  <c r="AD822" i="4"/>
  <c r="L822" i="4"/>
  <c r="V822" i="4"/>
  <c r="V661" i="4"/>
  <c r="T822" i="4"/>
  <c r="T661" i="4"/>
  <c r="R778" i="4"/>
  <c r="R5" i="4"/>
  <c r="L376" i="4"/>
  <c r="P661" i="4"/>
  <c r="H661" i="4"/>
  <c r="R376" i="4"/>
  <c r="N822" i="4"/>
  <c r="H5" i="4"/>
  <c r="N620" i="4"/>
  <c r="T5" i="4"/>
  <c r="P822" i="4"/>
  <c r="H822" i="4"/>
  <c r="L620" i="4"/>
  <c r="AD620" i="4"/>
  <c r="AD376" i="4"/>
  <c r="V778" i="4"/>
  <c r="V620" i="4"/>
  <c r="T564" i="4"/>
  <c r="T376" i="4"/>
  <c r="R564" i="4"/>
  <c r="N661" i="4"/>
  <c r="L661" i="4"/>
  <c r="R661" i="4"/>
  <c r="J661" i="4"/>
  <c r="J620" i="4"/>
  <c r="H376" i="4"/>
  <c r="N778" i="4"/>
  <c r="L311" i="4"/>
  <c r="J376" i="4"/>
  <c r="H620" i="4"/>
  <c r="L564" i="4"/>
  <c r="T311" i="4"/>
  <c r="R822" i="4"/>
  <c r="H311" i="4"/>
  <c r="L5" i="4"/>
  <c r="J5" i="4"/>
  <c r="AD778" i="4"/>
  <c r="AD564" i="4"/>
  <c r="V311" i="4"/>
  <c r="P778" i="4"/>
  <c r="P620" i="4"/>
  <c r="P376" i="4"/>
  <c r="J822" i="4"/>
  <c r="F661" i="4"/>
  <c r="P564" i="4"/>
  <c r="N564" i="4"/>
  <c r="N311" i="4"/>
  <c r="J564" i="4"/>
  <c r="AD661" i="4"/>
  <c r="AD5" i="4"/>
  <c r="P5" i="4"/>
  <c r="AD311" i="4"/>
  <c r="V376" i="4"/>
  <c r="V5" i="4"/>
  <c r="R620" i="4"/>
  <c r="N376" i="4"/>
  <c r="N5" i="4"/>
  <c r="P311" i="4"/>
  <c r="H564" i="4"/>
  <c r="N13" i="5"/>
  <c r="F822" i="4"/>
  <c r="F620" i="4"/>
  <c r="F564" i="4"/>
  <c r="F376" i="4"/>
  <c r="F311" i="4"/>
  <c r="F778" i="4"/>
  <c r="F5" i="4"/>
  <c r="F859" i="4" l="1"/>
  <c r="AD859" i="4"/>
  <c r="J859" i="4"/>
  <c r="R39" i="5"/>
  <c r="V859" i="4"/>
  <c r="R859" i="4"/>
  <c r="X9" i="5" s="1"/>
  <c r="AD860" i="4"/>
  <c r="H859" i="4"/>
  <c r="S62" i="5" s="1"/>
  <c r="P859" i="4"/>
  <c r="T13" i="5"/>
  <c r="N859" i="4"/>
  <c r="V6" i="5" s="1"/>
  <c r="T859" i="4"/>
  <c r="L859" i="4"/>
  <c r="U40" i="5" s="1"/>
  <c r="Z17" i="5"/>
  <c r="AF42" i="5"/>
  <c r="AF56" i="5"/>
  <c r="AF30" i="5"/>
  <c r="AF32" i="5"/>
  <c r="AF23" i="5"/>
  <c r="AF44" i="5"/>
  <c r="AF43" i="5"/>
  <c r="AF20" i="5"/>
  <c r="AF48" i="5"/>
  <c r="AF38" i="5"/>
  <c r="AF53" i="5"/>
  <c r="AF58" i="5"/>
  <c r="AF68" i="5"/>
  <c r="AF57" i="5"/>
  <c r="AF26" i="5"/>
  <c r="AF39" i="5"/>
  <c r="AF19" i="5"/>
  <c r="AF8" i="5"/>
  <c r="AF70" i="5"/>
  <c r="AF7" i="5"/>
  <c r="AF27" i="5"/>
  <c r="AF21" i="5"/>
  <c r="AF24" i="5"/>
  <c r="AF10" i="5"/>
  <c r="AF66" i="5"/>
  <c r="AF31" i="5"/>
  <c r="AF60" i="5"/>
  <c r="AF15" i="5"/>
  <c r="AF36" i="5"/>
  <c r="AF55" i="5"/>
  <c r="AF46" i="5"/>
  <c r="AF41" i="5"/>
  <c r="AF47" i="5"/>
  <c r="AF52" i="5"/>
  <c r="AF49" i="5"/>
  <c r="AF29" i="5"/>
  <c r="AF69" i="5"/>
  <c r="AF11" i="5"/>
  <c r="AF65" i="5"/>
  <c r="AF62" i="5"/>
  <c r="AF37" i="5"/>
  <c r="AF67" i="5"/>
  <c r="AF12" i="5"/>
  <c r="AF63" i="5"/>
  <c r="AF34" i="5"/>
  <c r="AF54" i="5"/>
  <c r="AF22" i="5"/>
  <c r="AF9" i="5"/>
  <c r="AF6" i="5"/>
  <c r="AF59" i="5"/>
  <c r="AF35" i="5"/>
  <c r="AF14" i="5"/>
  <c r="AF16" i="5"/>
  <c r="AF64" i="5"/>
  <c r="AF33" i="5"/>
  <c r="AF50" i="5"/>
  <c r="AF13" i="5"/>
  <c r="AF40" i="5"/>
  <c r="AF18" i="5"/>
  <c r="AF25" i="5"/>
  <c r="AF61" i="5"/>
  <c r="AF17" i="5"/>
  <c r="AF51" i="5"/>
  <c r="AF28" i="5"/>
  <c r="AF45" i="5"/>
  <c r="Z52" i="5"/>
  <c r="Z22" i="5"/>
  <c r="Z16" i="5"/>
  <c r="Z21" i="5"/>
  <c r="Z51" i="5"/>
  <c r="Z50" i="5"/>
  <c r="Z36" i="5"/>
  <c r="Z44" i="5"/>
  <c r="Z37" i="5"/>
  <c r="Z61" i="5"/>
  <c r="Z32" i="5"/>
  <c r="Z7" i="5"/>
  <c r="Z57" i="5"/>
  <c r="Z19" i="5"/>
  <c r="Z11" i="5"/>
  <c r="Z28" i="5"/>
  <c r="X13" i="5"/>
  <c r="X20" i="5"/>
  <c r="X64" i="5"/>
  <c r="X65" i="5"/>
  <c r="X47" i="5"/>
  <c r="X16" i="5"/>
  <c r="X38" i="5"/>
  <c r="X44" i="5"/>
  <c r="X34" i="5"/>
  <c r="X24" i="5"/>
  <c r="X30" i="5"/>
  <c r="X66" i="5"/>
  <c r="X25" i="5"/>
  <c r="X45" i="5"/>
  <c r="X35" i="5"/>
  <c r="X28" i="5"/>
  <c r="AC6" i="5"/>
  <c r="S20" i="5"/>
  <c r="S68" i="5"/>
  <c r="S15" i="5"/>
  <c r="S18" i="5"/>
  <c r="S26" i="5"/>
  <c r="S13" i="5"/>
  <c r="S11" i="5"/>
  <c r="S32" i="5"/>
  <c r="S17" i="5"/>
  <c r="S47" i="5"/>
  <c r="S19" i="5"/>
  <c r="S14" i="5"/>
  <c r="S61" i="5"/>
  <c r="S25" i="5"/>
  <c r="S30" i="5"/>
  <c r="S9" i="5"/>
  <c r="AE59" i="5"/>
  <c r="AE64" i="5"/>
  <c r="AE69" i="5"/>
  <c r="AE50" i="5"/>
  <c r="AE41" i="5"/>
  <c r="AE30" i="5"/>
  <c r="AE27" i="5"/>
  <c r="AE40" i="5"/>
  <c r="AE52" i="5"/>
  <c r="AE65" i="5"/>
  <c r="AE70" i="5"/>
  <c r="AE51" i="5"/>
  <c r="AE18" i="5"/>
  <c r="AE6" i="5"/>
  <c r="AE35" i="5"/>
  <c r="AE67" i="5"/>
  <c r="AE44" i="5"/>
  <c r="AE23" i="5"/>
  <c r="AE7" i="5"/>
  <c r="AE19" i="5"/>
  <c r="AE68" i="5"/>
  <c r="AE24" i="5"/>
  <c r="AE60" i="5"/>
  <c r="AE20" i="5"/>
  <c r="AE47" i="5"/>
  <c r="AE37" i="5"/>
  <c r="AE26" i="5"/>
  <c r="AE45" i="5"/>
  <c r="AE36" i="5"/>
  <c r="AE15" i="5"/>
  <c r="AE61" i="5"/>
  <c r="AE66" i="5"/>
  <c r="AE32" i="5"/>
  <c r="AE16" i="5"/>
  <c r="AE28" i="5"/>
  <c r="AE22" i="5"/>
  <c r="AE25" i="5"/>
  <c r="AE33" i="5"/>
  <c r="AE21" i="5"/>
  <c r="AE29" i="5"/>
  <c r="AE48" i="5"/>
  <c r="AE10" i="5"/>
  <c r="AE54" i="5"/>
  <c r="AE38" i="5"/>
  <c r="AE63" i="5"/>
  <c r="AE57" i="5"/>
  <c r="AE8" i="5"/>
  <c r="AE62" i="5"/>
  <c r="AE13" i="5"/>
  <c r="AE17" i="5"/>
  <c r="AE31" i="5"/>
  <c r="AE12" i="5"/>
  <c r="AE56" i="5"/>
  <c r="AE46" i="5"/>
  <c r="AE42" i="5"/>
  <c r="AE55" i="5"/>
  <c r="AE53" i="5"/>
  <c r="AE49" i="5"/>
  <c r="AE11" i="5"/>
  <c r="AE43" i="5"/>
  <c r="AE39" i="5"/>
  <c r="AE9" i="5"/>
  <c r="AE34" i="5"/>
  <c r="AE58" i="5"/>
  <c r="AE14" i="5"/>
  <c r="AA19" i="5"/>
  <c r="AA43" i="5"/>
  <c r="AA11" i="5"/>
  <c r="AA59" i="5"/>
  <c r="AA9" i="5"/>
  <c r="AA62" i="5"/>
  <c r="AA12" i="5"/>
  <c r="AA42" i="5"/>
  <c r="AA15" i="5"/>
  <c r="AA25" i="5"/>
  <c r="AA13" i="5"/>
  <c r="AA37" i="5"/>
  <c r="AA55" i="5"/>
  <c r="AA20" i="5"/>
  <c r="AA54" i="5"/>
  <c r="AA16" i="5"/>
  <c r="AA61" i="5"/>
  <c r="AA34" i="5"/>
  <c r="AA57" i="5"/>
  <c r="AA10" i="5"/>
  <c r="AA69" i="5"/>
  <c r="AA6" i="5"/>
  <c r="AA27" i="5"/>
  <c r="AA22" i="5"/>
  <c r="AA45" i="5"/>
  <c r="AA8" i="5"/>
  <c r="AA31" i="5"/>
  <c r="AA65" i="5"/>
  <c r="AA23" i="5"/>
  <c r="AA36" i="5"/>
  <c r="AA33" i="5"/>
  <c r="AA7" i="5"/>
  <c r="AA28" i="5"/>
  <c r="AA39" i="5"/>
  <c r="AA24" i="5"/>
  <c r="AA63" i="5"/>
  <c r="AA64" i="5"/>
  <c r="AA53" i="5"/>
  <c r="AA52" i="5"/>
  <c r="AA49" i="5"/>
  <c r="AA14" i="5"/>
  <c r="AA32" i="5"/>
  <c r="AA67" i="5"/>
  <c r="AA44" i="5"/>
  <c r="AA66" i="5"/>
  <c r="AA41" i="5"/>
  <c r="AA58" i="5"/>
  <c r="AA68" i="5"/>
  <c r="AA56" i="5"/>
  <c r="AA48" i="5"/>
  <c r="AA17" i="5"/>
  <c r="AA46" i="5"/>
  <c r="AA18" i="5"/>
  <c r="AA50" i="5"/>
  <c r="AA35" i="5"/>
  <c r="AA29" i="5"/>
  <c r="AA47" i="5"/>
  <c r="AA70" i="5"/>
  <c r="AA38" i="5"/>
  <c r="AA60" i="5"/>
  <c r="AA30" i="5"/>
  <c r="AA51" i="5"/>
  <c r="AA40" i="5"/>
  <c r="AA26" i="5"/>
  <c r="AA21" i="5"/>
  <c r="W17" i="5"/>
  <c r="V39" i="5"/>
  <c r="V32" i="5"/>
  <c r="V15" i="5"/>
  <c r="V58" i="5"/>
  <c r="V27" i="5"/>
  <c r="V8" i="5"/>
  <c r="V67" i="5"/>
  <c r="V56" i="5"/>
  <c r="V18" i="5"/>
  <c r="V51" i="5"/>
  <c r="V12" i="5"/>
  <c r="V40" i="5"/>
  <c r="V29" i="5"/>
  <c r="V10" i="5"/>
  <c r="V41" i="5"/>
  <c r="V44" i="5"/>
  <c r="AB14" i="5"/>
  <c r="AB12" i="5"/>
  <c r="AB34" i="5"/>
  <c r="AB17" i="5"/>
  <c r="AB30" i="5"/>
  <c r="AB20" i="5"/>
  <c r="AB50" i="5"/>
  <c r="AB25" i="5"/>
  <c r="AB63" i="5"/>
  <c r="AB42" i="5"/>
  <c r="AB29" i="5"/>
  <c r="AB32" i="5"/>
  <c r="AB38" i="5"/>
  <c r="AB58" i="5"/>
  <c r="AB37" i="5"/>
  <c r="AB40" i="5"/>
  <c r="AB54" i="5"/>
  <c r="AB44" i="5"/>
  <c r="AB35" i="5"/>
  <c r="AB49" i="5"/>
  <c r="AB23" i="5"/>
  <c r="AB52" i="5"/>
  <c r="AB51" i="5"/>
  <c r="AB57" i="5"/>
  <c r="AB7" i="5"/>
  <c r="AB43" i="5"/>
  <c r="AB61" i="5"/>
  <c r="AB64" i="5"/>
  <c r="AB46" i="5"/>
  <c r="AB59" i="5"/>
  <c r="AB18" i="5"/>
  <c r="AB9" i="5"/>
  <c r="AB41" i="5"/>
  <c r="AB10" i="5"/>
  <c r="AB16" i="5"/>
  <c r="AB26" i="5"/>
  <c r="AB24" i="5"/>
  <c r="AB31" i="5"/>
  <c r="AB66" i="5"/>
  <c r="AB22" i="5"/>
  <c r="AB19" i="5"/>
  <c r="AB11" i="5"/>
  <c r="AB48" i="5"/>
  <c r="AB27" i="5"/>
  <c r="AB56" i="5"/>
  <c r="AB55" i="5"/>
  <c r="AB69" i="5"/>
  <c r="AB67" i="5"/>
  <c r="AB8" i="5"/>
  <c r="AB15" i="5"/>
  <c r="AB13" i="5"/>
  <c r="AB62" i="5"/>
  <c r="AB21" i="5"/>
  <c r="AB65" i="5"/>
  <c r="AB28" i="5"/>
  <c r="AB33" i="5"/>
  <c r="AB36" i="5"/>
  <c r="AB70" i="5"/>
  <c r="AB45" i="5"/>
  <c r="AB39" i="5"/>
  <c r="AB53" i="5"/>
  <c r="AB6" i="5"/>
  <c r="AB60" i="5"/>
  <c r="AB47" i="5"/>
  <c r="AB68" i="5"/>
  <c r="Y66" i="5"/>
  <c r="Y67" i="5"/>
  <c r="Y64" i="5"/>
  <c r="Y65" i="5"/>
  <c r="Y62" i="5"/>
  <c r="Y63" i="5"/>
  <c r="Y60" i="5"/>
  <c r="Y61" i="5"/>
  <c r="Y9" i="5"/>
  <c r="Y26" i="5"/>
  <c r="Y27" i="5"/>
  <c r="Y24" i="5"/>
  <c r="Y25" i="5"/>
  <c r="Y22" i="5"/>
  <c r="Y23" i="5"/>
  <c r="Y20" i="5"/>
  <c r="Y50" i="5"/>
  <c r="Y51" i="5"/>
  <c r="Y48" i="5"/>
  <c r="Y49" i="5"/>
  <c r="Y46" i="5"/>
  <c r="Y47" i="5"/>
  <c r="Y44" i="5"/>
  <c r="Y45" i="5"/>
  <c r="Y7" i="5"/>
  <c r="Y10" i="5"/>
  <c r="Y11" i="5"/>
  <c r="Y8" i="5"/>
  <c r="Y70" i="5"/>
  <c r="Y6" i="5"/>
  <c r="Y68" i="5"/>
  <c r="Y69" i="5"/>
  <c r="Y37" i="5"/>
  <c r="Y39" i="5"/>
  <c r="Y41" i="5"/>
  <c r="Y43" i="5"/>
  <c r="Y13" i="5"/>
  <c r="Y15" i="5"/>
  <c r="Y17" i="5"/>
  <c r="Y19" i="5"/>
  <c r="Y53" i="5"/>
  <c r="Y55" i="5"/>
  <c r="Y57" i="5"/>
  <c r="Y59" i="5"/>
  <c r="Y34" i="5"/>
  <c r="Y21" i="5"/>
  <c r="Y36" i="5"/>
  <c r="Y38" i="5"/>
  <c r="Y40" i="5"/>
  <c r="Y42" i="5"/>
  <c r="Y12" i="5"/>
  <c r="Y14" i="5"/>
  <c r="Y16" i="5"/>
  <c r="Y18" i="5"/>
  <c r="Y52" i="5"/>
  <c r="Y54" i="5"/>
  <c r="Y56" i="5"/>
  <c r="Y58" i="5"/>
  <c r="Y28" i="5"/>
  <c r="Y30" i="5"/>
  <c r="Y32" i="5"/>
  <c r="Y29" i="5"/>
  <c r="Y31" i="5"/>
  <c r="Y33" i="5"/>
  <c r="Y35" i="5"/>
  <c r="U34" i="5"/>
  <c r="U53" i="5"/>
  <c r="T70" i="5" l="1"/>
  <c r="W16" i="5"/>
  <c r="U52" i="5"/>
  <c r="U13" i="5"/>
  <c r="U66" i="5"/>
  <c r="V70" i="5"/>
  <c r="V60" i="5"/>
  <c r="V47" i="5"/>
  <c r="V16" i="5"/>
  <c r="V55" i="5"/>
  <c r="V22" i="5"/>
  <c r="V52" i="5"/>
  <c r="V25" i="5"/>
  <c r="S23" i="5"/>
  <c r="S29" i="5"/>
  <c r="S60" i="5"/>
  <c r="S31" i="5"/>
  <c r="S41" i="5"/>
  <c r="S63" i="5"/>
  <c r="S43" i="5"/>
  <c r="S12" i="5"/>
  <c r="X52" i="5"/>
  <c r="X49" i="5"/>
  <c r="X10" i="5"/>
  <c r="X6" i="5"/>
  <c r="X18" i="5"/>
  <c r="X63" i="5"/>
  <c r="X19" i="5"/>
  <c r="X21" i="5"/>
  <c r="Z39" i="5"/>
  <c r="Z40" i="5"/>
  <c r="Z67" i="5"/>
  <c r="Z30" i="5"/>
  <c r="Z55" i="5"/>
  <c r="Z69" i="5"/>
  <c r="Z48" i="5"/>
  <c r="Z60" i="5"/>
  <c r="U57" i="5"/>
  <c r="U55" i="5"/>
  <c r="U37" i="5"/>
  <c r="V69" i="5"/>
  <c r="V42" i="5"/>
  <c r="V45" i="5"/>
  <c r="V66" i="5"/>
  <c r="V14" i="5"/>
  <c r="V59" i="5"/>
  <c r="V33" i="5"/>
  <c r="S58" i="5"/>
  <c r="S10" i="5"/>
  <c r="S54" i="5"/>
  <c r="S51" i="5"/>
  <c r="S24" i="5"/>
  <c r="S59" i="5"/>
  <c r="S70" i="5"/>
  <c r="X60" i="5"/>
  <c r="X11" i="5"/>
  <c r="X37" i="5"/>
  <c r="X40" i="5"/>
  <c r="X27" i="5"/>
  <c r="X68" i="5"/>
  <c r="X7" i="5"/>
  <c r="X50" i="5"/>
  <c r="X70" i="5"/>
  <c r="Z47" i="5"/>
  <c r="Z29" i="5"/>
  <c r="Z25" i="5"/>
  <c r="Z9" i="5"/>
  <c r="Z62" i="5"/>
  <c r="Z33" i="5"/>
  <c r="Z34" i="5"/>
  <c r="Z64" i="5"/>
  <c r="U152" i="5"/>
  <c r="U153" i="5"/>
  <c r="U154" i="5"/>
  <c r="U155" i="5"/>
  <c r="U156" i="5"/>
  <c r="U157" i="5"/>
  <c r="U158" i="5"/>
  <c r="U159" i="5"/>
  <c r="U160" i="5"/>
  <c r="U161" i="5"/>
  <c r="U162" i="5"/>
  <c r="U163" i="5"/>
  <c r="U164" i="5"/>
  <c r="U165" i="5"/>
  <c r="Y152" i="5"/>
  <c r="Y153" i="5"/>
  <c r="Y154" i="5"/>
  <c r="Y155" i="5"/>
  <c r="Y156" i="5"/>
  <c r="Y157" i="5"/>
  <c r="Y158" i="5"/>
  <c r="Y159" i="5"/>
  <c r="Y160" i="5"/>
  <c r="Y161" i="5"/>
  <c r="Y162" i="5"/>
  <c r="Y163" i="5"/>
  <c r="Y164" i="5"/>
  <c r="Y165" i="5"/>
  <c r="AB152" i="5"/>
  <c r="AB153" i="5"/>
  <c r="AB154" i="5"/>
  <c r="AB155" i="5"/>
  <c r="AB156" i="5"/>
  <c r="AB157" i="5"/>
  <c r="AB158" i="5"/>
  <c r="AB159" i="5"/>
  <c r="AB160" i="5"/>
  <c r="AB161" i="5"/>
  <c r="AB162" i="5"/>
  <c r="AB163" i="5"/>
  <c r="AB164" i="5"/>
  <c r="AB165" i="5"/>
  <c r="V152" i="5"/>
  <c r="V153" i="5"/>
  <c r="V154" i="5"/>
  <c r="V155" i="5"/>
  <c r="V156" i="5"/>
  <c r="V157" i="5"/>
  <c r="V158" i="5"/>
  <c r="V159" i="5"/>
  <c r="V160" i="5"/>
  <c r="V161" i="5"/>
  <c r="V162" i="5"/>
  <c r="V163" i="5"/>
  <c r="V164" i="5"/>
  <c r="V165" i="5"/>
  <c r="W152" i="5"/>
  <c r="W153" i="5"/>
  <c r="W154" i="5"/>
  <c r="W155" i="5"/>
  <c r="W156" i="5"/>
  <c r="W157" i="5"/>
  <c r="W158" i="5"/>
  <c r="W159" i="5"/>
  <c r="W160" i="5"/>
  <c r="W161" i="5"/>
  <c r="W162" i="5"/>
  <c r="W163" i="5"/>
  <c r="W164" i="5"/>
  <c r="W165" i="5"/>
  <c r="AA152" i="5"/>
  <c r="AA153" i="5"/>
  <c r="AA154" i="5"/>
  <c r="AA155" i="5"/>
  <c r="AA156" i="5"/>
  <c r="AA157" i="5"/>
  <c r="AA158" i="5"/>
  <c r="AA159" i="5"/>
  <c r="AA160" i="5"/>
  <c r="AA161" i="5"/>
  <c r="AA162" i="5"/>
  <c r="AA163" i="5"/>
  <c r="AA164" i="5"/>
  <c r="AA165" i="5"/>
  <c r="AE152" i="5"/>
  <c r="AE153" i="5"/>
  <c r="AE154" i="5"/>
  <c r="AE155" i="5"/>
  <c r="AE156" i="5"/>
  <c r="AE157" i="5"/>
  <c r="AE158" i="5"/>
  <c r="AE159" i="5"/>
  <c r="AE160" i="5"/>
  <c r="AE161" i="5"/>
  <c r="AE162" i="5"/>
  <c r="AE163" i="5"/>
  <c r="AE164" i="5"/>
  <c r="AE165" i="5"/>
  <c r="S152" i="5"/>
  <c r="S153" i="5"/>
  <c r="S154" i="5"/>
  <c r="S155" i="5"/>
  <c r="S156" i="5"/>
  <c r="S157" i="5"/>
  <c r="S158" i="5"/>
  <c r="S159" i="5"/>
  <c r="S160" i="5"/>
  <c r="S161" i="5"/>
  <c r="S162" i="5"/>
  <c r="S163" i="5"/>
  <c r="S164" i="5"/>
  <c r="S165" i="5"/>
  <c r="AC152" i="5"/>
  <c r="AC153" i="5"/>
  <c r="AC154" i="5"/>
  <c r="AC155" i="5"/>
  <c r="AC156" i="5"/>
  <c r="AC157" i="5"/>
  <c r="AC158" i="5"/>
  <c r="AC159" i="5"/>
  <c r="AC160" i="5"/>
  <c r="AC161" i="5"/>
  <c r="AC162" i="5"/>
  <c r="AC163" i="5"/>
  <c r="AC164" i="5"/>
  <c r="AC165" i="5"/>
  <c r="X152" i="5"/>
  <c r="X153" i="5"/>
  <c r="X154" i="5"/>
  <c r="X155" i="5"/>
  <c r="X156" i="5"/>
  <c r="X157" i="5"/>
  <c r="X158" i="5"/>
  <c r="X159" i="5"/>
  <c r="X160" i="5"/>
  <c r="X161" i="5"/>
  <c r="X162" i="5"/>
  <c r="X163" i="5"/>
  <c r="X164" i="5"/>
  <c r="X165" i="5"/>
  <c r="Z152" i="5"/>
  <c r="Z153" i="5"/>
  <c r="Z154" i="5"/>
  <c r="Z155" i="5"/>
  <c r="Z156" i="5"/>
  <c r="Z157" i="5"/>
  <c r="Z158" i="5"/>
  <c r="Z159" i="5"/>
  <c r="Z160" i="5"/>
  <c r="Z161" i="5"/>
  <c r="Z162" i="5"/>
  <c r="Z163" i="5"/>
  <c r="Z164" i="5"/>
  <c r="Z165" i="5"/>
  <c r="T152" i="5"/>
  <c r="T153" i="5"/>
  <c r="T154" i="5"/>
  <c r="T155" i="5"/>
  <c r="T156" i="5"/>
  <c r="T157" i="5"/>
  <c r="T158" i="5"/>
  <c r="T159" i="5"/>
  <c r="T160" i="5"/>
  <c r="T161" i="5"/>
  <c r="T162" i="5"/>
  <c r="T163" i="5"/>
  <c r="T164" i="5"/>
  <c r="T165" i="5"/>
  <c r="AD152" i="5"/>
  <c r="AD153" i="5"/>
  <c r="AD154" i="5"/>
  <c r="AD155" i="5"/>
  <c r="AD156" i="5"/>
  <c r="AD157" i="5"/>
  <c r="AD158" i="5"/>
  <c r="AD159" i="5"/>
  <c r="AD160" i="5"/>
  <c r="AD161" i="5"/>
  <c r="AD162" i="5"/>
  <c r="AD163" i="5"/>
  <c r="AD164" i="5"/>
  <c r="AD165" i="5"/>
  <c r="AF152" i="5"/>
  <c r="AF153" i="5"/>
  <c r="AF154" i="5"/>
  <c r="AF155" i="5"/>
  <c r="AF156" i="5"/>
  <c r="AF157" i="5"/>
  <c r="AF158" i="5"/>
  <c r="AF159" i="5"/>
  <c r="AF160" i="5"/>
  <c r="AF161" i="5"/>
  <c r="AF162" i="5"/>
  <c r="AF163" i="5"/>
  <c r="AF164" i="5"/>
  <c r="AF165" i="5"/>
  <c r="R152" i="5"/>
  <c r="R153" i="5"/>
  <c r="R154" i="5"/>
  <c r="R155" i="5"/>
  <c r="R156" i="5"/>
  <c r="R157" i="5"/>
  <c r="R158" i="5"/>
  <c r="R159" i="5"/>
  <c r="R160" i="5"/>
  <c r="R161" i="5"/>
  <c r="R162" i="5"/>
  <c r="R163" i="5"/>
  <c r="R164" i="5"/>
  <c r="R165" i="5"/>
  <c r="U11" i="5"/>
  <c r="U134" i="5"/>
  <c r="U135" i="5"/>
  <c r="U136" i="5"/>
  <c r="U137" i="5"/>
  <c r="U138" i="5"/>
  <c r="U139" i="5"/>
  <c r="U140" i="5"/>
  <c r="U141" i="5"/>
  <c r="U142" i="5"/>
  <c r="U143" i="5"/>
  <c r="U144" i="5"/>
  <c r="U145" i="5"/>
  <c r="U146" i="5"/>
  <c r="U147" i="5"/>
  <c r="U148" i="5"/>
  <c r="U149" i="5"/>
  <c r="U150" i="5"/>
  <c r="U151" i="5"/>
  <c r="U125" i="5"/>
  <c r="U126" i="5"/>
  <c r="U127" i="5"/>
  <c r="U128" i="5"/>
  <c r="U129" i="5"/>
  <c r="U130" i="5"/>
  <c r="U131" i="5"/>
  <c r="U132" i="5"/>
  <c r="U133" i="5"/>
  <c r="U112" i="5"/>
  <c r="U113" i="5"/>
  <c r="U114" i="5"/>
  <c r="U115" i="5"/>
  <c r="U116" i="5"/>
  <c r="U117" i="5"/>
  <c r="U118" i="5"/>
  <c r="U119" i="5"/>
  <c r="U120" i="5"/>
  <c r="U121" i="5"/>
  <c r="U122" i="5"/>
  <c r="U123" i="5"/>
  <c r="U124" i="5"/>
  <c r="U81" i="5"/>
  <c r="U82" i="5"/>
  <c r="U83" i="5"/>
  <c r="U84" i="5"/>
  <c r="U85" i="5"/>
  <c r="U86" i="5"/>
  <c r="U87" i="5"/>
  <c r="U88" i="5"/>
  <c r="U89" i="5"/>
  <c r="U90" i="5"/>
  <c r="U91" i="5"/>
  <c r="U92" i="5"/>
  <c r="U93" i="5"/>
  <c r="U94" i="5"/>
  <c r="U95" i="5"/>
  <c r="U96" i="5"/>
  <c r="U97" i="5"/>
  <c r="U98" i="5"/>
  <c r="U99" i="5"/>
  <c r="U100" i="5"/>
  <c r="U101" i="5"/>
  <c r="U102" i="5"/>
  <c r="U103" i="5"/>
  <c r="U104" i="5"/>
  <c r="U105" i="5"/>
  <c r="U106" i="5"/>
  <c r="U107" i="5"/>
  <c r="U108" i="5"/>
  <c r="U109" i="5"/>
  <c r="U110" i="5"/>
  <c r="U111" i="5"/>
  <c r="U71" i="5"/>
  <c r="U72" i="5"/>
  <c r="U73" i="5"/>
  <c r="U74" i="5"/>
  <c r="U75" i="5"/>
  <c r="U76" i="5"/>
  <c r="U77" i="5"/>
  <c r="U78" i="5"/>
  <c r="U79" i="5"/>
  <c r="U80" i="5"/>
  <c r="Y134" i="5"/>
  <c r="Y135" i="5"/>
  <c r="Y136" i="5"/>
  <c r="Y137" i="5"/>
  <c r="Y138" i="5"/>
  <c r="Y139" i="5"/>
  <c r="Y140" i="5"/>
  <c r="Y141" i="5"/>
  <c r="Y142" i="5"/>
  <c r="Y143" i="5"/>
  <c r="Y144" i="5"/>
  <c r="Y145" i="5"/>
  <c r="Y146" i="5"/>
  <c r="Y147" i="5"/>
  <c r="Y148" i="5"/>
  <c r="Y149" i="5"/>
  <c r="Y150" i="5"/>
  <c r="Y151" i="5"/>
  <c r="Y125" i="5"/>
  <c r="Y126" i="5"/>
  <c r="Y127" i="5"/>
  <c r="Y128" i="5"/>
  <c r="Y129" i="5"/>
  <c r="Y130" i="5"/>
  <c r="Y131" i="5"/>
  <c r="Y132" i="5"/>
  <c r="Y133" i="5"/>
  <c r="Y112" i="5"/>
  <c r="Y113" i="5"/>
  <c r="Y114" i="5"/>
  <c r="Y115" i="5"/>
  <c r="Y116" i="5"/>
  <c r="Y117" i="5"/>
  <c r="Y118" i="5"/>
  <c r="Y119" i="5"/>
  <c r="Y120" i="5"/>
  <c r="Y121" i="5"/>
  <c r="Y122" i="5"/>
  <c r="Y123" i="5"/>
  <c r="Y124" i="5"/>
  <c r="Y81" i="5"/>
  <c r="Y82" i="5"/>
  <c r="Y83" i="5"/>
  <c r="Y84" i="5"/>
  <c r="Y85" i="5"/>
  <c r="Y86" i="5"/>
  <c r="Y87" i="5"/>
  <c r="Y88" i="5"/>
  <c r="Y89" i="5"/>
  <c r="Y90" i="5"/>
  <c r="Y91" i="5"/>
  <c r="Y92" i="5"/>
  <c r="Y93" i="5"/>
  <c r="Y94" i="5"/>
  <c r="Y95" i="5"/>
  <c r="Y96" i="5"/>
  <c r="Y97" i="5"/>
  <c r="Y98" i="5"/>
  <c r="Y99" i="5"/>
  <c r="Y100" i="5"/>
  <c r="Y101" i="5"/>
  <c r="Y102" i="5"/>
  <c r="Y103" i="5"/>
  <c r="Y104" i="5"/>
  <c r="Y105" i="5"/>
  <c r="Y106" i="5"/>
  <c r="Y107" i="5"/>
  <c r="Y108" i="5"/>
  <c r="Y109" i="5"/>
  <c r="Y110" i="5"/>
  <c r="Y111" i="5"/>
  <c r="Y71" i="5"/>
  <c r="Y72" i="5"/>
  <c r="Y73" i="5"/>
  <c r="Y74" i="5"/>
  <c r="Y75" i="5"/>
  <c r="Y76" i="5"/>
  <c r="Y77" i="5"/>
  <c r="Y78" i="5"/>
  <c r="Y79" i="5"/>
  <c r="Y80" i="5"/>
  <c r="AB134" i="5"/>
  <c r="AB135" i="5"/>
  <c r="AB136" i="5"/>
  <c r="AB137" i="5"/>
  <c r="AB138" i="5"/>
  <c r="AB139" i="5"/>
  <c r="AB140" i="5"/>
  <c r="AB141" i="5"/>
  <c r="AB142" i="5"/>
  <c r="AB143" i="5"/>
  <c r="AB144" i="5"/>
  <c r="AB145" i="5"/>
  <c r="AB146" i="5"/>
  <c r="AB147" i="5"/>
  <c r="AB148" i="5"/>
  <c r="AB149" i="5"/>
  <c r="AB150" i="5"/>
  <c r="AB151" i="5"/>
  <c r="AB125" i="5"/>
  <c r="AB126" i="5"/>
  <c r="AB127" i="5"/>
  <c r="AB128" i="5"/>
  <c r="AB129" i="5"/>
  <c r="AB130" i="5"/>
  <c r="AB131" i="5"/>
  <c r="AB132" i="5"/>
  <c r="AB133" i="5"/>
  <c r="AB112" i="5"/>
  <c r="AB113" i="5"/>
  <c r="AB114" i="5"/>
  <c r="AB115" i="5"/>
  <c r="AB116" i="5"/>
  <c r="AB117" i="5"/>
  <c r="AB118" i="5"/>
  <c r="AB119" i="5"/>
  <c r="AB120" i="5"/>
  <c r="AB121" i="5"/>
  <c r="AB122" i="5"/>
  <c r="AB123" i="5"/>
  <c r="AB124" i="5"/>
  <c r="AB81" i="5"/>
  <c r="AB82" i="5"/>
  <c r="AB83" i="5"/>
  <c r="AB84" i="5"/>
  <c r="AB85" i="5"/>
  <c r="AB86" i="5"/>
  <c r="AB87" i="5"/>
  <c r="AB88" i="5"/>
  <c r="AB89" i="5"/>
  <c r="AB90" i="5"/>
  <c r="AB91" i="5"/>
  <c r="AB92" i="5"/>
  <c r="AB93" i="5"/>
  <c r="AB94" i="5"/>
  <c r="AB95" i="5"/>
  <c r="AB96" i="5"/>
  <c r="AB97" i="5"/>
  <c r="AB98" i="5"/>
  <c r="AB99" i="5"/>
  <c r="AB100" i="5"/>
  <c r="AB101" i="5"/>
  <c r="AB102" i="5"/>
  <c r="AB103" i="5"/>
  <c r="AB104" i="5"/>
  <c r="AB105" i="5"/>
  <c r="AB106" i="5"/>
  <c r="AB107" i="5"/>
  <c r="AB108" i="5"/>
  <c r="AB109" i="5"/>
  <c r="AB110" i="5"/>
  <c r="AB111" i="5"/>
  <c r="AB71" i="5"/>
  <c r="AB72" i="5"/>
  <c r="AB73" i="5"/>
  <c r="AB74" i="5"/>
  <c r="AB75" i="5"/>
  <c r="AB76" i="5"/>
  <c r="AB77" i="5"/>
  <c r="AB78" i="5"/>
  <c r="AB79" i="5"/>
  <c r="AB80" i="5"/>
  <c r="V68" i="5"/>
  <c r="V134" i="5"/>
  <c r="V135" i="5"/>
  <c r="V136" i="5"/>
  <c r="V137" i="5"/>
  <c r="V138" i="5"/>
  <c r="V139" i="5"/>
  <c r="V140" i="5"/>
  <c r="V141" i="5"/>
  <c r="V142" i="5"/>
  <c r="V143" i="5"/>
  <c r="V144" i="5"/>
  <c r="V145" i="5"/>
  <c r="V146" i="5"/>
  <c r="V147" i="5"/>
  <c r="V148" i="5"/>
  <c r="V149" i="5"/>
  <c r="V150" i="5"/>
  <c r="V151" i="5"/>
  <c r="V125" i="5"/>
  <c r="V126" i="5"/>
  <c r="V127" i="5"/>
  <c r="V128" i="5"/>
  <c r="V129" i="5"/>
  <c r="V130" i="5"/>
  <c r="V131" i="5"/>
  <c r="V132" i="5"/>
  <c r="V133" i="5"/>
  <c r="V112" i="5"/>
  <c r="V113" i="5"/>
  <c r="V114" i="5"/>
  <c r="V115" i="5"/>
  <c r="V116" i="5"/>
  <c r="V117" i="5"/>
  <c r="V118" i="5"/>
  <c r="V119" i="5"/>
  <c r="V120" i="5"/>
  <c r="V121" i="5"/>
  <c r="V122" i="5"/>
  <c r="V123" i="5"/>
  <c r="V124" i="5"/>
  <c r="V81" i="5"/>
  <c r="V82" i="5"/>
  <c r="V83" i="5"/>
  <c r="V84" i="5"/>
  <c r="V85" i="5"/>
  <c r="V86" i="5"/>
  <c r="V87" i="5"/>
  <c r="V88" i="5"/>
  <c r="V89" i="5"/>
  <c r="V90" i="5"/>
  <c r="V91" i="5"/>
  <c r="V92" i="5"/>
  <c r="V93" i="5"/>
  <c r="V94" i="5"/>
  <c r="V95" i="5"/>
  <c r="V96" i="5"/>
  <c r="V97" i="5"/>
  <c r="V98" i="5"/>
  <c r="V99" i="5"/>
  <c r="V100" i="5"/>
  <c r="V101" i="5"/>
  <c r="V102" i="5"/>
  <c r="V103" i="5"/>
  <c r="V104" i="5"/>
  <c r="V105" i="5"/>
  <c r="V106" i="5"/>
  <c r="V107" i="5"/>
  <c r="V108" i="5"/>
  <c r="V109" i="5"/>
  <c r="V110" i="5"/>
  <c r="V111" i="5"/>
  <c r="V71" i="5"/>
  <c r="V72" i="5"/>
  <c r="V73" i="5"/>
  <c r="V74" i="5"/>
  <c r="V75" i="5"/>
  <c r="V76" i="5"/>
  <c r="V77" i="5"/>
  <c r="V78" i="5"/>
  <c r="V79" i="5"/>
  <c r="V80" i="5"/>
  <c r="W134" i="5"/>
  <c r="W135" i="5"/>
  <c r="W136" i="5"/>
  <c r="W137" i="5"/>
  <c r="W138" i="5"/>
  <c r="W139" i="5"/>
  <c r="W140" i="5"/>
  <c r="W141" i="5"/>
  <c r="W142" i="5"/>
  <c r="W143" i="5"/>
  <c r="W144" i="5"/>
  <c r="W145" i="5"/>
  <c r="W146" i="5"/>
  <c r="W147" i="5"/>
  <c r="W148" i="5"/>
  <c r="W149" i="5"/>
  <c r="W150" i="5"/>
  <c r="W151" i="5"/>
  <c r="W125" i="5"/>
  <c r="W126" i="5"/>
  <c r="W127" i="5"/>
  <c r="W128" i="5"/>
  <c r="W129" i="5"/>
  <c r="W130" i="5"/>
  <c r="W131" i="5"/>
  <c r="W132" i="5"/>
  <c r="W133" i="5"/>
  <c r="W112" i="5"/>
  <c r="W113" i="5"/>
  <c r="W114" i="5"/>
  <c r="W115" i="5"/>
  <c r="W116" i="5"/>
  <c r="W117" i="5"/>
  <c r="W118" i="5"/>
  <c r="W119" i="5"/>
  <c r="W120" i="5"/>
  <c r="W121" i="5"/>
  <c r="W122" i="5"/>
  <c r="W123" i="5"/>
  <c r="W124" i="5"/>
  <c r="W81" i="5"/>
  <c r="W82" i="5"/>
  <c r="W83" i="5"/>
  <c r="W84" i="5"/>
  <c r="W85" i="5"/>
  <c r="W86" i="5"/>
  <c r="W87" i="5"/>
  <c r="W88" i="5"/>
  <c r="W89" i="5"/>
  <c r="W90" i="5"/>
  <c r="W91" i="5"/>
  <c r="W92" i="5"/>
  <c r="W93" i="5"/>
  <c r="W94" i="5"/>
  <c r="W95" i="5"/>
  <c r="W96" i="5"/>
  <c r="W97" i="5"/>
  <c r="W98" i="5"/>
  <c r="W99" i="5"/>
  <c r="W100" i="5"/>
  <c r="W101" i="5"/>
  <c r="W102" i="5"/>
  <c r="W103" i="5"/>
  <c r="W104" i="5"/>
  <c r="W105" i="5"/>
  <c r="W106" i="5"/>
  <c r="W107" i="5"/>
  <c r="W108" i="5"/>
  <c r="W109" i="5"/>
  <c r="W110" i="5"/>
  <c r="W111" i="5"/>
  <c r="W71" i="5"/>
  <c r="W72" i="5"/>
  <c r="W73" i="5"/>
  <c r="W74" i="5"/>
  <c r="W75" i="5"/>
  <c r="W76" i="5"/>
  <c r="W77" i="5"/>
  <c r="W78" i="5"/>
  <c r="W79" i="5"/>
  <c r="W80" i="5"/>
  <c r="AA134" i="5"/>
  <c r="AA135" i="5"/>
  <c r="AA136" i="5"/>
  <c r="AA137" i="5"/>
  <c r="AA138" i="5"/>
  <c r="AA139" i="5"/>
  <c r="AA140" i="5"/>
  <c r="AA141" i="5"/>
  <c r="AA142" i="5"/>
  <c r="AA143" i="5"/>
  <c r="AA144" i="5"/>
  <c r="AA145" i="5"/>
  <c r="AA146" i="5"/>
  <c r="AA147" i="5"/>
  <c r="AA148" i="5"/>
  <c r="AA149" i="5"/>
  <c r="AA150" i="5"/>
  <c r="AA151" i="5"/>
  <c r="AA125" i="5"/>
  <c r="AA126" i="5"/>
  <c r="AA127" i="5"/>
  <c r="AA128" i="5"/>
  <c r="AA129" i="5"/>
  <c r="AA130" i="5"/>
  <c r="AA131" i="5"/>
  <c r="AA132" i="5"/>
  <c r="AA133" i="5"/>
  <c r="AA112" i="5"/>
  <c r="AA113" i="5"/>
  <c r="AA114" i="5"/>
  <c r="AA115" i="5"/>
  <c r="AA116" i="5"/>
  <c r="AA117" i="5"/>
  <c r="AA118" i="5"/>
  <c r="AA119" i="5"/>
  <c r="AA120" i="5"/>
  <c r="AA121" i="5"/>
  <c r="AA122" i="5"/>
  <c r="AA123" i="5"/>
  <c r="AA124" i="5"/>
  <c r="AA81" i="5"/>
  <c r="AA82" i="5"/>
  <c r="AA83" i="5"/>
  <c r="AA84" i="5"/>
  <c r="AA85" i="5"/>
  <c r="AA86" i="5"/>
  <c r="AA87" i="5"/>
  <c r="AA88" i="5"/>
  <c r="AA89" i="5"/>
  <c r="AA90" i="5"/>
  <c r="AA91" i="5"/>
  <c r="AA92" i="5"/>
  <c r="AA93" i="5"/>
  <c r="AA94" i="5"/>
  <c r="AA95" i="5"/>
  <c r="AA96" i="5"/>
  <c r="AA97" i="5"/>
  <c r="AA98" i="5"/>
  <c r="AA99" i="5"/>
  <c r="AA100" i="5"/>
  <c r="AA101" i="5"/>
  <c r="AA102" i="5"/>
  <c r="AA103" i="5"/>
  <c r="AA104" i="5"/>
  <c r="AA105" i="5"/>
  <c r="AA106" i="5"/>
  <c r="AA107" i="5"/>
  <c r="AA108" i="5"/>
  <c r="AA109" i="5"/>
  <c r="AA110" i="5"/>
  <c r="AA111" i="5"/>
  <c r="AA71" i="5"/>
  <c r="AA72" i="5"/>
  <c r="AA73" i="5"/>
  <c r="AA74" i="5"/>
  <c r="AA75" i="5"/>
  <c r="AA76" i="5"/>
  <c r="AA77" i="5"/>
  <c r="AA78" i="5"/>
  <c r="AA79" i="5"/>
  <c r="AA80" i="5"/>
  <c r="AE134" i="5"/>
  <c r="AE135" i="5"/>
  <c r="AE136" i="5"/>
  <c r="AE137" i="5"/>
  <c r="AE138" i="5"/>
  <c r="AE139" i="5"/>
  <c r="AE140" i="5"/>
  <c r="AE141" i="5"/>
  <c r="AE142" i="5"/>
  <c r="AE143" i="5"/>
  <c r="AE144" i="5"/>
  <c r="AE145" i="5"/>
  <c r="AE146" i="5"/>
  <c r="AE147" i="5"/>
  <c r="AE148" i="5"/>
  <c r="AE149" i="5"/>
  <c r="AE150" i="5"/>
  <c r="AE151" i="5"/>
  <c r="AE125" i="5"/>
  <c r="AE126" i="5"/>
  <c r="AE127" i="5"/>
  <c r="AE128" i="5"/>
  <c r="AE129" i="5"/>
  <c r="AE130" i="5"/>
  <c r="AE131" i="5"/>
  <c r="AE132" i="5"/>
  <c r="AE133" i="5"/>
  <c r="AE112" i="5"/>
  <c r="AE113" i="5"/>
  <c r="AE114" i="5"/>
  <c r="AE115" i="5"/>
  <c r="AE116" i="5"/>
  <c r="AE117" i="5"/>
  <c r="AE118" i="5"/>
  <c r="AE119" i="5"/>
  <c r="AE120" i="5"/>
  <c r="AE121" i="5"/>
  <c r="AE122" i="5"/>
  <c r="AE123" i="5"/>
  <c r="AE124" i="5"/>
  <c r="AE81" i="5"/>
  <c r="AE82" i="5"/>
  <c r="AE83" i="5"/>
  <c r="AE84" i="5"/>
  <c r="AE85" i="5"/>
  <c r="AE86" i="5"/>
  <c r="AE87" i="5"/>
  <c r="AE88" i="5"/>
  <c r="AE89" i="5"/>
  <c r="AE90" i="5"/>
  <c r="AE91" i="5"/>
  <c r="AE92" i="5"/>
  <c r="AE93" i="5"/>
  <c r="AE94" i="5"/>
  <c r="AE95" i="5"/>
  <c r="AE96" i="5"/>
  <c r="AE97" i="5"/>
  <c r="AE98" i="5"/>
  <c r="AE99" i="5"/>
  <c r="AE100" i="5"/>
  <c r="AE101" i="5"/>
  <c r="AE102" i="5"/>
  <c r="AE103" i="5"/>
  <c r="AE104" i="5"/>
  <c r="AE105" i="5"/>
  <c r="AE106" i="5"/>
  <c r="AE107" i="5"/>
  <c r="AE108" i="5"/>
  <c r="AE109" i="5"/>
  <c r="AE110" i="5"/>
  <c r="AE111" i="5"/>
  <c r="AE71" i="5"/>
  <c r="AE72" i="5"/>
  <c r="AE73" i="5"/>
  <c r="AE74" i="5"/>
  <c r="AE75" i="5"/>
  <c r="AE76" i="5"/>
  <c r="AE77" i="5"/>
  <c r="AE78" i="5"/>
  <c r="AE79" i="5"/>
  <c r="AE80" i="5"/>
  <c r="S38" i="5"/>
  <c r="S134" i="5"/>
  <c r="S135" i="5"/>
  <c r="S136" i="5"/>
  <c r="S137" i="5"/>
  <c r="S138" i="5"/>
  <c r="S139" i="5"/>
  <c r="S140" i="5"/>
  <c r="S141" i="5"/>
  <c r="S142" i="5"/>
  <c r="S143" i="5"/>
  <c r="S144" i="5"/>
  <c r="S145" i="5"/>
  <c r="S146" i="5"/>
  <c r="S147" i="5"/>
  <c r="S148" i="5"/>
  <c r="S149" i="5"/>
  <c r="S150" i="5"/>
  <c r="S151" i="5"/>
  <c r="S125" i="5"/>
  <c r="S126" i="5"/>
  <c r="S127" i="5"/>
  <c r="S128" i="5"/>
  <c r="S129" i="5"/>
  <c r="S130" i="5"/>
  <c r="S131" i="5"/>
  <c r="S132" i="5"/>
  <c r="S133" i="5"/>
  <c r="S112" i="5"/>
  <c r="S113" i="5"/>
  <c r="S114" i="5"/>
  <c r="S115" i="5"/>
  <c r="S116" i="5"/>
  <c r="S117" i="5"/>
  <c r="S118" i="5"/>
  <c r="S119" i="5"/>
  <c r="S120" i="5"/>
  <c r="S121" i="5"/>
  <c r="S122" i="5"/>
  <c r="S123" i="5"/>
  <c r="S124" i="5"/>
  <c r="S81" i="5"/>
  <c r="S82" i="5"/>
  <c r="S83" i="5"/>
  <c r="S84" i="5"/>
  <c r="S85" i="5"/>
  <c r="S86" i="5"/>
  <c r="S87" i="5"/>
  <c r="S88" i="5"/>
  <c r="S89" i="5"/>
  <c r="S90" i="5"/>
  <c r="S91" i="5"/>
  <c r="S92" i="5"/>
  <c r="S93" i="5"/>
  <c r="S94" i="5"/>
  <c r="S95" i="5"/>
  <c r="S96" i="5"/>
  <c r="S97" i="5"/>
  <c r="S98" i="5"/>
  <c r="S99" i="5"/>
  <c r="S100" i="5"/>
  <c r="S101" i="5"/>
  <c r="S102" i="5"/>
  <c r="S103" i="5"/>
  <c r="S104" i="5"/>
  <c r="S105" i="5"/>
  <c r="S106" i="5"/>
  <c r="S107" i="5"/>
  <c r="S108" i="5"/>
  <c r="S109" i="5"/>
  <c r="S110" i="5"/>
  <c r="S111" i="5"/>
  <c r="S71" i="5"/>
  <c r="S72" i="5"/>
  <c r="S73" i="5"/>
  <c r="S74" i="5"/>
  <c r="S75" i="5"/>
  <c r="S76" i="5"/>
  <c r="S77" i="5"/>
  <c r="S78" i="5"/>
  <c r="S79" i="5"/>
  <c r="S80" i="5"/>
  <c r="AC11" i="5"/>
  <c r="AC134" i="5"/>
  <c r="AC135" i="5"/>
  <c r="AC136" i="5"/>
  <c r="AC137" i="5"/>
  <c r="AC138" i="5"/>
  <c r="AC139" i="5"/>
  <c r="AC140" i="5"/>
  <c r="AC141" i="5"/>
  <c r="AC142" i="5"/>
  <c r="AC143" i="5"/>
  <c r="AC144" i="5"/>
  <c r="AC145" i="5"/>
  <c r="AC146" i="5"/>
  <c r="AC147" i="5"/>
  <c r="AC148" i="5"/>
  <c r="AC149" i="5"/>
  <c r="AC150" i="5"/>
  <c r="AC151" i="5"/>
  <c r="AC125" i="5"/>
  <c r="AC126" i="5"/>
  <c r="AC127" i="5"/>
  <c r="AC128" i="5"/>
  <c r="AC129" i="5"/>
  <c r="AC130" i="5"/>
  <c r="AC131" i="5"/>
  <c r="AC132" i="5"/>
  <c r="AC133" i="5"/>
  <c r="AC112" i="5"/>
  <c r="AC113" i="5"/>
  <c r="AC114" i="5"/>
  <c r="AC115" i="5"/>
  <c r="AC116" i="5"/>
  <c r="AC117" i="5"/>
  <c r="AC118" i="5"/>
  <c r="AC119" i="5"/>
  <c r="AC120" i="5"/>
  <c r="AC121" i="5"/>
  <c r="AC122" i="5"/>
  <c r="AC123" i="5"/>
  <c r="AC124" i="5"/>
  <c r="AC81" i="5"/>
  <c r="AC82" i="5"/>
  <c r="AC83" i="5"/>
  <c r="AC84" i="5"/>
  <c r="AC85" i="5"/>
  <c r="AC86" i="5"/>
  <c r="AC87" i="5"/>
  <c r="AC88" i="5"/>
  <c r="AC89" i="5"/>
  <c r="AC90" i="5"/>
  <c r="AC91" i="5"/>
  <c r="AC92" i="5"/>
  <c r="AC93" i="5"/>
  <c r="AC94" i="5"/>
  <c r="AC95" i="5"/>
  <c r="AC96" i="5"/>
  <c r="AC97" i="5"/>
  <c r="AC98" i="5"/>
  <c r="AC99" i="5"/>
  <c r="AC100" i="5"/>
  <c r="AC101" i="5"/>
  <c r="AC102" i="5"/>
  <c r="AC103" i="5"/>
  <c r="AC104" i="5"/>
  <c r="AC105" i="5"/>
  <c r="AC106" i="5"/>
  <c r="AC107" i="5"/>
  <c r="AC108" i="5"/>
  <c r="AC109" i="5"/>
  <c r="AC110" i="5"/>
  <c r="AC111" i="5"/>
  <c r="AC71" i="5"/>
  <c r="AC72" i="5"/>
  <c r="AC73" i="5"/>
  <c r="AC74" i="5"/>
  <c r="AC75" i="5"/>
  <c r="AC76" i="5"/>
  <c r="AC77" i="5"/>
  <c r="AC78" i="5"/>
  <c r="AC79" i="5"/>
  <c r="AC80" i="5"/>
  <c r="X134" i="5"/>
  <c r="X135" i="5"/>
  <c r="X136" i="5"/>
  <c r="X137" i="5"/>
  <c r="X138" i="5"/>
  <c r="X139" i="5"/>
  <c r="X140" i="5"/>
  <c r="X141" i="5"/>
  <c r="X142" i="5"/>
  <c r="X143" i="5"/>
  <c r="X144" i="5"/>
  <c r="X145" i="5"/>
  <c r="X146" i="5"/>
  <c r="X147" i="5"/>
  <c r="X148" i="5"/>
  <c r="X149" i="5"/>
  <c r="X150" i="5"/>
  <c r="X151" i="5"/>
  <c r="X125" i="5"/>
  <c r="X126" i="5"/>
  <c r="X127" i="5"/>
  <c r="X128" i="5"/>
  <c r="X129" i="5"/>
  <c r="X130" i="5"/>
  <c r="X131" i="5"/>
  <c r="X132" i="5"/>
  <c r="X133" i="5"/>
  <c r="X112" i="5"/>
  <c r="X113" i="5"/>
  <c r="X114" i="5"/>
  <c r="X115" i="5"/>
  <c r="X116" i="5"/>
  <c r="X117" i="5"/>
  <c r="X118" i="5"/>
  <c r="X119" i="5"/>
  <c r="X120" i="5"/>
  <c r="X121" i="5"/>
  <c r="X122" i="5"/>
  <c r="X123" i="5"/>
  <c r="X124" i="5"/>
  <c r="X81" i="5"/>
  <c r="X82" i="5"/>
  <c r="X83" i="5"/>
  <c r="X84" i="5"/>
  <c r="X85" i="5"/>
  <c r="X86" i="5"/>
  <c r="X87" i="5"/>
  <c r="X88" i="5"/>
  <c r="X89" i="5"/>
  <c r="X90" i="5"/>
  <c r="X91" i="5"/>
  <c r="X92" i="5"/>
  <c r="X93" i="5"/>
  <c r="X94" i="5"/>
  <c r="X95" i="5"/>
  <c r="X96" i="5"/>
  <c r="X97" i="5"/>
  <c r="X98" i="5"/>
  <c r="X99" i="5"/>
  <c r="X100" i="5"/>
  <c r="X101" i="5"/>
  <c r="X102" i="5"/>
  <c r="X103" i="5"/>
  <c r="X104" i="5"/>
  <c r="X105" i="5"/>
  <c r="X106" i="5"/>
  <c r="X107" i="5"/>
  <c r="X108" i="5"/>
  <c r="X109" i="5"/>
  <c r="X110" i="5"/>
  <c r="X111" i="5"/>
  <c r="X71" i="5"/>
  <c r="X72" i="5"/>
  <c r="X73" i="5"/>
  <c r="X74" i="5"/>
  <c r="X75" i="5"/>
  <c r="X76" i="5"/>
  <c r="X77" i="5"/>
  <c r="X78" i="5"/>
  <c r="X79" i="5"/>
  <c r="X80" i="5"/>
  <c r="Z134" i="5"/>
  <c r="Z135" i="5"/>
  <c r="Z136" i="5"/>
  <c r="Z137" i="5"/>
  <c r="Z138" i="5"/>
  <c r="Z139" i="5"/>
  <c r="Z140" i="5"/>
  <c r="Z141" i="5"/>
  <c r="Z142" i="5"/>
  <c r="Z143" i="5"/>
  <c r="Z144" i="5"/>
  <c r="Z145" i="5"/>
  <c r="Z146" i="5"/>
  <c r="Z147" i="5"/>
  <c r="Z148" i="5"/>
  <c r="Z149" i="5"/>
  <c r="Z150" i="5"/>
  <c r="Z151" i="5"/>
  <c r="Z125" i="5"/>
  <c r="Z126" i="5"/>
  <c r="Z127" i="5"/>
  <c r="Z128" i="5"/>
  <c r="Z129" i="5"/>
  <c r="Z130" i="5"/>
  <c r="Z131" i="5"/>
  <c r="Z132" i="5"/>
  <c r="Z133" i="5"/>
  <c r="Z112" i="5"/>
  <c r="Z113" i="5"/>
  <c r="Z114" i="5"/>
  <c r="Z115" i="5"/>
  <c r="Z116" i="5"/>
  <c r="Z117" i="5"/>
  <c r="Z118" i="5"/>
  <c r="Z119" i="5"/>
  <c r="Z120" i="5"/>
  <c r="Z121" i="5"/>
  <c r="Z122" i="5"/>
  <c r="Z123" i="5"/>
  <c r="Z124" i="5"/>
  <c r="Z81" i="5"/>
  <c r="Z82" i="5"/>
  <c r="Z83" i="5"/>
  <c r="Z84" i="5"/>
  <c r="Z85" i="5"/>
  <c r="Z86" i="5"/>
  <c r="Z87" i="5"/>
  <c r="Z88" i="5"/>
  <c r="Z89" i="5"/>
  <c r="Z90" i="5"/>
  <c r="Z91" i="5"/>
  <c r="Z92" i="5"/>
  <c r="Z93" i="5"/>
  <c r="Z94" i="5"/>
  <c r="Z95" i="5"/>
  <c r="Z96" i="5"/>
  <c r="Z97" i="5"/>
  <c r="Z98" i="5"/>
  <c r="Z99" i="5"/>
  <c r="Z100" i="5"/>
  <c r="Z101" i="5"/>
  <c r="Z102" i="5"/>
  <c r="Z103" i="5"/>
  <c r="Z104" i="5"/>
  <c r="Z105" i="5"/>
  <c r="Z106" i="5"/>
  <c r="Z107" i="5"/>
  <c r="Z108" i="5"/>
  <c r="Z109" i="5"/>
  <c r="Z110" i="5"/>
  <c r="Z111" i="5"/>
  <c r="Z71" i="5"/>
  <c r="Z72" i="5"/>
  <c r="Z73" i="5"/>
  <c r="Z74" i="5"/>
  <c r="Z75" i="5"/>
  <c r="Z76" i="5"/>
  <c r="Z77" i="5"/>
  <c r="Z78" i="5"/>
  <c r="Z79" i="5"/>
  <c r="Z80" i="5"/>
  <c r="T134" i="5"/>
  <c r="T135" i="5"/>
  <c r="T136" i="5"/>
  <c r="T137" i="5"/>
  <c r="T138" i="5"/>
  <c r="T139" i="5"/>
  <c r="T140" i="5"/>
  <c r="T141" i="5"/>
  <c r="T142" i="5"/>
  <c r="T143" i="5"/>
  <c r="T144" i="5"/>
  <c r="T145" i="5"/>
  <c r="T146" i="5"/>
  <c r="T147" i="5"/>
  <c r="T148" i="5"/>
  <c r="T149" i="5"/>
  <c r="T150" i="5"/>
  <c r="T151" i="5"/>
  <c r="T125" i="5"/>
  <c r="T126" i="5"/>
  <c r="T127" i="5"/>
  <c r="T128" i="5"/>
  <c r="T129" i="5"/>
  <c r="T130" i="5"/>
  <c r="T131" i="5"/>
  <c r="T132" i="5"/>
  <c r="T133" i="5"/>
  <c r="T112" i="5"/>
  <c r="T113" i="5"/>
  <c r="T114" i="5"/>
  <c r="T115" i="5"/>
  <c r="T116" i="5"/>
  <c r="T117" i="5"/>
  <c r="T118" i="5"/>
  <c r="T119" i="5"/>
  <c r="T120" i="5"/>
  <c r="T121" i="5"/>
  <c r="T122" i="5"/>
  <c r="T123" i="5"/>
  <c r="T124"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108" i="5"/>
  <c r="T109" i="5"/>
  <c r="T110" i="5"/>
  <c r="T111" i="5"/>
  <c r="T71" i="5"/>
  <c r="T72" i="5"/>
  <c r="T73" i="5"/>
  <c r="T74" i="5"/>
  <c r="T75" i="5"/>
  <c r="T76" i="5"/>
  <c r="T77" i="5"/>
  <c r="T78" i="5"/>
  <c r="T79" i="5"/>
  <c r="T80" i="5"/>
  <c r="AD134" i="5"/>
  <c r="AD135" i="5"/>
  <c r="AD136" i="5"/>
  <c r="AD137" i="5"/>
  <c r="AD138" i="5"/>
  <c r="AD139" i="5"/>
  <c r="AD140" i="5"/>
  <c r="AD141" i="5"/>
  <c r="AD142" i="5"/>
  <c r="AD143" i="5"/>
  <c r="AD144" i="5"/>
  <c r="AD145" i="5"/>
  <c r="AD146" i="5"/>
  <c r="AD147" i="5"/>
  <c r="AD148" i="5"/>
  <c r="AD149" i="5"/>
  <c r="AD150" i="5"/>
  <c r="AD151" i="5"/>
  <c r="AD125" i="5"/>
  <c r="AD126" i="5"/>
  <c r="AD127" i="5"/>
  <c r="AD128" i="5"/>
  <c r="AD129" i="5"/>
  <c r="AD130" i="5"/>
  <c r="AD131" i="5"/>
  <c r="AD132" i="5"/>
  <c r="AD133" i="5"/>
  <c r="AD112" i="5"/>
  <c r="AD113" i="5"/>
  <c r="AD114" i="5"/>
  <c r="AD115" i="5"/>
  <c r="AD116" i="5"/>
  <c r="AD117" i="5"/>
  <c r="AD118" i="5"/>
  <c r="AD119" i="5"/>
  <c r="AD120" i="5"/>
  <c r="AD121" i="5"/>
  <c r="AD122" i="5"/>
  <c r="AD123" i="5"/>
  <c r="AD124" i="5"/>
  <c r="AD81" i="5"/>
  <c r="AD82" i="5"/>
  <c r="AD83" i="5"/>
  <c r="AD84" i="5"/>
  <c r="AD85" i="5"/>
  <c r="AD86" i="5"/>
  <c r="AD87" i="5"/>
  <c r="AD88" i="5"/>
  <c r="AD89" i="5"/>
  <c r="AD90" i="5"/>
  <c r="AD91" i="5"/>
  <c r="AD92" i="5"/>
  <c r="AD93" i="5"/>
  <c r="AD94" i="5"/>
  <c r="AD95" i="5"/>
  <c r="AD96" i="5"/>
  <c r="AD97" i="5"/>
  <c r="AD98" i="5"/>
  <c r="AD99" i="5"/>
  <c r="AD100" i="5"/>
  <c r="AD101" i="5"/>
  <c r="AD102" i="5"/>
  <c r="AD103" i="5"/>
  <c r="AD104" i="5"/>
  <c r="AD105" i="5"/>
  <c r="AD106" i="5"/>
  <c r="AD107" i="5"/>
  <c r="AD108" i="5"/>
  <c r="AD109" i="5"/>
  <c r="AD110" i="5"/>
  <c r="AD111" i="5"/>
  <c r="AD71" i="5"/>
  <c r="AD72" i="5"/>
  <c r="AD73" i="5"/>
  <c r="AD74" i="5"/>
  <c r="AD75" i="5"/>
  <c r="AD76" i="5"/>
  <c r="AD77" i="5"/>
  <c r="AD78" i="5"/>
  <c r="AD79" i="5"/>
  <c r="AD80" i="5"/>
  <c r="AF134" i="5"/>
  <c r="AF135" i="5"/>
  <c r="AF136" i="5"/>
  <c r="AF137" i="5"/>
  <c r="AF138" i="5"/>
  <c r="AF139" i="5"/>
  <c r="AF140" i="5"/>
  <c r="AF141" i="5"/>
  <c r="AF142" i="5"/>
  <c r="AF143" i="5"/>
  <c r="AF144" i="5"/>
  <c r="AF145" i="5"/>
  <c r="AF146" i="5"/>
  <c r="AF147" i="5"/>
  <c r="AF148" i="5"/>
  <c r="AF149" i="5"/>
  <c r="AF150" i="5"/>
  <c r="AF151" i="5"/>
  <c r="AF125" i="5"/>
  <c r="AF126" i="5"/>
  <c r="AF127" i="5"/>
  <c r="AF128" i="5"/>
  <c r="AF129" i="5"/>
  <c r="AF130" i="5"/>
  <c r="AF131" i="5"/>
  <c r="AF132" i="5"/>
  <c r="AF133" i="5"/>
  <c r="AF112" i="5"/>
  <c r="AF113" i="5"/>
  <c r="AF114" i="5"/>
  <c r="AF115" i="5"/>
  <c r="AF116" i="5"/>
  <c r="AF117" i="5"/>
  <c r="AF118" i="5"/>
  <c r="AF119" i="5"/>
  <c r="AF120" i="5"/>
  <c r="AF121" i="5"/>
  <c r="AF122" i="5"/>
  <c r="AF123" i="5"/>
  <c r="AF124" i="5"/>
  <c r="AF81" i="5"/>
  <c r="AF82" i="5"/>
  <c r="AF83" i="5"/>
  <c r="AF84" i="5"/>
  <c r="AF85" i="5"/>
  <c r="AF86" i="5"/>
  <c r="AF87" i="5"/>
  <c r="AF88" i="5"/>
  <c r="AF89" i="5"/>
  <c r="AF90" i="5"/>
  <c r="AF91" i="5"/>
  <c r="AF92" i="5"/>
  <c r="AF93" i="5"/>
  <c r="AF94" i="5"/>
  <c r="AF95" i="5"/>
  <c r="AF96" i="5"/>
  <c r="AF97" i="5"/>
  <c r="AF98" i="5"/>
  <c r="AF99" i="5"/>
  <c r="AF100" i="5"/>
  <c r="AF101" i="5"/>
  <c r="AF102" i="5"/>
  <c r="AF103" i="5"/>
  <c r="AF104" i="5"/>
  <c r="AF105" i="5"/>
  <c r="AF106" i="5"/>
  <c r="AF107" i="5"/>
  <c r="AF108" i="5"/>
  <c r="AF109" i="5"/>
  <c r="AF110" i="5"/>
  <c r="AF111" i="5"/>
  <c r="AF71" i="5"/>
  <c r="AF72" i="5"/>
  <c r="AF73" i="5"/>
  <c r="AF74" i="5"/>
  <c r="AF75" i="5"/>
  <c r="AF76" i="5"/>
  <c r="AF77" i="5"/>
  <c r="AF78" i="5"/>
  <c r="AF79" i="5"/>
  <c r="AF80" i="5"/>
  <c r="R134" i="5"/>
  <c r="R135" i="5"/>
  <c r="R136" i="5"/>
  <c r="R137" i="5"/>
  <c r="R138" i="5"/>
  <c r="R139" i="5"/>
  <c r="R140" i="5"/>
  <c r="R141" i="5"/>
  <c r="R142" i="5"/>
  <c r="R143" i="5"/>
  <c r="R144" i="5"/>
  <c r="R145" i="5"/>
  <c r="R146" i="5"/>
  <c r="R147" i="5"/>
  <c r="R148" i="5"/>
  <c r="R149" i="5"/>
  <c r="R150" i="5"/>
  <c r="R151" i="5"/>
  <c r="R125" i="5"/>
  <c r="R126" i="5"/>
  <c r="R127" i="5"/>
  <c r="R128" i="5"/>
  <c r="R129" i="5"/>
  <c r="R130" i="5"/>
  <c r="R131" i="5"/>
  <c r="R132" i="5"/>
  <c r="R133" i="5"/>
  <c r="R112" i="5"/>
  <c r="R113" i="5"/>
  <c r="R114" i="5"/>
  <c r="R115" i="5"/>
  <c r="R116" i="5"/>
  <c r="R117" i="5"/>
  <c r="R118" i="5"/>
  <c r="R119" i="5"/>
  <c r="R120" i="5"/>
  <c r="R121" i="5"/>
  <c r="R122" i="5"/>
  <c r="R123" i="5"/>
  <c r="R124"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71" i="5"/>
  <c r="R72" i="5"/>
  <c r="R73" i="5"/>
  <c r="R74" i="5"/>
  <c r="R75" i="5"/>
  <c r="R76" i="5"/>
  <c r="R77" i="5"/>
  <c r="R78" i="5"/>
  <c r="R79" i="5"/>
  <c r="R80" i="5"/>
  <c r="W33" i="5"/>
  <c r="AD35" i="5"/>
  <c r="U56" i="5"/>
  <c r="U69" i="5"/>
  <c r="U32" i="5"/>
  <c r="W53" i="5"/>
  <c r="W50" i="5"/>
  <c r="AC18" i="5"/>
  <c r="T6" i="5"/>
  <c r="W31" i="5"/>
  <c r="W65" i="5"/>
  <c r="AC50" i="5"/>
  <c r="T11" i="5"/>
  <c r="AD42" i="5"/>
  <c r="W54" i="5"/>
  <c r="W61" i="5"/>
  <c r="AC62" i="5"/>
  <c r="T16" i="5"/>
  <c r="AD69" i="5"/>
  <c r="U12" i="5"/>
  <c r="U14" i="5"/>
  <c r="U36" i="5"/>
  <c r="U21" i="5"/>
  <c r="W51" i="5"/>
  <c r="W62" i="5"/>
  <c r="W63" i="5"/>
  <c r="W40" i="5"/>
  <c r="AC69" i="5"/>
  <c r="AC41" i="5"/>
  <c r="AC58" i="5"/>
  <c r="AC26" i="5"/>
  <c r="T63" i="5"/>
  <c r="T62" i="5"/>
  <c r="T8" i="5"/>
  <c r="T39" i="5"/>
  <c r="AD51" i="5"/>
  <c r="AD13" i="5"/>
  <c r="AD31" i="5"/>
  <c r="R6" i="5"/>
  <c r="T34" i="5"/>
  <c r="W27" i="5"/>
  <c r="W38" i="5"/>
  <c r="AC34" i="5"/>
  <c r="AC45" i="5"/>
  <c r="AC65" i="5"/>
  <c r="AC40" i="5"/>
  <c r="T50" i="5"/>
  <c r="T27" i="5"/>
  <c r="T64" i="5"/>
  <c r="T49" i="5"/>
  <c r="AD30" i="5"/>
  <c r="AD22" i="5"/>
  <c r="AD18" i="5"/>
  <c r="R9" i="5"/>
  <c r="W13" i="5"/>
  <c r="W43" i="5"/>
  <c r="AC23" i="5"/>
  <c r="AC44" i="5"/>
  <c r="AC10" i="5"/>
  <c r="AC56" i="5"/>
  <c r="T19" i="5"/>
  <c r="T41" i="5"/>
  <c r="T23" i="5"/>
  <c r="T57" i="5"/>
  <c r="AD25" i="5"/>
  <c r="AD23" i="5"/>
  <c r="R27" i="5"/>
  <c r="U17" i="5"/>
  <c r="U70" i="5"/>
  <c r="U30" i="5"/>
  <c r="U35" i="5"/>
  <c r="U46" i="5"/>
  <c r="U68" i="5"/>
  <c r="U28" i="5"/>
  <c r="U48" i="5"/>
  <c r="W7" i="5"/>
  <c r="W55" i="5"/>
  <c r="W37" i="5"/>
  <c r="W68" i="5"/>
  <c r="W47" i="5"/>
  <c r="W69" i="5"/>
  <c r="W20" i="5"/>
  <c r="W22" i="5"/>
  <c r="W45" i="5"/>
  <c r="AC32" i="5"/>
  <c r="AC37" i="5"/>
  <c r="AC27" i="5"/>
  <c r="AC53" i="5"/>
  <c r="AC60" i="5"/>
  <c r="AC68" i="5"/>
  <c r="AC57" i="5"/>
  <c r="AC20" i="5"/>
  <c r="T69" i="5"/>
  <c r="T66" i="5"/>
  <c r="T31" i="5"/>
  <c r="T53" i="5"/>
  <c r="T35" i="5"/>
  <c r="T29" i="5"/>
  <c r="T59" i="5"/>
  <c r="T15" i="5"/>
  <c r="AD21" i="5"/>
  <c r="AD66" i="5"/>
  <c r="AD65" i="5"/>
  <c r="AD60" i="5"/>
  <c r="AD44" i="5"/>
  <c r="R18" i="5"/>
  <c r="R45" i="5"/>
  <c r="U67" i="5"/>
  <c r="U25" i="5"/>
  <c r="U31" i="5"/>
  <c r="U20" i="5"/>
  <c r="U54" i="5"/>
  <c r="U59" i="5"/>
  <c r="U62" i="5"/>
  <c r="U45" i="5"/>
  <c r="V13" i="5"/>
  <c r="V21" i="5"/>
  <c r="V11" i="5"/>
  <c r="V46" i="5"/>
  <c r="V9" i="5"/>
  <c r="V57" i="5"/>
  <c r="V50" i="5"/>
  <c r="V28" i="5"/>
  <c r="V43" i="5"/>
  <c r="V62" i="5"/>
  <c r="V24" i="5"/>
  <c r="V64" i="5"/>
  <c r="V48" i="5"/>
  <c r="V17" i="5"/>
  <c r="V63" i="5"/>
  <c r="V65" i="5"/>
  <c r="V49" i="5"/>
  <c r="W11" i="5"/>
  <c r="W39" i="5"/>
  <c r="W60" i="5"/>
  <c r="W64" i="5"/>
  <c r="W57" i="5"/>
  <c r="W56" i="5"/>
  <c r="W12" i="5"/>
  <c r="W10" i="5"/>
  <c r="W46" i="5"/>
  <c r="W32" i="5"/>
  <c r="W42" i="5"/>
  <c r="W6" i="5"/>
  <c r="W52" i="5"/>
  <c r="W41" i="5"/>
  <c r="W67" i="5"/>
  <c r="W30" i="5"/>
  <c r="S69" i="5"/>
  <c r="S64" i="5"/>
  <c r="S21" i="5"/>
  <c r="S57" i="5"/>
  <c r="S16" i="5"/>
  <c r="S35" i="5"/>
  <c r="S40" i="5"/>
  <c r="S39" i="5"/>
  <c r="S67" i="5"/>
  <c r="S8" i="5"/>
  <c r="S33" i="5"/>
  <c r="S50" i="5"/>
  <c r="S22" i="5"/>
  <c r="S6" i="5"/>
  <c r="S48" i="5"/>
  <c r="S55" i="5"/>
  <c r="S49" i="5"/>
  <c r="AC31" i="5"/>
  <c r="AC42" i="5"/>
  <c r="AC49" i="5"/>
  <c r="AC15" i="5"/>
  <c r="AC25" i="5"/>
  <c r="AC33" i="5"/>
  <c r="AC66" i="5"/>
  <c r="AC47" i="5"/>
  <c r="AC9" i="5"/>
  <c r="AC36" i="5"/>
  <c r="AC21" i="5"/>
  <c r="AC67" i="5"/>
  <c r="AC28" i="5"/>
  <c r="AC17" i="5"/>
  <c r="AC16" i="5"/>
  <c r="AC64" i="5"/>
  <c r="X31" i="5"/>
  <c r="X54" i="5"/>
  <c r="X62" i="5"/>
  <c r="X29" i="5"/>
  <c r="X69" i="5"/>
  <c r="X8" i="5"/>
  <c r="X48" i="5"/>
  <c r="X32" i="5"/>
  <c r="X59" i="5"/>
  <c r="X26" i="5"/>
  <c r="X23" i="5"/>
  <c r="X36" i="5"/>
  <c r="X61" i="5"/>
  <c r="X53" i="5"/>
  <c r="X39" i="5"/>
  <c r="X58" i="5"/>
  <c r="Z42" i="5"/>
  <c r="Z35" i="5"/>
  <c r="Z53" i="5"/>
  <c r="Z65" i="5"/>
  <c r="Z6" i="5"/>
  <c r="Z26" i="5"/>
  <c r="Z59" i="5"/>
  <c r="Z18" i="5"/>
  <c r="Z15" i="5"/>
  <c r="Z14" i="5"/>
  <c r="Z10" i="5"/>
  <c r="Z45" i="5"/>
  <c r="Z31" i="5"/>
  <c r="Z43" i="5"/>
  <c r="Z13" i="5"/>
  <c r="Z38" i="5"/>
  <c r="T18" i="5"/>
  <c r="T40" i="5"/>
  <c r="T38" i="5"/>
  <c r="T32" i="5"/>
  <c r="T9" i="5"/>
  <c r="T52" i="5"/>
  <c r="T65" i="5"/>
  <c r="T20" i="5"/>
  <c r="T67" i="5"/>
  <c r="T14" i="5"/>
  <c r="T22" i="5"/>
  <c r="T60" i="5"/>
  <c r="T36" i="5"/>
  <c r="T26" i="5"/>
  <c r="T43" i="5"/>
  <c r="T68" i="5"/>
  <c r="T30" i="5"/>
  <c r="AD10" i="5"/>
  <c r="AD63" i="5"/>
  <c r="AD47" i="5"/>
  <c r="AD27" i="5"/>
  <c r="AD8" i="5"/>
  <c r="AD19" i="5"/>
  <c r="AD29" i="5"/>
  <c r="AD16" i="5"/>
  <c r="AD39" i="5"/>
  <c r="R12" i="5"/>
  <c r="C12" i="5" s="1"/>
  <c r="D12" i="5" s="1"/>
  <c r="R60" i="5"/>
  <c r="R63" i="5"/>
  <c r="AD61" i="5"/>
  <c r="U64" i="5"/>
  <c r="U16" i="5"/>
  <c r="U23" i="5"/>
  <c r="U43" i="5"/>
  <c r="U15" i="5"/>
  <c r="U26" i="5"/>
  <c r="U63" i="5"/>
  <c r="U50" i="5"/>
  <c r="U10" i="5"/>
  <c r="W9" i="5"/>
  <c r="W34" i="5"/>
  <c r="W70" i="5"/>
  <c r="W58" i="5"/>
  <c r="W59" i="5"/>
  <c r="W28" i="5"/>
  <c r="W26" i="5"/>
  <c r="W24" i="5"/>
  <c r="AC70" i="5"/>
  <c r="AC38" i="5"/>
  <c r="AC8" i="5"/>
  <c r="AC13" i="5"/>
  <c r="AC12" i="5"/>
  <c r="AC51" i="5"/>
  <c r="AC7" i="5"/>
  <c r="AC39" i="5"/>
  <c r="AC52" i="5"/>
  <c r="T12" i="5"/>
  <c r="T25" i="5"/>
  <c r="T37" i="5"/>
  <c r="T24" i="5"/>
  <c r="T10" i="5"/>
  <c r="T21" i="5"/>
  <c r="T45" i="5"/>
  <c r="AD17" i="5"/>
  <c r="AD43" i="5"/>
  <c r="AD50" i="5"/>
  <c r="AD54" i="5"/>
  <c r="AD62" i="5"/>
  <c r="R15" i="5"/>
  <c r="C15" i="5" s="1"/>
  <c r="D15" i="5" s="1"/>
  <c r="R57" i="5"/>
  <c r="U39" i="5"/>
  <c r="U65" i="5"/>
  <c r="U61" i="5"/>
  <c r="U18" i="5"/>
  <c r="U29" i="5"/>
  <c r="U44" i="5"/>
  <c r="U60" i="5"/>
  <c r="U27" i="5"/>
  <c r="U47" i="5"/>
  <c r="U9" i="5"/>
  <c r="U8" i="5"/>
  <c r="U41" i="5"/>
  <c r="U7" i="5"/>
  <c r="U51" i="5"/>
  <c r="U22" i="5"/>
  <c r="U38" i="5"/>
  <c r="U42" i="5"/>
  <c r="U58" i="5"/>
  <c r="U6" i="5"/>
  <c r="U19" i="5"/>
  <c r="U24" i="5"/>
  <c r="U33" i="5"/>
  <c r="U49" i="5"/>
  <c r="V37" i="5"/>
  <c r="V36" i="5"/>
  <c r="V7" i="5"/>
  <c r="V61" i="5"/>
  <c r="V38" i="5"/>
  <c r="V30" i="5"/>
  <c r="V20" i="5"/>
  <c r="V31" i="5"/>
  <c r="V53" i="5"/>
  <c r="V23" i="5"/>
  <c r="V34" i="5"/>
  <c r="V19" i="5"/>
  <c r="V26" i="5"/>
  <c r="V54" i="5"/>
  <c r="V35" i="5"/>
  <c r="W66" i="5"/>
  <c r="W21" i="5"/>
  <c r="W19" i="5"/>
  <c r="W36" i="5"/>
  <c r="W25" i="5"/>
  <c r="W35" i="5"/>
  <c r="W14" i="5"/>
  <c r="W48" i="5"/>
  <c r="W49" i="5"/>
  <c r="W18" i="5"/>
  <c r="W23" i="5"/>
  <c r="W8" i="5"/>
  <c r="W29" i="5"/>
  <c r="W15" i="5"/>
  <c r="W44" i="5"/>
  <c r="S53" i="5"/>
  <c r="S27" i="5"/>
  <c r="S52" i="5"/>
  <c r="S46" i="5"/>
  <c r="S7" i="5"/>
  <c r="S28" i="5"/>
  <c r="S66" i="5"/>
  <c r="S44" i="5"/>
  <c r="S56" i="5"/>
  <c r="S34" i="5"/>
  <c r="S65" i="5"/>
  <c r="S42" i="5"/>
  <c r="S37" i="5"/>
  <c r="S45" i="5"/>
  <c r="S36" i="5"/>
  <c r="AC14" i="5"/>
  <c r="AC48" i="5"/>
  <c r="AC46" i="5"/>
  <c r="AC59" i="5"/>
  <c r="AC24" i="5"/>
  <c r="AC35" i="5"/>
  <c r="AC29" i="5"/>
  <c r="AC61" i="5"/>
  <c r="AC63" i="5"/>
  <c r="AC54" i="5"/>
  <c r="AC55" i="5"/>
  <c r="AC43" i="5"/>
  <c r="AC30" i="5"/>
  <c r="AC22" i="5"/>
  <c r="AC19" i="5"/>
  <c r="X51" i="5"/>
  <c r="X67" i="5"/>
  <c r="X15" i="5"/>
  <c r="X57" i="5"/>
  <c r="X33" i="5"/>
  <c r="X42" i="5"/>
  <c r="X46" i="5"/>
  <c r="X14" i="5"/>
  <c r="X12" i="5"/>
  <c r="X43" i="5"/>
  <c r="X55" i="5"/>
  <c r="X41" i="5"/>
  <c r="X56" i="5"/>
  <c r="X22" i="5"/>
  <c r="X17" i="5"/>
  <c r="Z24" i="5"/>
  <c r="Z12" i="5"/>
  <c r="Z46" i="5"/>
  <c r="Z68" i="5"/>
  <c r="Z27" i="5"/>
  <c r="Z20" i="5"/>
  <c r="Z56" i="5"/>
  <c r="Z8" i="5"/>
  <c r="Z23" i="5"/>
  <c r="Z63" i="5"/>
  <c r="Z58" i="5"/>
  <c r="Z70" i="5"/>
  <c r="Z54" i="5"/>
  <c r="Z66" i="5"/>
  <c r="Z41" i="5"/>
  <c r="Z49" i="5"/>
  <c r="T28" i="5"/>
  <c r="T46" i="5"/>
  <c r="T55" i="5"/>
  <c r="T33" i="5"/>
  <c r="T7" i="5"/>
  <c r="T51" i="5"/>
  <c r="T42" i="5"/>
  <c r="T47" i="5"/>
  <c r="T48" i="5"/>
  <c r="T54" i="5"/>
  <c r="T58" i="5"/>
  <c r="T56" i="5"/>
  <c r="T61" i="5"/>
  <c r="T44" i="5"/>
  <c r="T17" i="5"/>
  <c r="AD40" i="5"/>
  <c r="AD37" i="5"/>
  <c r="AD6" i="5"/>
  <c r="AD48" i="5"/>
  <c r="AD32" i="5"/>
  <c r="AD59" i="5"/>
  <c r="AD68" i="5"/>
  <c r="AD15" i="5"/>
  <c r="AD49" i="5"/>
  <c r="R70" i="5"/>
  <c r="R19" i="5"/>
  <c r="R36" i="5"/>
  <c r="R17" i="5"/>
  <c r="R50" i="5"/>
  <c r="C50" i="5" s="1"/>
  <c r="D50" i="5" s="1"/>
  <c r="R59" i="5"/>
  <c r="R31" i="5"/>
  <c r="C31" i="5" s="1"/>
  <c r="D31" i="5" s="1"/>
  <c r="R54" i="5"/>
  <c r="R7" i="5"/>
  <c r="R20" i="5"/>
  <c r="C20" i="5" s="1"/>
  <c r="D20" i="5" s="1"/>
  <c r="R13" i="5"/>
  <c r="C13" i="5" s="1"/>
  <c r="D13" i="5" s="1"/>
  <c r="R30" i="5"/>
  <c r="R67" i="5"/>
  <c r="R48" i="5"/>
  <c r="R37" i="5"/>
  <c r="C37" i="5" s="1"/>
  <c r="D37" i="5" s="1"/>
  <c r="R58" i="5"/>
  <c r="R26" i="5"/>
  <c r="AD28" i="5"/>
  <c r="AD56" i="5"/>
  <c r="AD33" i="5"/>
  <c r="AD53" i="5"/>
  <c r="AD67" i="5"/>
  <c r="AD9" i="5"/>
  <c r="AD70" i="5"/>
  <c r="AD64" i="5"/>
  <c r="AD24" i="5"/>
  <c r="AD52" i="5"/>
  <c r="AD57" i="5"/>
  <c r="AD55" i="5"/>
  <c r="AD38" i="5"/>
  <c r="AD34" i="5"/>
  <c r="AD11" i="5"/>
  <c r="AD20" i="5"/>
  <c r="AD26" i="5"/>
  <c r="AD12" i="5"/>
  <c r="AD45" i="5"/>
  <c r="AD14" i="5"/>
  <c r="AD7" i="5"/>
  <c r="AD46" i="5"/>
  <c r="AD36" i="5"/>
  <c r="AD58" i="5"/>
  <c r="AD41" i="5"/>
  <c r="R14" i="5"/>
  <c r="C14" i="5" s="1"/>
  <c r="D14" i="5" s="1"/>
  <c r="R51" i="5"/>
  <c r="R41" i="5"/>
  <c r="C41" i="5" s="1"/>
  <c r="D41" i="5" s="1"/>
  <c r="R42" i="5"/>
  <c r="C42" i="5" s="1"/>
  <c r="D42" i="5" s="1"/>
  <c r="R43" i="5"/>
  <c r="C43" i="5" s="1"/>
  <c r="D43" i="5" s="1"/>
  <c r="R47" i="5"/>
  <c r="R34" i="5"/>
  <c r="C34" i="5" s="1"/>
  <c r="D34" i="5" s="1"/>
  <c r="R61" i="5"/>
  <c r="R38" i="5"/>
  <c r="C38" i="5" s="1"/>
  <c r="D38" i="5" s="1"/>
  <c r="R44" i="5"/>
  <c r="R52" i="5"/>
  <c r="C52" i="5" s="1"/>
  <c r="D52" i="5" s="1"/>
  <c r="R22" i="5"/>
  <c r="C22" i="5" s="1"/>
  <c r="D22" i="5" s="1"/>
  <c r="R35" i="5"/>
  <c r="C35" i="5" s="1"/>
  <c r="D35" i="5" s="1"/>
  <c r="R8" i="5"/>
  <c r="C8" i="5" s="1"/>
  <c r="D8" i="5" s="1"/>
  <c r="R65" i="5"/>
  <c r="C65" i="5" s="1"/>
  <c r="D65" i="5" s="1"/>
  <c r="R16" i="5"/>
  <c r="C16" i="5" s="1"/>
  <c r="D16" i="5" s="1"/>
  <c r="R53" i="5"/>
  <c r="C53" i="5" s="1"/>
  <c r="D53" i="5" s="1"/>
  <c r="R68" i="5"/>
  <c r="R23" i="5"/>
  <c r="C23" i="5" s="1"/>
  <c r="D23" i="5" s="1"/>
  <c r="R66" i="5"/>
  <c r="C66" i="5" s="1"/>
  <c r="D66" i="5" s="1"/>
  <c r="R46" i="5"/>
  <c r="C46" i="5" s="1"/>
  <c r="D46" i="5" s="1"/>
  <c r="R10" i="5"/>
  <c r="R40" i="5"/>
  <c r="C40" i="5" s="1"/>
  <c r="D40" i="5" s="1"/>
  <c r="R62" i="5"/>
  <c r="C62" i="5" s="1"/>
  <c r="D62" i="5" s="1"/>
  <c r="R25" i="5"/>
  <c r="C25" i="5" s="1"/>
  <c r="D25" i="5" s="1"/>
  <c r="R33" i="5"/>
  <c r="C39" i="5"/>
  <c r="D39" i="5" s="1"/>
  <c r="R29" i="5"/>
  <c r="R24" i="5"/>
  <c r="C24" i="5" s="1"/>
  <c r="D24" i="5" s="1"/>
  <c r="R21" i="5"/>
  <c r="C21" i="5" s="1"/>
  <c r="D21" i="5" s="1"/>
  <c r="R11" i="5"/>
  <c r="C11" i="5" s="1"/>
  <c r="D11" i="5" s="1"/>
  <c r="R64" i="5"/>
  <c r="C64" i="5" s="1"/>
  <c r="D64" i="5" s="1"/>
  <c r="R69" i="5"/>
  <c r="R56" i="5"/>
  <c r="R28" i="5"/>
  <c r="C28" i="5" s="1"/>
  <c r="D28" i="5" s="1"/>
  <c r="R32" i="5"/>
  <c r="C32" i="5" s="1"/>
  <c r="D32" i="5" s="1"/>
  <c r="R49" i="5"/>
  <c r="C49" i="5" s="1"/>
  <c r="D49" i="5" s="1"/>
  <c r="R55" i="5"/>
  <c r="C55" i="5" s="1"/>
  <c r="D55" i="5" s="1"/>
  <c r="C9" i="5" l="1"/>
  <c r="D9" i="5" s="1"/>
  <c r="C60" i="5"/>
  <c r="D60" i="5" s="1"/>
  <c r="C6" i="5"/>
  <c r="D6" i="5" s="1"/>
  <c r="C68" i="5"/>
  <c r="D68" i="5" s="1"/>
  <c r="C67" i="5"/>
  <c r="D67" i="5" s="1"/>
  <c r="C69" i="5"/>
  <c r="D69" i="5" s="1"/>
  <c r="C19" i="5"/>
  <c r="D19" i="5" s="1"/>
  <c r="C27" i="5"/>
  <c r="D27" i="5" s="1"/>
  <c r="C80" i="5"/>
  <c r="D80" i="5" s="1"/>
  <c r="C79" i="5"/>
  <c r="D79" i="5" s="1"/>
  <c r="C78" i="5"/>
  <c r="D78" i="5" s="1"/>
  <c r="C77" i="5"/>
  <c r="D77" i="5" s="1"/>
  <c r="C76" i="5"/>
  <c r="D76" i="5" s="1"/>
  <c r="C75" i="5"/>
  <c r="D75" i="5" s="1"/>
  <c r="C74" i="5"/>
  <c r="D74" i="5" s="1"/>
  <c r="C73" i="5"/>
  <c r="D73" i="5" s="1"/>
  <c r="C72" i="5"/>
  <c r="D72" i="5" s="1"/>
  <c r="C71" i="5"/>
  <c r="D71" i="5" s="1"/>
  <c r="C111" i="5"/>
  <c r="D111" i="5" s="1"/>
  <c r="C110" i="5"/>
  <c r="D110" i="5" s="1"/>
  <c r="C109" i="5"/>
  <c r="D109" i="5" s="1"/>
  <c r="C108" i="5"/>
  <c r="D108" i="5" s="1"/>
  <c r="C107" i="5"/>
  <c r="D107" i="5" s="1"/>
  <c r="C106" i="5"/>
  <c r="D106" i="5" s="1"/>
  <c r="C105" i="5"/>
  <c r="D105" i="5" s="1"/>
  <c r="C104" i="5"/>
  <c r="D104" i="5" s="1"/>
  <c r="C103" i="5"/>
  <c r="D103" i="5" s="1"/>
  <c r="C102" i="5"/>
  <c r="D102" i="5" s="1"/>
  <c r="C101" i="5"/>
  <c r="D101" i="5" s="1"/>
  <c r="C100" i="5"/>
  <c r="D100" i="5" s="1"/>
  <c r="C99" i="5"/>
  <c r="D99" i="5" s="1"/>
  <c r="C98" i="5"/>
  <c r="D98" i="5" s="1"/>
  <c r="C97" i="5"/>
  <c r="D97" i="5" s="1"/>
  <c r="C96" i="5"/>
  <c r="D96" i="5" s="1"/>
  <c r="C95" i="5"/>
  <c r="D95" i="5" s="1"/>
  <c r="C94" i="5"/>
  <c r="D94" i="5" s="1"/>
  <c r="C93" i="5"/>
  <c r="D93" i="5" s="1"/>
  <c r="C92" i="5"/>
  <c r="D92" i="5" s="1"/>
  <c r="C91" i="5"/>
  <c r="D91" i="5" s="1"/>
  <c r="C90" i="5"/>
  <c r="D90" i="5" s="1"/>
  <c r="C89" i="5"/>
  <c r="D89" i="5" s="1"/>
  <c r="C88" i="5"/>
  <c r="D88" i="5" s="1"/>
  <c r="C87" i="5"/>
  <c r="D87" i="5" s="1"/>
  <c r="C86" i="5"/>
  <c r="D86" i="5" s="1"/>
  <c r="C85" i="5"/>
  <c r="D85" i="5" s="1"/>
  <c r="C84" i="5"/>
  <c r="D84" i="5" s="1"/>
  <c r="C83" i="5"/>
  <c r="D83" i="5" s="1"/>
  <c r="C82" i="5"/>
  <c r="D82" i="5" s="1"/>
  <c r="C81" i="5"/>
  <c r="D81" i="5" s="1"/>
  <c r="C124" i="5"/>
  <c r="D124" i="5" s="1"/>
  <c r="C123" i="5"/>
  <c r="D123" i="5" s="1"/>
  <c r="C122" i="5"/>
  <c r="D122" i="5" s="1"/>
  <c r="C121" i="5"/>
  <c r="D121" i="5" s="1"/>
  <c r="C120" i="5"/>
  <c r="D120" i="5" s="1"/>
  <c r="C119" i="5"/>
  <c r="D119" i="5" s="1"/>
  <c r="C118" i="5"/>
  <c r="D118" i="5" s="1"/>
  <c r="C117" i="5"/>
  <c r="D117" i="5" s="1"/>
  <c r="C116" i="5"/>
  <c r="D116" i="5" s="1"/>
  <c r="C115" i="5"/>
  <c r="D115" i="5" s="1"/>
  <c r="C114" i="5"/>
  <c r="D114" i="5" s="1"/>
  <c r="C113" i="5"/>
  <c r="D113" i="5" s="1"/>
  <c r="C112" i="5"/>
  <c r="D112" i="5" s="1"/>
  <c r="C133" i="5"/>
  <c r="D133" i="5" s="1"/>
  <c r="C132" i="5"/>
  <c r="D132" i="5" s="1"/>
  <c r="C131" i="5"/>
  <c r="D131" i="5" s="1"/>
  <c r="C130" i="5"/>
  <c r="D130" i="5" s="1"/>
  <c r="C129" i="5"/>
  <c r="D129" i="5" s="1"/>
  <c r="C128" i="5"/>
  <c r="D128" i="5" s="1"/>
  <c r="C127" i="5"/>
  <c r="D127" i="5" s="1"/>
  <c r="C126" i="5"/>
  <c r="D126" i="5" s="1"/>
  <c r="C125" i="5"/>
  <c r="D125" i="5" s="1"/>
  <c r="C151" i="5"/>
  <c r="D151" i="5" s="1"/>
  <c r="C150" i="5"/>
  <c r="D150" i="5" s="1"/>
  <c r="C149" i="5"/>
  <c r="D149" i="5" s="1"/>
  <c r="C148" i="5"/>
  <c r="D148" i="5" s="1"/>
  <c r="C147" i="5"/>
  <c r="D147" i="5" s="1"/>
  <c r="C146" i="5"/>
  <c r="D146" i="5" s="1"/>
  <c r="C145" i="5"/>
  <c r="D145" i="5" s="1"/>
  <c r="C144" i="5"/>
  <c r="D144" i="5" s="1"/>
  <c r="C143" i="5"/>
  <c r="D143" i="5" s="1"/>
  <c r="C142" i="5"/>
  <c r="C141" i="5"/>
  <c r="D141" i="5" s="1"/>
  <c r="C140" i="5"/>
  <c r="D140" i="5" s="1"/>
  <c r="C139" i="5"/>
  <c r="D139" i="5" s="1"/>
  <c r="C138" i="5"/>
  <c r="D138" i="5" s="1"/>
  <c r="C137" i="5"/>
  <c r="D137" i="5" s="1"/>
  <c r="C136" i="5"/>
  <c r="D136" i="5" s="1"/>
  <c r="C135" i="5"/>
  <c r="D135" i="5" s="1"/>
  <c r="C134" i="5"/>
  <c r="D134" i="5" s="1"/>
  <c r="C165" i="5"/>
  <c r="D165" i="5" s="1"/>
  <c r="C164" i="5"/>
  <c r="D164" i="5" s="1"/>
  <c r="C163" i="5"/>
  <c r="D163" i="5" s="1"/>
  <c r="C162" i="5"/>
  <c r="D162" i="5" s="1"/>
  <c r="C161" i="5"/>
  <c r="D161" i="5" s="1"/>
  <c r="C160" i="5"/>
  <c r="D160" i="5" s="1"/>
  <c r="C159" i="5"/>
  <c r="D159" i="5" s="1"/>
  <c r="C158" i="5"/>
  <c r="D158" i="5" s="1"/>
  <c r="C157" i="5"/>
  <c r="D157" i="5" s="1"/>
  <c r="C156" i="5"/>
  <c r="D156" i="5" s="1"/>
  <c r="C155" i="5"/>
  <c r="D155" i="5" s="1"/>
  <c r="C154" i="5"/>
  <c r="D154" i="5" s="1"/>
  <c r="C153" i="5"/>
  <c r="D153" i="5" s="1"/>
  <c r="C152" i="5"/>
  <c r="D152" i="5" s="1"/>
  <c r="C70" i="5"/>
  <c r="D70" i="5" s="1"/>
  <c r="D142" i="5"/>
  <c r="C29" i="5"/>
  <c r="D29" i="5" s="1"/>
  <c r="C44" i="5"/>
  <c r="D44" i="5" s="1"/>
  <c r="C51" i="5"/>
  <c r="D51" i="5" s="1"/>
  <c r="C30" i="5"/>
  <c r="D30" i="5" s="1"/>
  <c r="C54" i="5"/>
  <c r="D54" i="5" s="1"/>
  <c r="C45" i="5"/>
  <c r="D45" i="5" s="1"/>
  <c r="C56" i="5"/>
  <c r="D56" i="5" s="1"/>
  <c r="C33" i="5"/>
  <c r="D33" i="5" s="1"/>
  <c r="C10" i="5"/>
  <c r="D10" i="5" s="1"/>
  <c r="C47" i="5"/>
  <c r="D47" i="5" s="1"/>
  <c r="C58" i="5"/>
  <c r="D58" i="5" s="1"/>
  <c r="C17" i="5"/>
  <c r="D17" i="5" s="1"/>
  <c r="C36" i="5"/>
  <c r="D36" i="5" s="1"/>
  <c r="C26" i="5"/>
  <c r="D26" i="5" s="1"/>
  <c r="C7" i="5"/>
  <c r="D7" i="5" s="1"/>
  <c r="C61" i="5"/>
  <c r="D61" i="5" s="1"/>
  <c r="C48" i="5"/>
  <c r="D48" i="5" s="1"/>
  <c r="C59" i="5"/>
  <c r="D59" i="5" s="1"/>
  <c r="C63" i="5"/>
  <c r="D63" i="5" s="1"/>
  <c r="C18" i="5"/>
  <c r="D18" i="5" s="1"/>
  <c r="C57" i="5"/>
  <c r="D57" i="5" s="1"/>
</calcChain>
</file>

<file path=xl/sharedStrings.xml><?xml version="1.0" encoding="utf-8"?>
<sst xmlns="http://schemas.openxmlformats.org/spreadsheetml/2006/main" count="2318" uniqueCount="1441">
  <si>
    <t>LA MAITRISE DE LA LANGUE FRANCAISE</t>
  </si>
  <si>
    <t>Connaissances et compétences</t>
  </si>
  <si>
    <t>S'exprimer clairement à l'oral en utilisant un vocabulaire approprié</t>
  </si>
  <si>
    <t>Lire seul, à haute voix, un texte comprenant des mots connus et inconnus</t>
  </si>
  <si>
    <t>Lire seul et écouter lire des textes du patrimoine et des œuvres intégrales de la littérature de jeunesse adaptés à son âge</t>
  </si>
  <si>
    <t>Lire seul et comprendre un énoncé, une consigne simple</t>
  </si>
  <si>
    <t>Lire silencieusement un texte en déchiffrant les mots inconnus et manifester sa compréhension dans un résumé, une reformulation, des réponses à des questions</t>
  </si>
  <si>
    <t>Utiliser ses connaissances pour mieux écrire un texte court</t>
  </si>
  <si>
    <t>Ecrire de manière autonome un texte de cinq à dix lignes</t>
  </si>
  <si>
    <t>Donner des synonymes</t>
  </si>
  <si>
    <t>Trouver un mot de sens opposé</t>
  </si>
  <si>
    <t>Regrouper des mots par familles</t>
  </si>
  <si>
    <t>Commencer à utiliser l'ordre alphabétique</t>
  </si>
  <si>
    <t>La phrase</t>
  </si>
  <si>
    <t>Les classes de mots</t>
  </si>
  <si>
    <t>Les genres et les nombres</t>
  </si>
  <si>
    <t>Les fonctions</t>
  </si>
  <si>
    <t>Repérer le verbe d'une phrase et son sujet</t>
  </si>
  <si>
    <t>Le verbe</t>
  </si>
  <si>
    <r>
      <t xml:space="preserve">Conjuguer les verbes du 1er groupe, </t>
    </r>
    <r>
      <rPr>
        <i/>
        <sz val="8"/>
        <color theme="1"/>
        <rFont val="Arial"/>
        <family val="2"/>
      </rPr>
      <t xml:space="preserve">être </t>
    </r>
    <r>
      <rPr>
        <sz val="8"/>
        <color theme="1"/>
        <rFont val="Arial"/>
        <family val="2"/>
      </rPr>
      <t xml:space="preserve">et </t>
    </r>
    <r>
      <rPr>
        <i/>
        <sz val="8"/>
        <color theme="1"/>
        <rFont val="Arial"/>
        <family val="2"/>
      </rPr>
      <t xml:space="preserve">avoir </t>
    </r>
    <r>
      <rPr>
        <sz val="8"/>
        <color theme="1"/>
        <rFont val="Arial"/>
        <family val="2"/>
      </rPr>
      <t xml:space="preserve">, au présent, au futur, au passé composé de l'indicatif ; conjuguer les verbes </t>
    </r>
    <r>
      <rPr>
        <i/>
        <sz val="8"/>
        <color theme="1"/>
        <rFont val="Arial"/>
        <family val="2"/>
      </rPr>
      <t xml:space="preserve">faire, aller, dire </t>
    </r>
    <r>
      <rPr>
        <sz val="8"/>
        <color theme="1"/>
        <rFont val="Arial"/>
        <family val="2"/>
      </rPr>
      <t xml:space="preserve">, </t>
    </r>
    <r>
      <rPr>
        <i/>
        <sz val="8"/>
        <color theme="1"/>
        <rFont val="Arial"/>
        <family val="2"/>
      </rPr>
      <t xml:space="preserve">venir </t>
    </r>
    <r>
      <rPr>
        <sz val="8"/>
        <color theme="1"/>
        <rFont val="Arial"/>
        <family val="2"/>
      </rPr>
      <t>, au présent de l'indicatif</t>
    </r>
  </si>
  <si>
    <t>Distinguer le présent, du futur et du passé</t>
  </si>
  <si>
    <t>Ecrire en respectant les correspondances entre lettres et sons et les règles relatives à la valeur des lettres</t>
  </si>
  <si>
    <t>Ecrire sans erreur des mots mémorisés</t>
  </si>
  <si>
    <t>LA PRATIQUE D'UNE LANGUE VIVANTE ETRANGERE</t>
  </si>
  <si>
    <t>LES PRINCIPAUX ELEMENTS DE MATHEMATIQUES</t>
  </si>
  <si>
    <t>Calculer : addition, soustraction, multiplication</t>
  </si>
  <si>
    <t>Diviser par 2 et par 5 dans le cas où le quotient exact est entier</t>
  </si>
  <si>
    <t>Calculer mentalement en utilisant des additions, des soustractions et des multiplications simples</t>
  </si>
  <si>
    <t>Résoudre des problèmes relevant de l'addition, de la soustraction et de la multiplication</t>
  </si>
  <si>
    <t>Utiliser les fonctions de base de la calculatrice</t>
  </si>
  <si>
    <t>Situer un objet par rapport à soi ou à un autre objet, donner sa position et décrire son déplacement</t>
  </si>
  <si>
    <t>Utiliser la règle et l'équerre pour tracer avec soin et précision un carré, un rectangle, un triangle rectangle</t>
  </si>
  <si>
    <t>Percevoir et reconnaître quelques relations et propriétés géométriques : alignement, angledroit, axe de symétrie, égalité de longueurs</t>
  </si>
  <si>
    <t>Repérer des cases, des nœuds d'un quadrillage</t>
  </si>
  <si>
    <t>Résoudre un problème géométrique</t>
  </si>
  <si>
    <t>LA CULTURE SCIENTIFIQUE ET TECHNOLOGIQUE</t>
  </si>
  <si>
    <t>Découvrir le monde du vivant, de la matière, des objets</t>
  </si>
  <si>
    <t>LA MAITRISE DES TECHNIQUES USUELLES DE L'INFORMATION ET DE LA COMMUNICATION : BREVET INFORMATIQUE ET INTERNET</t>
  </si>
  <si>
    <t>LA CULTURE HUMANISTE</t>
  </si>
  <si>
    <t>Eléments culturels</t>
  </si>
  <si>
    <t>Se repérer dans l'espace</t>
  </si>
  <si>
    <t>Se repérer dans le temps</t>
  </si>
  <si>
    <t>Prendre conscience de l'évolution des modes de vie.</t>
  </si>
  <si>
    <t>LES COMPETENCES SOCIALES ET CIVIQUES</t>
  </si>
  <si>
    <t>Reconnaître les emblèmes et les symboles de la République française</t>
  </si>
  <si>
    <t>Appliquer les codes de politesse dans ses relations avec ses camarades, avec les adultes à l'école et hors de l'école, avec le maître au sein de la classe</t>
  </si>
  <si>
    <t>L'AUTONOMIE ET L'INITIATIVE</t>
  </si>
  <si>
    <t>Raconter, décrire, exposer</t>
  </si>
  <si>
    <t>S'exprimer à l'oral comme à l'écrit dans un vocabulaire approprié et précis</t>
  </si>
  <si>
    <t>Prendre la parole en respectant le niveau de langue adapté</t>
  </si>
  <si>
    <t>Répondre à une question par une phrase complète à l'oral</t>
  </si>
  <si>
    <r>
      <t xml:space="preserve">Echanger, </t>
    </r>
    <r>
      <rPr>
        <b/>
        <sz val="10"/>
        <color theme="1"/>
        <rFont val="Arial"/>
        <family val="2"/>
      </rPr>
      <t>débattre</t>
    </r>
  </si>
  <si>
    <t>Réciter</t>
  </si>
  <si>
    <t>Dire de mémoire, de façon expressive une dizaine de poèmes et de textes en prose</t>
  </si>
  <si>
    <t>Lecture</t>
  </si>
  <si>
    <t>Lire avec aisance, (à haute voix, silencieusement) un texte</t>
  </si>
  <si>
    <t>Dégager le thème d'un texte</t>
  </si>
  <si>
    <t>Repérer dans un texte des informations explicites</t>
  </si>
  <si>
    <t xml:space="preserve">Inférer des informations nouvelles </t>
  </si>
  <si>
    <r>
      <t>Repérer les effets de choix formels</t>
    </r>
    <r>
      <rPr>
        <sz val="8"/>
        <color theme="1"/>
        <rFont val="Arial"/>
        <family val="2"/>
      </rPr>
      <t xml:space="preserve"> (</t>
    </r>
    <r>
      <rPr>
        <sz val="6"/>
        <color theme="1"/>
        <rFont val="Arial"/>
        <family val="2"/>
      </rPr>
      <t>emploi de certains mots, utilisation d'un niveau de langue</t>
    </r>
    <r>
      <rPr>
        <sz val="8"/>
        <color theme="1"/>
        <rFont val="Arial"/>
        <family val="2"/>
      </rPr>
      <t>)</t>
    </r>
  </si>
  <si>
    <r>
      <t>Effectuer, seul, des recherches dans des ouvrages documentaires</t>
    </r>
    <r>
      <rPr>
        <sz val="8"/>
        <color theme="1"/>
        <rFont val="Arial"/>
        <family val="2"/>
      </rPr>
      <t xml:space="preserve"> </t>
    </r>
  </si>
  <si>
    <t>Se repérer dans une bibliothèque, une médiathèque</t>
  </si>
  <si>
    <t>Littérature</t>
  </si>
  <si>
    <t>Ecriture</t>
  </si>
  <si>
    <t>Rédaction</t>
  </si>
  <si>
    <t>Répondre à une question par une phrase complète à l'écrit</t>
  </si>
  <si>
    <t>Dans les diverses activités scolaires, prendre des notes utiles au travail scolaire.</t>
  </si>
  <si>
    <t>Acquisition du vocabulaire</t>
  </si>
  <si>
    <t>Comprendre des mots nouveaux et les utiliser à bon escient</t>
  </si>
  <si>
    <t>Maîtrise du sens des mots</t>
  </si>
  <si>
    <t>Maîtriser quelques relations de sens entre les mots</t>
  </si>
  <si>
    <t>Les familles de mots</t>
  </si>
  <si>
    <t>Utilisation du dictionnaire</t>
  </si>
  <si>
    <t>Savoir utiliser un dictionnaire papier ou numérique</t>
  </si>
  <si>
    <t>Distinguer les mots selon leur nature</t>
  </si>
  <si>
    <t>Identifier les fonctions des mots dans la phrase</t>
  </si>
  <si>
    <t>Conjuguer les verbes, utiliser les temps à bon escient</t>
  </si>
  <si>
    <t>Les accords</t>
  </si>
  <si>
    <t>Compétences grapho-phoniques</t>
  </si>
  <si>
    <t>Orthographe grammaticale</t>
  </si>
  <si>
    <t>Maîtriser l'orthographe grammaticale</t>
  </si>
  <si>
    <t>Orthographe lexicale</t>
  </si>
  <si>
    <t>Maîtriser l'orthographe lexicale</t>
  </si>
  <si>
    <t>Orthographe</t>
  </si>
  <si>
    <r>
      <t xml:space="preserve">Orthographier correctement </t>
    </r>
    <r>
      <rPr>
        <sz val="6"/>
        <color theme="1"/>
        <rFont val="Arial"/>
        <family val="2"/>
      </rPr>
      <t>un texte simple de dix lignes -lors de sa rédaction ou de sa dictée en se référant aux règles connues d'orthographe et de grammaire ainsi qu'à la connaissance du vocabulaire</t>
    </r>
  </si>
  <si>
    <t>Communiquer, au besoin avec des pauses pour chercher ses mots</t>
  </si>
  <si>
    <t>Répondre à des questions et en poser (sujets familiers ou besoins immédiats</t>
  </si>
  <si>
    <t>Epeler des mots familiers</t>
  </si>
  <si>
    <t>Comprendre les consignes de classe</t>
  </si>
  <si>
    <t>Comprendre des mots familiers et des expressions courantes</t>
  </si>
  <si>
    <t>Suivre des instructions courtes et simples</t>
  </si>
  <si>
    <t>Reproduire un modèle oral</t>
  </si>
  <si>
    <t>Comprendre des textes courts et simples en s'appuyant sur des éléments connus (indications, informations)</t>
  </si>
  <si>
    <t>Se faire une idée du contenu d'un texte informatif simple, accompagné éventuellement d'un document visuel</t>
  </si>
  <si>
    <t>Copier des mots isolés et des textes courts</t>
  </si>
  <si>
    <t>Ecrire un message électronique simple ou une courte carte postale en référence à des modèles</t>
  </si>
  <si>
    <t>Renseigner un questionnaire</t>
  </si>
  <si>
    <t>Ecrire sous la dictée des expressions connues</t>
  </si>
  <si>
    <t>Les nombres entiers jusqu'au million</t>
  </si>
  <si>
    <t>Les nombres entiers jusqu'au milliard</t>
  </si>
  <si>
    <t>Fractions</t>
  </si>
  <si>
    <t>Nombres décimaux</t>
  </si>
  <si>
    <t>Calcul sur des nombres entiers / Calculer mentalement</t>
  </si>
  <si>
    <t>Restituer les tables d'addition et de multiplication de 2 à 9</t>
  </si>
  <si>
    <t>Effectuer un calcul posé</t>
  </si>
  <si>
    <t>Ajouter deux fractions décimales ou deux fractions simples de même dénominateur</t>
  </si>
  <si>
    <t>Calcul / Calculer mentalement</t>
  </si>
  <si>
    <t>Calculer mentalement en utilisant les quatre opérations</t>
  </si>
  <si>
    <t>Problèmes</t>
  </si>
  <si>
    <t>Utiliser une calculatrice</t>
  </si>
  <si>
    <t>Dans l'espace</t>
  </si>
  <si>
    <t>Dans le plan</t>
  </si>
  <si>
    <t>Problèmes de reproduction, de construction</t>
  </si>
  <si>
    <t>Instruments de mesure</t>
  </si>
  <si>
    <t>Utiliser des instruments de mesure ; effectuer des conversions</t>
  </si>
  <si>
    <t>Mesures de grandeurs</t>
  </si>
  <si>
    <t>Unités de mesure</t>
  </si>
  <si>
    <t>Utiliser les unités de mesures usuelles</t>
  </si>
  <si>
    <t>Lire, interpréter et construire quelques représentations simples : tableaux, graphiques</t>
  </si>
  <si>
    <t>Savoir organiser des informations numériques ou géométriques, justifier et apprécier la vraisemblance d'un résultat</t>
  </si>
  <si>
    <t>Résoudre un problème mettant en jeu une situation de proportionnalité</t>
  </si>
  <si>
    <t>Pratiquer une démarche d'investigation : savoir observer, questionner</t>
  </si>
  <si>
    <t>Manipuler et expérimenter, formuler une hypothèse et la tester, argumenter, mettre à l'essai plusieurs pistes de solutions</t>
  </si>
  <si>
    <t>Exprimer et exploiter les résultats d'une mesure et d'une recherche en utilisant un vocabulaire scientifique à l'écrit et à l'oral</t>
  </si>
  <si>
    <t>Le ciel et la Terre</t>
  </si>
  <si>
    <t>La matière</t>
  </si>
  <si>
    <t>L'énergie</t>
  </si>
  <si>
    <t>L'unité et la diversité du vivant</t>
  </si>
  <si>
    <t>Le fonctionnement du vivant</t>
  </si>
  <si>
    <t>Le fonctionnement du corps humain et de la santé</t>
  </si>
  <si>
    <t>Les êtres vivants dans leur environnement</t>
  </si>
  <si>
    <t>Les objets techniques</t>
  </si>
  <si>
    <t>Mobiliser ses connaissances pour comprendre quelques questions liées à l’environnement et au développement durable et agir en conséquence</t>
  </si>
  <si>
    <t>Connaître et maîtriser les fonctions de base d'un ordinateur et de ses périphériques</t>
  </si>
  <si>
    <t>Prendre conscience des enjeux citoyens de l'usage de l'informatique et de l'internet et adopter une attitude critique face aux résultats obtenus</t>
  </si>
  <si>
    <t>Produire un document numérique : texte, image, son</t>
  </si>
  <si>
    <t>Utiliser l'outil informatique pour présenter un travail</t>
  </si>
  <si>
    <t>Lire un document numérique</t>
  </si>
  <si>
    <t>Chercher des informations par voie électronique</t>
  </si>
  <si>
    <t>Découvrir les richesses et les limites des ressources de l'internet</t>
  </si>
  <si>
    <t>Echanger avec les technologies de l’information et de la communication</t>
  </si>
  <si>
    <t>Lire et utiliser textes, cartes, croquis, graphiques</t>
  </si>
  <si>
    <t>Identifier et caractériser simplement les grandes périodes</t>
  </si>
  <si>
    <t>Identifier les périodes de l'histoire au programme</t>
  </si>
  <si>
    <t>La Préhistoire</t>
  </si>
  <si>
    <t>L'Antiquité</t>
  </si>
  <si>
    <t>Le Moyen Age</t>
  </si>
  <si>
    <t>Les Temps modernes</t>
  </si>
  <si>
    <t>La Révolution française et le XIXème siècle</t>
  </si>
  <si>
    <t>Le XXème siècle et notre époque</t>
  </si>
  <si>
    <t>Des réalités géographiques locales à la région où vivent les élèves</t>
  </si>
  <si>
    <t>Connaître les principaux caractères géographiques, physiques et humains de la région où vit l'élève, de la France et de l'Union Européenne, les repérer sur des cartes à différentes échelles</t>
  </si>
  <si>
    <t>Le territoire français dans l'Union européenne</t>
  </si>
  <si>
    <t>Les Français dans le contexte européen</t>
  </si>
  <si>
    <t>Se déplacer en France et en Europe</t>
  </si>
  <si>
    <r>
      <t xml:space="preserve">Produire en France : </t>
    </r>
    <r>
      <rPr>
        <sz val="10"/>
        <color theme="1"/>
        <rFont val="Arial"/>
        <family val="2"/>
      </rPr>
      <t>quatre types d’espaces d’activités</t>
    </r>
  </si>
  <si>
    <t>La France dans le monde</t>
  </si>
  <si>
    <t>Développement durable</t>
  </si>
  <si>
    <t>Comprendre une ou deux questions liées au développement durable et agir en conséquence (l'eau dans la commune, la réduction et le recyclage des déchets)</t>
  </si>
  <si>
    <t>Lire des œuvres majeures du patrimoine et de la littérature de jeunesse</t>
  </si>
  <si>
    <t>Etablir des liens entre les textes lus</t>
  </si>
  <si>
    <r>
      <t>Distinguer les grandes catégories de la création artistique (littérature, musique, danse, théâtre, cinéma, dessin, peinture, sculpture, architecture</t>
    </r>
    <r>
      <rPr>
        <sz val="7"/>
        <color theme="1"/>
        <rFont val="Arial"/>
        <family val="2"/>
      </rPr>
      <t>)</t>
    </r>
  </si>
  <si>
    <t>Reconnaître et décrire des œuvres préalablement étudiées</t>
  </si>
  <si>
    <t>Pratiquer le dessin et diverses formes d'expressions visuelles et plastiques</t>
  </si>
  <si>
    <t>Interpréter de mémoire une chanson, participer à un jeu rythmique ; repérer des éléments musicaux caractéristiques simples</t>
  </si>
  <si>
    <t>Inventer et réaliser des textes, des œuvres plastiques, des chorégraphies ou des enchaînements, à visée artistique ou expressive</t>
  </si>
  <si>
    <t>Avoir conscience de la dignité de la personne humaine et en tirer les conséquences au quotidien</t>
  </si>
  <si>
    <t>Respecter les règles de la vie collective</t>
  </si>
  <si>
    <t>Respecter tous les autres, et notamment appliquer les principes de l'égalité filles garçons</t>
  </si>
  <si>
    <t>Respecter des consignes simples, en autonomie</t>
  </si>
  <si>
    <t>Etre persévérant dans toutes les activités</t>
  </si>
  <si>
    <t>Soutenir une écoute prolongée (lecture, musique, spectacle, etc…)</t>
  </si>
  <si>
    <t>S'impliquer dans un projet individuel ou collectif</t>
  </si>
  <si>
    <t>Se respecter en respectant les principales règles d'hygiène de vie ; accomplir les gestes quotidiens sans risquer de se faire mal</t>
  </si>
  <si>
    <t>Se déplacer en s'adaptant à l'environnement</t>
  </si>
  <si>
    <t>Participer en classe à un échange verbal en respectant les règles de la communication</t>
  </si>
  <si>
    <t>CP</t>
  </si>
  <si>
    <t>Reconnaître des symboles de la république et de l'Union européenne</t>
  </si>
  <si>
    <t>Comprendre les notions de droits et de devoirs, les accepter et les mettre en application</t>
  </si>
  <si>
    <t>Réaliser une performance mesurée dans les activités athlétiques et en natation</t>
  </si>
  <si>
    <t>Résoudre des problèmes de dénombrement</t>
  </si>
  <si>
    <t>Restituer et utiliser les tables d'addition et de multiplication par 2, 3, 4 et 5</t>
  </si>
  <si>
    <t>Ecrire, nommer, comparer, ranger les nombres entiers naturels inférieurs à 1000</t>
  </si>
  <si>
    <t>Orthographier correctement des formes  conjuguées, respecter l'accord entre le sujet et le verbe, ainsi que les accords en genre et en nombre dans le groupe nominal</t>
  </si>
  <si>
    <t>Identifier la phrase, le verbe, le nom, l'article, l'adjectif qualificatif, le pronom personnel (sujet)</t>
  </si>
  <si>
    <t>Utiliser des mots précis pour s'exprimer</t>
  </si>
  <si>
    <t>Copier un texte court sans erreur dans une écriture cursive lisible et avec une présentation soignée</t>
  </si>
  <si>
    <t>Dégager le thème d'un paragraphe ou d'un texte court</t>
  </si>
  <si>
    <t>Dire de mémoire quelques textes en prose ou poèmes courts</t>
  </si>
  <si>
    <t>Reconnaître, nommer et décrire les figures planes et les solides usuels</t>
  </si>
  <si>
    <t>Organiser les données d'un énoncé</t>
  </si>
  <si>
    <t>Résoudre des problèmes de longueur et de masse</t>
  </si>
  <si>
    <t>Etre précis et soigneux dans les tracés, les mesures, les calculs</t>
  </si>
  <si>
    <t>Utiliser les unités usuelles de mesure ; estimer une mesure</t>
  </si>
  <si>
    <t>Utiliser un tableau, un graphique</t>
  </si>
  <si>
    <t>Respecter les autres et les règles de la vie collective</t>
  </si>
  <si>
    <t>Pratiquer un jeu ou un sport collectif en en respectant les règles</t>
  </si>
  <si>
    <t>Prendre part à un dialogue : prendre la parole devant les autres, écouter autrui, formuler et justifier un point de vue</t>
  </si>
  <si>
    <t>Lire seul et comprendre un énoncé, une consigne</t>
  </si>
  <si>
    <t>Lire seul des textes du patrimoine et des œuvres  intégrales de la littérature de jeunesse, adaptés à son âge</t>
  </si>
  <si>
    <t>Utiliser ses connaissances pour réfléchir sur un texte, mieux le comprendre</t>
  </si>
  <si>
    <t>Copier sans erreur un texte d'au moins quinze lignes en lui donnant une présentation adaptée</t>
  </si>
  <si>
    <t>Utiliser ses connaissances pour réfléchir sur un texte, mieux l'écrire</t>
  </si>
  <si>
    <t>Rédiger un texte d'une quinzaine de lignes (récit, description, dialogue, texte poétique, compte-rendu) en utilisant ses connaissances en vocabulaire et en grammaire</t>
  </si>
  <si>
    <t>Maîtriser quelques relations concernant la forme et le sens des mots</t>
  </si>
  <si>
    <t>Se présenter ; présenter quelqu'un ; demander à quelqu'un de ses nouvelles en utilisant les formes de politesse les plus élémentaires ; accueil et prise de congé</t>
  </si>
  <si>
    <t>Lire à haute voix et de manière expressive un texte bref après répétition</t>
  </si>
  <si>
    <t>Produire de manière autonome quelques phrases</t>
  </si>
  <si>
    <t>Ecrire nommer, comparer et utiliser les nombres entiers, les nombres décimaux (jusqu'au centième) et quelques fractions simples</t>
  </si>
  <si>
    <t>Utiliser les techniques opératoires des quatre opérations sur les nombres entiers et décimaux (pour la division, le diviseur est un nombre entier)</t>
  </si>
  <si>
    <t>Résoudre des problèmes relevant des quatre opérations</t>
  </si>
  <si>
    <t>Reconnaître, décrire et nommer les figures et solides usuels</t>
  </si>
  <si>
    <t>Percevoir et reconnaître parallèles et perpendiculaires</t>
  </si>
  <si>
    <t>Utiliser la règle, l'équerre et le compas pour vérifier la nature des figures planes et les construire avec soin et précision</t>
  </si>
  <si>
    <t>Résoudre des problèmes de reproduction, de construction</t>
  </si>
  <si>
    <t>Connaître et utiliser les formules du périmètre et de l'aire d'un carré, d'un rectangle ou d'un triangle</t>
  </si>
  <si>
    <t>Résoudre des problèmes dont la résolution implique des conversions</t>
  </si>
  <si>
    <t>Connaître et mémoriser les principaux repères chronologiques (évènements et personnages)</t>
  </si>
  <si>
    <t>Commencer à savoir s'auto-évaluer dans des situations simples</t>
  </si>
  <si>
    <t>Utiliser des expressions et des phrases proches des modèles rencontrés lors des apprentissages</t>
  </si>
  <si>
    <t>CM1</t>
  </si>
  <si>
    <t>CE2</t>
  </si>
  <si>
    <t>CE2 &amp; CM1</t>
  </si>
  <si>
    <t>CM2</t>
  </si>
  <si>
    <t>CM1 &amp; CM2</t>
  </si>
  <si>
    <t>CE2, CM1 &amp; CM2</t>
  </si>
  <si>
    <t>1er TRIMESTRE</t>
  </si>
  <si>
    <t>S'exprimer de façon correcte : prononcer les sons et les mots avec exactitude, respecter l'organisation de la phrase, formuler correctement des questions</t>
  </si>
  <si>
    <t>Rapporter clairement un événement ou une information très simple : exprimer les relations de causalité, les circonstances temporelles et spatiales, utiliser de manière adéquate les temps verbaux (présent, futur, imparfait, passé composé).</t>
  </si>
  <si>
    <t>Manifester sa compréhension d'un récit ou d'un texte documentaire lu par un tiers en répondant à des questions le concernant : reformuler le contenu d'un paragraphe ou d'un texte, identifier les personnages principaux d'un récit.</t>
  </si>
  <si>
    <t>PALIER 1</t>
  </si>
  <si>
    <t>PALIER 2</t>
  </si>
  <si>
    <t>Nom de l'élève :</t>
  </si>
  <si>
    <t>2012-2013</t>
  </si>
  <si>
    <t>2013-2014</t>
  </si>
  <si>
    <t>2014-2015</t>
  </si>
  <si>
    <t>2015-2016</t>
  </si>
  <si>
    <t>Progression</t>
  </si>
  <si>
    <t xml:space="preserve">DE.01- </t>
  </si>
  <si>
    <t xml:space="preserve">DE.02- </t>
  </si>
  <si>
    <t xml:space="preserve">DE.03- </t>
  </si>
  <si>
    <t xml:space="preserve">DE.04- </t>
  </si>
  <si>
    <t>DE.05 -</t>
  </si>
  <si>
    <t xml:space="preserve">DE.06- </t>
  </si>
  <si>
    <t xml:space="preserve">DE.07- </t>
  </si>
  <si>
    <t xml:space="preserve">DE.08- </t>
  </si>
  <si>
    <t xml:space="preserve">DE.09- </t>
  </si>
  <si>
    <t xml:space="preserve">DE.10- </t>
  </si>
  <si>
    <t xml:space="preserve">DE.11- </t>
  </si>
  <si>
    <t xml:space="preserve">DE.12- </t>
  </si>
  <si>
    <t xml:space="preserve">DE.13- </t>
  </si>
  <si>
    <t xml:space="preserve">DE.05- </t>
  </si>
  <si>
    <t xml:space="preserve">LE.01- </t>
  </si>
  <si>
    <t xml:space="preserve">LE.02- </t>
  </si>
  <si>
    <t xml:space="preserve">LE.03- </t>
  </si>
  <si>
    <t xml:space="preserve">LE.04- </t>
  </si>
  <si>
    <t xml:space="preserve">LE.05- </t>
  </si>
  <si>
    <t xml:space="preserve">LE.06- </t>
  </si>
  <si>
    <t xml:space="preserve">LE.07- </t>
  </si>
  <si>
    <t xml:space="preserve">LE.08- </t>
  </si>
  <si>
    <t xml:space="preserve">LE.09- </t>
  </si>
  <si>
    <t xml:space="preserve">LE.10- </t>
  </si>
  <si>
    <t xml:space="preserve">LE.11- </t>
  </si>
  <si>
    <t xml:space="preserve">LE.12- </t>
  </si>
  <si>
    <t xml:space="preserve">LE.13- </t>
  </si>
  <si>
    <t xml:space="preserve">LE.14- </t>
  </si>
  <si>
    <t xml:space="preserve">LE.15- </t>
  </si>
  <si>
    <t xml:space="preserve">LE.16- </t>
  </si>
  <si>
    <t xml:space="preserve">LE.17- </t>
  </si>
  <si>
    <t xml:space="preserve">LE.18- </t>
  </si>
  <si>
    <t xml:space="preserve">LE.19- </t>
  </si>
  <si>
    <t xml:space="preserve">LE.20- </t>
  </si>
  <si>
    <t xml:space="preserve">LE.21- </t>
  </si>
  <si>
    <t xml:space="preserve">LE.22- </t>
  </si>
  <si>
    <t xml:space="preserve">LE.23- </t>
  </si>
  <si>
    <t xml:space="preserve">LE.24- </t>
  </si>
  <si>
    <t xml:space="preserve">LE.25- </t>
  </si>
  <si>
    <t xml:space="preserve">LE.26- </t>
  </si>
  <si>
    <t xml:space="preserve">LE.27- </t>
  </si>
  <si>
    <t xml:space="preserve">LE.28- </t>
  </si>
  <si>
    <t xml:space="preserve">LE.29- </t>
  </si>
  <si>
    <t xml:space="preserve">LE.30- </t>
  </si>
  <si>
    <t xml:space="preserve">LE.31- </t>
  </si>
  <si>
    <t xml:space="preserve">LE.32- </t>
  </si>
  <si>
    <t xml:space="preserve">LE.33- </t>
  </si>
  <si>
    <t xml:space="preserve">LE.34- </t>
  </si>
  <si>
    <t xml:space="preserve">LE.35- </t>
  </si>
  <si>
    <t xml:space="preserve">LE.36- </t>
  </si>
  <si>
    <t xml:space="preserve">LE.37- </t>
  </si>
  <si>
    <t xml:space="preserve">LE.38- </t>
  </si>
  <si>
    <t xml:space="preserve">LE.39- </t>
  </si>
  <si>
    <t xml:space="preserve">EC.01- </t>
  </si>
  <si>
    <t xml:space="preserve">EC.02- </t>
  </si>
  <si>
    <t xml:space="preserve">EC.03- </t>
  </si>
  <si>
    <t xml:space="preserve">EC.04- </t>
  </si>
  <si>
    <t xml:space="preserve">EC.05- </t>
  </si>
  <si>
    <t xml:space="preserve">EC.06- </t>
  </si>
  <si>
    <t xml:space="preserve">EC.07- </t>
  </si>
  <si>
    <t xml:space="preserve">EC.08- </t>
  </si>
  <si>
    <t xml:space="preserve">EC.09- </t>
  </si>
  <si>
    <t xml:space="preserve">EC.10- </t>
  </si>
  <si>
    <t xml:space="preserve">EC.11- </t>
  </si>
  <si>
    <t xml:space="preserve">EC.12- </t>
  </si>
  <si>
    <t xml:space="preserve">EC.13- </t>
  </si>
  <si>
    <t xml:space="preserve">EC.14- </t>
  </si>
  <si>
    <t xml:space="preserve">EC.15- </t>
  </si>
  <si>
    <t xml:space="preserve">VC.01- </t>
  </si>
  <si>
    <t xml:space="preserve">VC.02- </t>
  </si>
  <si>
    <t xml:space="preserve">VC.03- </t>
  </si>
  <si>
    <t xml:space="preserve">VC.04- </t>
  </si>
  <si>
    <t xml:space="preserve">VC.05- </t>
  </si>
  <si>
    <t xml:space="preserve">VC.06- </t>
  </si>
  <si>
    <t xml:space="preserve">VC.07- </t>
  </si>
  <si>
    <t xml:space="preserve">VC.08- </t>
  </si>
  <si>
    <t xml:space="preserve">VC.09- </t>
  </si>
  <si>
    <t xml:space="preserve">VC.10- </t>
  </si>
  <si>
    <t xml:space="preserve">VC.11- </t>
  </si>
  <si>
    <t xml:space="preserve">VC.12- </t>
  </si>
  <si>
    <t xml:space="preserve">VC.13- </t>
  </si>
  <si>
    <t xml:space="preserve">VC.14- </t>
  </si>
  <si>
    <t xml:space="preserve">VC.15- </t>
  </si>
  <si>
    <t xml:space="preserve">VC.16- </t>
  </si>
  <si>
    <t xml:space="preserve">VC.17- </t>
  </si>
  <si>
    <t xml:space="preserve">VC.18- </t>
  </si>
  <si>
    <t xml:space="preserve">VC.19- </t>
  </si>
  <si>
    <t xml:space="preserve">VC.20- </t>
  </si>
  <si>
    <t xml:space="preserve">VC.21- </t>
  </si>
  <si>
    <t xml:space="preserve">VC.22- </t>
  </si>
  <si>
    <t xml:space="preserve">VC.23- </t>
  </si>
  <si>
    <t xml:space="preserve">VC.24- </t>
  </si>
  <si>
    <t xml:space="preserve">VC.25- </t>
  </si>
  <si>
    <t xml:space="preserve">VC.26- </t>
  </si>
  <si>
    <t xml:space="preserve">VC.27- </t>
  </si>
  <si>
    <t xml:space="preserve">VC.28- </t>
  </si>
  <si>
    <t xml:space="preserve">VC.29- </t>
  </si>
  <si>
    <t xml:space="preserve">VC.30- </t>
  </si>
  <si>
    <t xml:space="preserve">VC.31- </t>
  </si>
  <si>
    <t xml:space="preserve">GR.01- </t>
  </si>
  <si>
    <t xml:space="preserve">GR.02- </t>
  </si>
  <si>
    <t xml:space="preserve">GR.03- </t>
  </si>
  <si>
    <t xml:space="preserve">GR.04- </t>
  </si>
  <si>
    <t xml:space="preserve">GR.05- </t>
  </si>
  <si>
    <t xml:space="preserve">GR.06- </t>
  </si>
  <si>
    <t xml:space="preserve">GR.07- </t>
  </si>
  <si>
    <t xml:space="preserve">GR.08- </t>
  </si>
  <si>
    <t xml:space="preserve">GR.09- </t>
  </si>
  <si>
    <t xml:space="preserve">GR.10- </t>
  </si>
  <si>
    <t xml:space="preserve">GR.11- </t>
  </si>
  <si>
    <t xml:space="preserve">GR.12- </t>
  </si>
  <si>
    <t xml:space="preserve">GR.13- </t>
  </si>
  <si>
    <t xml:space="preserve">GR.14- </t>
  </si>
  <si>
    <t xml:space="preserve">GR.15- </t>
  </si>
  <si>
    <t xml:space="preserve">GR.16- </t>
  </si>
  <si>
    <t xml:space="preserve">GR.17- </t>
  </si>
  <si>
    <t xml:space="preserve">GR.18- </t>
  </si>
  <si>
    <t xml:space="preserve">GR.19- </t>
  </si>
  <si>
    <t xml:space="preserve">GR.20- </t>
  </si>
  <si>
    <t xml:space="preserve">GR.21- </t>
  </si>
  <si>
    <t xml:space="preserve">GR.22- </t>
  </si>
  <si>
    <t xml:space="preserve">GR.23- </t>
  </si>
  <si>
    <t xml:space="preserve">GR.24- </t>
  </si>
  <si>
    <t xml:space="preserve">GR.25- </t>
  </si>
  <si>
    <t xml:space="preserve">GR.26- </t>
  </si>
  <si>
    <t xml:space="preserve">GR.27- </t>
  </si>
  <si>
    <t xml:space="preserve">GR.28- </t>
  </si>
  <si>
    <t xml:space="preserve">GR.29- </t>
  </si>
  <si>
    <t xml:space="preserve">GR.30- </t>
  </si>
  <si>
    <t xml:space="preserve">GR.31- </t>
  </si>
  <si>
    <t xml:space="preserve">GR.32- </t>
  </si>
  <si>
    <t xml:space="preserve">GR.33- </t>
  </si>
  <si>
    <t xml:space="preserve">GR.34- </t>
  </si>
  <si>
    <t xml:space="preserve">GR.35- </t>
  </si>
  <si>
    <t xml:space="preserve">GR.36- </t>
  </si>
  <si>
    <t xml:space="preserve">GR.37- </t>
  </si>
  <si>
    <t xml:space="preserve">GR.38- </t>
  </si>
  <si>
    <t xml:space="preserve">GR.39- </t>
  </si>
  <si>
    <t xml:space="preserve">GR.40- </t>
  </si>
  <si>
    <t xml:space="preserve">GR.41- </t>
  </si>
  <si>
    <t xml:space="preserve">GR.42- </t>
  </si>
  <si>
    <t xml:space="preserve">GR.43- </t>
  </si>
  <si>
    <t xml:space="preserve">OT.01- </t>
  </si>
  <si>
    <t xml:space="preserve">OT.02- </t>
  </si>
  <si>
    <t xml:space="preserve">OT.03- </t>
  </si>
  <si>
    <t xml:space="preserve">OT.04- </t>
  </si>
  <si>
    <t xml:space="preserve">OT.05- </t>
  </si>
  <si>
    <t xml:space="preserve">OT.06- </t>
  </si>
  <si>
    <t xml:space="preserve">OT.07- </t>
  </si>
  <si>
    <t xml:space="preserve">OT.08- </t>
  </si>
  <si>
    <t xml:space="preserve">OT.09- </t>
  </si>
  <si>
    <t xml:space="preserve">OT.10- </t>
  </si>
  <si>
    <t xml:space="preserve">OT.11- </t>
  </si>
  <si>
    <t xml:space="preserve">OT.12- </t>
  </si>
  <si>
    <t xml:space="preserve">OT.13- </t>
  </si>
  <si>
    <t xml:space="preserve">OT.14- </t>
  </si>
  <si>
    <t xml:space="preserve">OT.15- </t>
  </si>
  <si>
    <t xml:space="preserve">OT.16- </t>
  </si>
  <si>
    <t xml:space="preserve">OT.17- </t>
  </si>
  <si>
    <t xml:space="preserve">OT.18- </t>
  </si>
  <si>
    <t xml:space="preserve">OT.19- </t>
  </si>
  <si>
    <t xml:space="preserve">OT.20- </t>
  </si>
  <si>
    <t xml:space="preserve">OT.21- </t>
  </si>
  <si>
    <t xml:space="preserve">OT.22- </t>
  </si>
  <si>
    <t xml:space="preserve">OT.23- </t>
  </si>
  <si>
    <t xml:space="preserve">OT.24- </t>
  </si>
  <si>
    <t xml:space="preserve">OT.25- </t>
  </si>
  <si>
    <t xml:space="preserve">OT.26- </t>
  </si>
  <si>
    <t xml:space="preserve">OT.27- </t>
  </si>
  <si>
    <t xml:space="preserve">OT.28- </t>
  </si>
  <si>
    <t xml:space="preserve">OT.29- </t>
  </si>
  <si>
    <t xml:space="preserve">OT.30- </t>
  </si>
  <si>
    <t xml:space="preserve">OT.31- </t>
  </si>
  <si>
    <t xml:space="preserve">OT.32- </t>
  </si>
  <si>
    <t xml:space="preserve">LV.01- </t>
  </si>
  <si>
    <t xml:space="preserve">LV.02- </t>
  </si>
  <si>
    <t xml:space="preserve">LV.03- </t>
  </si>
  <si>
    <t xml:space="preserve">LV.04- </t>
  </si>
  <si>
    <t xml:space="preserve">LV.05- </t>
  </si>
  <si>
    <t xml:space="preserve">LV.06- </t>
  </si>
  <si>
    <t xml:space="preserve">LV.07- </t>
  </si>
  <si>
    <t xml:space="preserve">LV.08- </t>
  </si>
  <si>
    <t xml:space="preserve">LV.09- </t>
  </si>
  <si>
    <t xml:space="preserve">LV.10- </t>
  </si>
  <si>
    <t xml:space="preserve">LV.11- </t>
  </si>
  <si>
    <t xml:space="preserve">LV.12- </t>
  </si>
  <si>
    <t xml:space="preserve">LV.13- </t>
  </si>
  <si>
    <t xml:space="preserve">LV.14- </t>
  </si>
  <si>
    <t xml:space="preserve">LV.15- </t>
  </si>
  <si>
    <t xml:space="preserve">LV.16- </t>
  </si>
  <si>
    <t xml:space="preserve">LV.17- </t>
  </si>
  <si>
    <t xml:space="preserve">LV.18- </t>
  </si>
  <si>
    <t xml:space="preserve">LV.19- </t>
  </si>
  <si>
    <t xml:space="preserve">LV.20- </t>
  </si>
  <si>
    <t xml:space="preserve">LV.21- </t>
  </si>
  <si>
    <t xml:space="preserve">LV.22- </t>
  </si>
  <si>
    <t xml:space="preserve">LV.23- </t>
  </si>
  <si>
    <t xml:space="preserve">LV.24- </t>
  </si>
  <si>
    <t xml:space="preserve">LV.25- </t>
  </si>
  <si>
    <t xml:space="preserve">LV.26- </t>
  </si>
  <si>
    <t xml:space="preserve">LV.27- </t>
  </si>
  <si>
    <t xml:space="preserve">LV.28- </t>
  </si>
  <si>
    <t xml:space="preserve">LV.29- </t>
  </si>
  <si>
    <t xml:space="preserve">LV.30- </t>
  </si>
  <si>
    <t xml:space="preserve">LV.31- </t>
  </si>
  <si>
    <t xml:space="preserve">NC.01- </t>
  </si>
  <si>
    <t xml:space="preserve">NC.02- </t>
  </si>
  <si>
    <t xml:space="preserve">NC.03- </t>
  </si>
  <si>
    <t xml:space="preserve">NC.04- </t>
  </si>
  <si>
    <t xml:space="preserve">NC.05- </t>
  </si>
  <si>
    <t xml:space="preserve">NC.06- </t>
  </si>
  <si>
    <t xml:space="preserve">NC.07- </t>
  </si>
  <si>
    <t xml:space="preserve">NC.08- </t>
  </si>
  <si>
    <t xml:space="preserve">NC.09- </t>
  </si>
  <si>
    <t xml:space="preserve">NC.10- </t>
  </si>
  <si>
    <t xml:space="preserve">NC.11- </t>
  </si>
  <si>
    <t xml:space="preserve">NC.12- </t>
  </si>
  <si>
    <t xml:space="preserve">NC.13- </t>
  </si>
  <si>
    <t xml:space="preserve">NC.14- </t>
  </si>
  <si>
    <t xml:space="preserve">NC.15- </t>
  </si>
  <si>
    <t xml:space="preserve">NC.16- </t>
  </si>
  <si>
    <t xml:space="preserve">NC.17- </t>
  </si>
  <si>
    <t xml:space="preserve">NC.18- </t>
  </si>
  <si>
    <t xml:space="preserve">NC.19- </t>
  </si>
  <si>
    <t xml:space="preserve">NC.20- </t>
  </si>
  <si>
    <t xml:space="preserve">NC.21- </t>
  </si>
  <si>
    <t xml:space="preserve">NC.22- </t>
  </si>
  <si>
    <t xml:space="preserve">NC.23- </t>
  </si>
  <si>
    <t xml:space="preserve">NC.24- </t>
  </si>
  <si>
    <t xml:space="preserve">NC.25- </t>
  </si>
  <si>
    <t xml:space="preserve">NC.26- </t>
  </si>
  <si>
    <t xml:space="preserve">NC.27- </t>
  </si>
  <si>
    <t xml:space="preserve">NC.28- </t>
  </si>
  <si>
    <t xml:space="preserve">NC.29- </t>
  </si>
  <si>
    <t xml:space="preserve">NC.30- </t>
  </si>
  <si>
    <t xml:space="preserve">NC.31- </t>
  </si>
  <si>
    <t xml:space="preserve">NC.32- </t>
  </si>
  <si>
    <t xml:space="preserve">NC.33- </t>
  </si>
  <si>
    <t xml:space="preserve">NC.34- </t>
  </si>
  <si>
    <t xml:space="preserve">NC.35- </t>
  </si>
  <si>
    <t xml:space="preserve">NC.36- </t>
  </si>
  <si>
    <t xml:space="preserve">NC.37- </t>
  </si>
  <si>
    <t xml:space="preserve">NC.38- </t>
  </si>
  <si>
    <t xml:space="preserve">NC.39- </t>
  </si>
  <si>
    <t xml:space="preserve">NC.40- </t>
  </si>
  <si>
    <t xml:space="preserve">NC.41- </t>
  </si>
  <si>
    <t xml:space="preserve">NC.42- </t>
  </si>
  <si>
    <t xml:space="preserve">NC.43- </t>
  </si>
  <si>
    <t xml:space="preserve">NC.44- </t>
  </si>
  <si>
    <t xml:space="preserve">GE.01- </t>
  </si>
  <si>
    <t xml:space="preserve">GE.02- </t>
  </si>
  <si>
    <t xml:space="preserve">GE.03- </t>
  </si>
  <si>
    <t xml:space="preserve">GE.04- </t>
  </si>
  <si>
    <t xml:space="preserve">GE.05- </t>
  </si>
  <si>
    <t xml:space="preserve">GE.06- </t>
  </si>
  <si>
    <t xml:space="preserve">GE.07- </t>
  </si>
  <si>
    <t xml:space="preserve">GE.08- </t>
  </si>
  <si>
    <t xml:space="preserve">GE.09- </t>
  </si>
  <si>
    <t xml:space="preserve">GE.10- </t>
  </si>
  <si>
    <t xml:space="preserve">GE.11- </t>
  </si>
  <si>
    <t xml:space="preserve">GE.12- </t>
  </si>
  <si>
    <t xml:space="preserve">GE.13- </t>
  </si>
  <si>
    <t xml:space="preserve">GE.14- </t>
  </si>
  <si>
    <t xml:space="preserve">GE.15- </t>
  </si>
  <si>
    <t xml:space="preserve">GE.16- </t>
  </si>
  <si>
    <t xml:space="preserve">GE.17- </t>
  </si>
  <si>
    <t xml:space="preserve">GE.18- </t>
  </si>
  <si>
    <t xml:space="preserve">GE.19- </t>
  </si>
  <si>
    <t xml:space="preserve">GE.20- </t>
  </si>
  <si>
    <t xml:space="preserve">GE.21- </t>
  </si>
  <si>
    <t xml:space="preserve">GE.22- </t>
  </si>
  <si>
    <t xml:space="preserve">GE.23- </t>
  </si>
  <si>
    <t xml:space="preserve">GE.24- </t>
  </si>
  <si>
    <t xml:space="preserve">GE.25- </t>
  </si>
  <si>
    <t xml:space="preserve">GM.13- </t>
  </si>
  <si>
    <t xml:space="preserve">GM.14- </t>
  </si>
  <si>
    <t xml:space="preserve">GM.15- </t>
  </si>
  <si>
    <t xml:space="preserve">GM.16- </t>
  </si>
  <si>
    <t xml:space="preserve">GM.17- </t>
  </si>
  <si>
    <t xml:space="preserve">GM.18- </t>
  </si>
  <si>
    <t xml:space="preserve">GM.19- </t>
  </si>
  <si>
    <t xml:space="preserve">GM.20- </t>
  </si>
  <si>
    <t xml:space="preserve">GM.21- </t>
  </si>
  <si>
    <t xml:space="preserve">GM.22- </t>
  </si>
  <si>
    <t xml:space="preserve">GM.23- </t>
  </si>
  <si>
    <t xml:space="preserve">GM.24- </t>
  </si>
  <si>
    <t xml:space="preserve">GM.01- </t>
  </si>
  <si>
    <t xml:space="preserve">GM.02- </t>
  </si>
  <si>
    <t xml:space="preserve">GM.03- </t>
  </si>
  <si>
    <t xml:space="preserve">GM.04- </t>
  </si>
  <si>
    <t xml:space="preserve">GM.05- </t>
  </si>
  <si>
    <t xml:space="preserve">GM.06- </t>
  </si>
  <si>
    <t xml:space="preserve">GM.07- </t>
  </si>
  <si>
    <t xml:space="preserve">GM.08- </t>
  </si>
  <si>
    <t xml:space="preserve">GM.09- </t>
  </si>
  <si>
    <t xml:space="preserve">GM.10- </t>
  </si>
  <si>
    <t xml:space="preserve">GM.11- </t>
  </si>
  <si>
    <t xml:space="preserve">GM.12- </t>
  </si>
  <si>
    <t xml:space="preserve">GM.25- </t>
  </si>
  <si>
    <t xml:space="preserve">OR.01- </t>
  </si>
  <si>
    <t xml:space="preserve">OR.02- </t>
  </si>
  <si>
    <t xml:space="preserve">OR.03- </t>
  </si>
  <si>
    <t xml:space="preserve">OR.04- </t>
  </si>
  <si>
    <t xml:space="preserve">OR.05- </t>
  </si>
  <si>
    <t xml:space="preserve">OR.06- </t>
  </si>
  <si>
    <t xml:space="preserve">OR.07- </t>
  </si>
  <si>
    <t xml:space="preserve">OR.08- </t>
  </si>
  <si>
    <t xml:space="preserve">ST.01- </t>
  </si>
  <si>
    <t xml:space="preserve">ST.02- </t>
  </si>
  <si>
    <t xml:space="preserve">ST.03- </t>
  </si>
  <si>
    <t xml:space="preserve">ST.04- </t>
  </si>
  <si>
    <t xml:space="preserve">ST.05- </t>
  </si>
  <si>
    <t xml:space="preserve">ST.06- </t>
  </si>
  <si>
    <t xml:space="preserve">ST.07- </t>
  </si>
  <si>
    <t xml:space="preserve">ST.08- </t>
  </si>
  <si>
    <t xml:space="preserve">ST.09- </t>
  </si>
  <si>
    <t xml:space="preserve">ST.10- </t>
  </si>
  <si>
    <t xml:space="preserve">ST.11- </t>
  </si>
  <si>
    <t xml:space="preserve">ST.12- </t>
  </si>
  <si>
    <t xml:space="preserve">ST.13- </t>
  </si>
  <si>
    <t xml:space="preserve">ST.14- </t>
  </si>
  <si>
    <t xml:space="preserve">ST.15- </t>
  </si>
  <si>
    <t xml:space="preserve">ST.16- </t>
  </si>
  <si>
    <t xml:space="preserve">ST.17- </t>
  </si>
  <si>
    <t xml:space="preserve">ST.18- </t>
  </si>
  <si>
    <t xml:space="preserve">ST.19- </t>
  </si>
  <si>
    <t xml:space="preserve">ST.20- </t>
  </si>
  <si>
    <t xml:space="preserve">ST.21- </t>
  </si>
  <si>
    <t xml:space="preserve">ST.22- </t>
  </si>
  <si>
    <t xml:space="preserve">ST.23- </t>
  </si>
  <si>
    <t xml:space="preserve">ST.24- </t>
  </si>
  <si>
    <t xml:space="preserve">ST.25- </t>
  </si>
  <si>
    <t xml:space="preserve">ST.26- </t>
  </si>
  <si>
    <t xml:space="preserve">ST.27- </t>
  </si>
  <si>
    <t xml:space="preserve">ST.28- </t>
  </si>
  <si>
    <t xml:space="preserve">ST.29- </t>
  </si>
  <si>
    <t xml:space="preserve">ST.30- </t>
  </si>
  <si>
    <t xml:space="preserve">ST.31- </t>
  </si>
  <si>
    <t xml:space="preserve">ST.32- </t>
  </si>
  <si>
    <t xml:space="preserve">ST.33- </t>
  </si>
  <si>
    <t xml:space="preserve">ST.34- </t>
  </si>
  <si>
    <t xml:space="preserve">ST.35- </t>
  </si>
  <si>
    <t xml:space="preserve">ST.36- </t>
  </si>
  <si>
    <t xml:space="preserve">BI.01- </t>
  </si>
  <si>
    <t xml:space="preserve">BI.02- </t>
  </si>
  <si>
    <t xml:space="preserve">BI.03- </t>
  </si>
  <si>
    <t xml:space="preserve">BI.04- </t>
  </si>
  <si>
    <t xml:space="preserve">BI.05- </t>
  </si>
  <si>
    <t xml:space="preserve">BI.06- </t>
  </si>
  <si>
    <t xml:space="preserve">BI.07- </t>
  </si>
  <si>
    <t xml:space="preserve">BI.08- </t>
  </si>
  <si>
    <t xml:space="preserve">BI.09- </t>
  </si>
  <si>
    <t xml:space="preserve">BI.10- </t>
  </si>
  <si>
    <t xml:space="preserve">BI.11- </t>
  </si>
  <si>
    <t xml:space="preserve">BI.12- </t>
  </si>
  <si>
    <t xml:space="preserve">BI.13- </t>
  </si>
  <si>
    <t xml:space="preserve">BI.14- </t>
  </si>
  <si>
    <t xml:space="preserve">BI.15- </t>
  </si>
  <si>
    <t xml:space="preserve">BI.16- </t>
  </si>
  <si>
    <t xml:space="preserve">BI.17- </t>
  </si>
  <si>
    <t xml:space="preserve">BI.18- </t>
  </si>
  <si>
    <t xml:space="preserve">BI.19- </t>
  </si>
  <si>
    <t xml:space="preserve">BI.20- </t>
  </si>
  <si>
    <t xml:space="preserve">BI.21- </t>
  </si>
  <si>
    <t xml:space="preserve">BI.22- </t>
  </si>
  <si>
    <t xml:space="preserve">CH.01- </t>
  </si>
  <si>
    <t xml:space="preserve">CH.02- </t>
  </si>
  <si>
    <t xml:space="preserve">CH.03- </t>
  </si>
  <si>
    <t xml:space="preserve">CH.04- </t>
  </si>
  <si>
    <t xml:space="preserve">CH.05- </t>
  </si>
  <si>
    <t xml:space="preserve">CH.06- </t>
  </si>
  <si>
    <t xml:space="preserve">CH.07- </t>
  </si>
  <si>
    <t xml:space="preserve">CH.08- </t>
  </si>
  <si>
    <t xml:space="preserve">CH.09- </t>
  </si>
  <si>
    <t xml:space="preserve">CH.10- </t>
  </si>
  <si>
    <t xml:space="preserve">CH.11- </t>
  </si>
  <si>
    <t xml:space="preserve">CH.12- </t>
  </si>
  <si>
    <t xml:space="preserve">CH.13- </t>
  </si>
  <si>
    <t xml:space="preserve">CH.14- </t>
  </si>
  <si>
    <t xml:space="preserve">CH.15- </t>
  </si>
  <si>
    <t xml:space="preserve">CH.16- </t>
  </si>
  <si>
    <t xml:space="preserve">CH.17- </t>
  </si>
  <si>
    <t xml:space="preserve">CH.18- </t>
  </si>
  <si>
    <t xml:space="preserve">CH.19- </t>
  </si>
  <si>
    <t xml:space="preserve">CH.20- </t>
  </si>
  <si>
    <t xml:space="preserve">CH.21- </t>
  </si>
  <si>
    <t xml:space="preserve">CH.22- </t>
  </si>
  <si>
    <t xml:space="preserve">CH.23- </t>
  </si>
  <si>
    <t xml:space="preserve">CH.24- </t>
  </si>
  <si>
    <t xml:space="preserve">CH.25- </t>
  </si>
  <si>
    <t xml:space="preserve">CH.26- </t>
  </si>
  <si>
    <t xml:space="preserve">CH.27- </t>
  </si>
  <si>
    <t xml:space="preserve">CH.28- </t>
  </si>
  <si>
    <t xml:space="preserve">CH.29- </t>
  </si>
  <si>
    <t xml:space="preserve">CH.30- </t>
  </si>
  <si>
    <t xml:space="preserve">CH.31- </t>
  </si>
  <si>
    <t xml:space="preserve">CH.32- </t>
  </si>
  <si>
    <t xml:space="preserve">CH.33- </t>
  </si>
  <si>
    <t xml:space="preserve">CH.34- </t>
  </si>
  <si>
    <t xml:space="preserve">CH.35- </t>
  </si>
  <si>
    <t xml:space="preserve">CH.36- </t>
  </si>
  <si>
    <t xml:space="preserve">CH.37- </t>
  </si>
  <si>
    <t xml:space="preserve">CH.38- </t>
  </si>
  <si>
    <t xml:space="preserve">CH.39- </t>
  </si>
  <si>
    <t xml:space="preserve">CH.40- </t>
  </si>
  <si>
    <t xml:space="preserve">CH.41- </t>
  </si>
  <si>
    <t xml:space="preserve">CH.42- </t>
  </si>
  <si>
    <t xml:space="preserve">CH.43- </t>
  </si>
  <si>
    <t xml:space="preserve">CH.44- </t>
  </si>
  <si>
    <t xml:space="preserve">CH.45- </t>
  </si>
  <si>
    <t xml:space="preserve">CH.46- </t>
  </si>
  <si>
    <t xml:space="preserve">CH.47- </t>
  </si>
  <si>
    <t xml:space="preserve">CH.48- </t>
  </si>
  <si>
    <t xml:space="preserve">CH.49- </t>
  </si>
  <si>
    <t xml:space="preserve">CH.50- </t>
  </si>
  <si>
    <t xml:space="preserve">CH.51- </t>
  </si>
  <si>
    <t xml:space="preserve">CH.52- </t>
  </si>
  <si>
    <t xml:space="preserve">CH.53- </t>
  </si>
  <si>
    <t xml:space="preserve">CH.54- </t>
  </si>
  <si>
    <t xml:space="preserve">CH.55- </t>
  </si>
  <si>
    <t xml:space="preserve">CH.56- </t>
  </si>
  <si>
    <t xml:space="preserve">CH.57- </t>
  </si>
  <si>
    <t xml:space="preserve">CH.58- </t>
  </si>
  <si>
    <t xml:space="preserve">CH.59- </t>
  </si>
  <si>
    <t xml:space="preserve">CH.60- </t>
  </si>
  <si>
    <t xml:space="preserve">CH.61- </t>
  </si>
  <si>
    <t xml:space="preserve">SC.01- </t>
  </si>
  <si>
    <t xml:space="preserve">SC.02- </t>
  </si>
  <si>
    <t xml:space="preserve">SC.03- </t>
  </si>
  <si>
    <t xml:space="preserve">SC.04- </t>
  </si>
  <si>
    <t xml:space="preserve">SC.05- </t>
  </si>
  <si>
    <t xml:space="preserve">SC.06- </t>
  </si>
  <si>
    <t xml:space="preserve">SC.07- </t>
  </si>
  <si>
    <t xml:space="preserve">SC.08- </t>
  </si>
  <si>
    <t xml:space="preserve">SC.09- </t>
  </si>
  <si>
    <t xml:space="preserve">SC.10- </t>
  </si>
  <si>
    <t xml:space="preserve">SC.11- </t>
  </si>
  <si>
    <t xml:space="preserve">SC.12- </t>
  </si>
  <si>
    <t xml:space="preserve">SC.13- </t>
  </si>
  <si>
    <t xml:space="preserve">SC.14- </t>
  </si>
  <si>
    <t xml:space="preserve">SC.15- </t>
  </si>
  <si>
    <t xml:space="preserve">SC.16- </t>
  </si>
  <si>
    <t xml:space="preserve">SC.17- </t>
  </si>
  <si>
    <t xml:space="preserve">SC.18- </t>
  </si>
  <si>
    <t xml:space="preserve">SC.19- </t>
  </si>
  <si>
    <t xml:space="preserve">SC.20- </t>
  </si>
  <si>
    <t xml:space="preserve">SC.21- </t>
  </si>
  <si>
    <t xml:space="preserve">SC.22- </t>
  </si>
  <si>
    <t xml:space="preserve">AU.01- </t>
  </si>
  <si>
    <t xml:space="preserve">AU.02- </t>
  </si>
  <si>
    <t xml:space="preserve">AU.03- </t>
  </si>
  <si>
    <t xml:space="preserve">AU.04- </t>
  </si>
  <si>
    <t xml:space="preserve">AU.05- </t>
  </si>
  <si>
    <t xml:space="preserve">AU.06- </t>
  </si>
  <si>
    <t xml:space="preserve">AU.07- </t>
  </si>
  <si>
    <t xml:space="preserve">AU.08- </t>
  </si>
  <si>
    <t xml:space="preserve">AU.09- </t>
  </si>
  <si>
    <t xml:space="preserve">AU.10- </t>
  </si>
  <si>
    <t xml:space="preserve">AU.11- </t>
  </si>
  <si>
    <t xml:space="preserve">AU.12- </t>
  </si>
  <si>
    <t xml:space="preserve">AU.13- </t>
  </si>
  <si>
    <t>Raconter une histoire déjà entendue en s'appuyant sur des illustrations.</t>
  </si>
  <si>
    <t>Faire un récit structuré (relations causales, circonstances temporelles et spatiales précises) et compréhensible pour un tiers ignorant des faits rapportés ou de l'histoire racontée.</t>
  </si>
  <si>
    <t>Reformuler une consigne.</t>
  </si>
  <si>
    <t>S'exprimer avec précision pour se faire comprendre dans les activités scolaires.</t>
  </si>
  <si>
    <t>Présenter à la classe un travail individuel ou collectif.</t>
  </si>
  <si>
    <t>Prendre part à des échanges verbaux tout en sachant écouter les autres ; poser des questions.</t>
  </si>
  <si>
    <t>Participer à un échange : questionner, apporter des réponses, écouter et donner un point de vue en respectant les règles de la communication.</t>
  </si>
  <si>
    <t>Réciter des comptines ou de courts poèmes (une dizaine) en ménageant des respirations et sans commettre d'erreur (sans oubli ou substitution).</t>
  </si>
  <si>
    <t>Réciter des textes en prose ou des poèmes (une dizaine), en les interprétant par l'intonation.</t>
  </si>
  <si>
    <t>Faire un récit structuré et compréhensible pour un tiers ignorant des faits rapportés, inventer et modifier des histoires, décrire des images, exprimer des sentiments en s'exprimant en phrases correctes et dans un vocabulaire approprié.</t>
  </si>
  <si>
    <t>Décrire un objet, présenter un travail à la classe en s'exprimant en phrases correctes et dans un vocabulaire approprié.</t>
  </si>
  <si>
    <t>Prendre la parole en respectant le niveau de langue adapté.</t>
  </si>
  <si>
    <t>Répondre à une question par une phrase complète à l'oral.</t>
  </si>
  <si>
    <t>Ecouter et prendre en compte ce qui a été dit.</t>
  </si>
  <si>
    <t>Questionner afin de mieux comprendre.</t>
  </si>
  <si>
    <t>Exprimer et justifier un accord ou un désaccord, émettre un point de vue personnel motivé.</t>
  </si>
  <si>
    <t>Demander et prendre la parole à bon escient</t>
  </si>
  <si>
    <t>Réagir à l'exposé d'un autre élève en apportant un point de vue motivé.</t>
  </si>
  <si>
    <t>Participer à un débat en respectant les tours de parole et les règles de politesse.</t>
  </si>
  <si>
    <t>Présenter à la classe un travail collectif.</t>
  </si>
  <si>
    <t>Participer aux échanges de manière constructive : rester dans le sujet, situer son propos par rapport aux autres, apporter des arguments, mobiliser des connaissances, respecter les règles habituelles de la communication</t>
  </si>
  <si>
    <t>Dire sans erreur et de manière expressive des textes en prose ou des poèmes (une dizaine).</t>
  </si>
  <si>
    <t>Connaître le nom des lettres et l'ordre alphabétique.</t>
  </si>
  <si>
    <t>Distinguer entre la lettre et le son qu'elle transcrit ; connaître les correspondances entre les lettres et les sons dans les graphies simples (ex. f ; o ) et complexes (ex. ph ; au ; eau ).</t>
  </si>
  <si>
    <t>Savoir qu'une syllabe est composée d'une ou plusieurs graphies, qu'un mot est composé d'une ou plusieurs syllabes ; être capable de repérer ces éléments (graphies, syllabes) dans un mot.</t>
  </si>
  <si>
    <t>Connaître les correspondances entre minuscules et majuscules d'imprimerie, minuscules et majuscules cursives.</t>
  </si>
  <si>
    <t>Lire aisément les mots étudiés.</t>
  </si>
  <si>
    <t>Déchiffrer des mots réguliers inconnus.</t>
  </si>
  <si>
    <t>Lire aisément les mots les plus fréquemment rencontrés (dits mots-outils).</t>
  </si>
  <si>
    <t>Lire à haute voix un texte court dont les mots ont été étudiés, en articulant correctement et en respectant la ponctuation.</t>
  </si>
  <si>
    <t>Ecouter lire des œuvres intégrales, notamment de littérature de jeunesse.</t>
  </si>
  <si>
    <t>Ecouter et lire des œuvres intégrales courtes ou de larges extraits d'œuvres plus longues</t>
  </si>
  <si>
    <t>Lire ou écouter lire des œuvres intégrales, notamment de la littérature de jeunesse et rendre compte de sa lecture.</t>
  </si>
  <si>
    <t>Lire silencieusement un énoncé, une consigne, et comprendre ce qui est attendu.</t>
  </si>
  <si>
    <t>Dire de qui ou de quoi parle le texte lu ; trouver dans le texte ou son illustration la réponse à des questions concernant le texte lu ; reformuler son sens.</t>
  </si>
  <si>
    <t>Identifier les personnages, les événements et les circonstances temporelles et spatiales d'un récit qu'on a lu.</t>
  </si>
  <si>
    <t>Lire silencieusement un texte en déchiffrant les mots inconnus et manifester sa compréhension dans un résumé, une reformulation, des réponses à des questions.</t>
  </si>
  <si>
    <t>Participer à une lecture dialoguée : articulation correcte, fluidité, respect de la ponctuation, intonation appropriée.</t>
  </si>
  <si>
    <t>Connaître et utiliser le vocabulaire spécifique de la lecture d'un texte : le livre, la couverture, la page, la ligne ; l'auteur, le titre ; le texte, la phrase, le mot ; le début, la fin, le personnage, l'histoire.</t>
  </si>
  <si>
    <t>Lire à haute voix avec fluidité et de manière expressive un extrait de texte, après préparation.</t>
  </si>
  <si>
    <t>Lire à haute voix avec fluidité et de manière expressive un texte d'une dizaine de lignes, après préparation.</t>
  </si>
  <si>
    <t>Lire à haute voix avec fluidité et de manière expressive un texte de plus de dix lignes, après préparation.</t>
  </si>
  <si>
    <t>Lire silencieusement un texte littéraire ou documentaire et le comprendre (reformuler, répondre à des questions sur ce texte) .</t>
  </si>
  <si>
    <t>Lire silencieusement un texte littéraire ou documentaire et le comprendre (reformuler, résumer, répondre à des questions sur ce texte) .</t>
  </si>
  <si>
    <t>Lire les consignes de travail, les énoncés de problèmes dont le vocabulaire difficile ou nouveau a été élucidé par le maître.</t>
  </si>
  <si>
    <t>Lire sans aide les consignes du travail scolaire, les énoncés de problèmes.</t>
  </si>
  <si>
    <t>Lire sans aide une leçon dans un manuel après un travail en classe sur le sujet.</t>
  </si>
  <si>
    <t>Lire un texte documentaire, descriptif ou narratif, et restituer à l'oral ou par écrit l'essentiel du texte (sujet du texte, objet de la description, trame de l'histoire, relations entre les personnages…).</t>
  </si>
  <si>
    <t>Repérer dans un texte des informations explicites en s'appuyant en particulier sur le titre, l'organisation (phrases, paragraphes), le vocabulaire.</t>
  </si>
  <si>
    <t>Repérer dans un texte des informations explicites et en inférer des informations nouvelles (implicites).</t>
  </si>
  <si>
    <t>Repérer les effets de choix formels (emploi de certains mots, utilisation d'un niveau de langue bien caractérisé, etc.).</t>
  </si>
  <si>
    <t>Reconnaître les marques de ponctuation.</t>
  </si>
  <si>
    <t>Dans un récit, s'appuyer sur le repérage des différents termes désignant un personnage.</t>
  </si>
  <si>
    <t>Dans un récit, s'appuyer sur les temps des verbes et sur les mots de liaison exprimant les relations temporelles pour comprendre avec précision la chronologie des événements.</t>
  </si>
  <si>
    <t>Dans un récit, s'appuyer sur les deux points et guillemets pour repérer les paroles des personnages.</t>
  </si>
  <si>
    <t>Dans un récit ou une description, s'appuyer sur les mots de liaison qui marquent les relations spatiales et sur les compléments de lieu de l'action ou du lieu décrit.</t>
  </si>
  <si>
    <t>S'appuyer sur les mots de liaison et les expressions qui marquent les relations logiques pour comprendre avec précision l'enchaînement d'une action ou d'un raisonnement.</t>
  </si>
  <si>
    <t>Comprendre l'usage de l'imparfait et du passé simple dans un récit, du présent dans un texte scientifique ou documentaire.</t>
  </si>
  <si>
    <t>Saisir l'atmosphère ou le ton d'un texte descriptif, narratif ou poétique, en s'appuyant en particulier sur son vocabulaire.</t>
  </si>
  <si>
    <t xml:space="preserve">Adopter une stratégie pour parvenir à comprendre : repérer des mots inconnus et incompris, relire, questionner, recourir au dictionnaire, </t>
  </si>
  <si>
    <t>Participer à un débat sur un texte en confrontant son interprétation à d'autres de manière argumentée.</t>
  </si>
  <si>
    <t>Utiliser les outils usuels de la classe (manuels, affichages, etc.) pour rechercher une information, surmonter une difficulté.</t>
  </si>
  <si>
    <t>Effectuer des recherches avec l'aide de l'adulte, dans des ouvrages documentaires (livres ou produits multimédia).</t>
  </si>
  <si>
    <t>Effectuer, seul, des recherches dans des ouvrages documentaires (livres, produits multimédia).</t>
  </si>
  <si>
    <t>Se repérer dans une bibliothèque habituellement fréquentée pour choisir et emprunter un livre.</t>
  </si>
  <si>
    <t>Se repérer dans une bibliothèque, une médiathèque.</t>
  </si>
  <si>
    <t>Lire une œuvre intégrale ou de larges extraits d'une œuvre longue.</t>
  </si>
  <si>
    <t>Lire au moins un ouvrage par trimestre et en rendre compte ; choisir un extrait caractéristique et le lire à haute voix.</t>
  </si>
  <si>
    <t>Lire au moins cinq ouvrages dans l'année scolaire et en rendre compte ; choisir un extrait caractéristique et le lire à haute voix.</t>
  </si>
  <si>
    <t>Rendre compte des œuvres lues, donner son point de vue à leur propos.</t>
  </si>
  <si>
    <t>Raconter de mémoire ou en s'aidant de quelques images des histoires lues dans les années ou les mois antérieurs ; connaître leur titre.</t>
  </si>
  <si>
    <t>Raconter de mémoire une œuvre lue ; citer de mémoire un court extrait caractéristique.</t>
  </si>
  <si>
    <t>Etablir des relations entre des textes ou des œuvres : même auteur, même thème, même personnage , etc.</t>
  </si>
  <si>
    <t>Adapter son comportement de lecteur aux difficultés rencontrées : notes pour mémoriser, relecture, demande d'aide, etc.</t>
  </si>
  <si>
    <t>Se rappeler le titre et l'auteur des œuvres lues.</t>
  </si>
  <si>
    <t>Participer à un débat sur une œuvre en confrontant son point de vue à d'autres de manière argumentée.</t>
  </si>
  <si>
    <t>Expliciter des choix de lecture, des préférences.</t>
  </si>
  <si>
    <t>Rapprocher des œuvres littéraires, à l'oral et à l'écrit</t>
  </si>
  <si>
    <t>Copier un court texte (par mots entiers ou groupes de mots) en respectant l'orthographe, la ponctuation, les majuscules et en soignant la présentation.</t>
  </si>
  <si>
    <t>En particulier, copier avec soin, en respectant la mise en page, un texte en prose ou poème appris en récitation  réaliser un dessin pour l'illustrer.</t>
  </si>
  <si>
    <t>Ecrire sans erreur, sous la dictée, des syllabes, des mots et de courtes phrases dont les graphies ont été étudiées</t>
  </si>
  <si>
    <t>Ecrire sans erreur, sous la dictée, des phrases ou un court texte (5 lignes), préparés ou non, en utilisant ses connaissances orthographiques et grammaticales.</t>
  </si>
  <si>
    <t>Choisir et écrire de manière autonome des mots simples en respectant les correspondances entre lettres et sons.</t>
  </si>
  <si>
    <t>Concevoir et écrire collectivement avec l'aide du maître une phrase simple cohérente, puis plusieurs.</t>
  </si>
  <si>
    <t>Concevoir et écrire de manière autonome une phrase simple cohérente, puis plusieurs, puis un texte narratif ou explicatif de 5 à 10 lignes.</t>
  </si>
  <si>
    <t>Comparer sa production écrite à un modèle et rectifier ses erreurs.</t>
  </si>
  <si>
    <t>Relire sa production et la corriger ; corriger en fonction des indications données un texte copié ou rédigé de manière autonome.</t>
  </si>
  <si>
    <t>Copier sans erreur (formation des lettres, orthographe, ponctuation) un texte de cinq à dix lignes en soignant la présentation.</t>
  </si>
  <si>
    <t>En particulier, copier avec soin, en respectant la mise en page, un texte en prose ou poème appris en récitation.</t>
  </si>
  <si>
    <t>Copier sans erreur un texte d'une dizaine de lignes, en respectant la mise en page s'il y a lieu.</t>
  </si>
  <si>
    <t>Copier sans erreur un texte d'au moins quinze lignes en lui donnant une présentation adaptée.</t>
  </si>
  <si>
    <t>Savoir amplifier une phrase en ajoutant des mots : en coordonnant par et un nom à un autre, un verbe à un autre.</t>
  </si>
  <si>
    <t>Savoir amplifier une phrase simple par l'ajout d'éléments cordonnés (et, ni, ou, mais , entre des mots ou des phrases simples ; car, donc entre des phrases simples), d'adverbes, de compléments circonstanciels et par l'enrichissement des groupes nominaux.</t>
  </si>
  <si>
    <t>Améliorer (corriger et enrichir) un texte en fonction des remarques et aides du maître.</t>
  </si>
  <si>
    <t>Dans les diverses activités scolaires, proposer une réponse écrite, explicite et énoncée dans une forme correcte.</t>
  </si>
  <si>
    <t>Rédiger un court texte narratif en veillant à sa cohérence temporelle (temps des verbes) et à sa précision (dans la nomination des personnages et par l'usage d'adjectifs qualificatifs), en évitant les répétitions par l'usage de synonymes, et en respectant les contraintes syntaxiques et orthographiques ainsi que la ponctuation.</t>
  </si>
  <si>
    <t>Rédiger un court dialogue (formulation des questions et des ordres).</t>
  </si>
  <si>
    <t>Rédiger des textes courts de différents types (récits, descriptions, portraits) en veillant à leur cohérence, à leur précision (pronoms, mots de liaison, relations temporelles en particulier) et en évitant les répétitions</t>
  </si>
  <si>
    <t>Rédiger différents types de textes d'au moins deux paragraphes en veillant à leur cohérence, en évitant les répétitions, et en respectant les contraintes syntaxiques et orthographiques ainsi que la ponctuation.</t>
  </si>
  <si>
    <t>Maîtriser la cohérence des temps dans un récit d'une dizaine de lignes.</t>
  </si>
  <si>
    <t>Ecrire un texte de type poétique en obéissant à une ou plusieurs consignes précises.</t>
  </si>
  <si>
    <t>Dans les diverses activités scolaires, noter des idées, des hypothèses, des informations utiles au travail scolaire.</t>
  </si>
  <si>
    <t>Utiliser des mots précis pour s'exprimer.</t>
  </si>
  <si>
    <t>Commencer à classer les noms par catégories sémantiques larges (noms de personnes, noms d'animaux, noms de choses) ou plus étroites et se référant au monde concret (ex. : noms de fruits).</t>
  </si>
  <si>
    <t>Trouver un ou des noms appartenant à une catégorie donnée (ex. un nom d'arbre, un nom de commerçant).</t>
  </si>
  <si>
    <t>Donner des synonymes (par exemple pour reformuler le sens d'un texte ou pour améliorer une expression orale ou écrite).</t>
  </si>
  <si>
    <t>Trouver un mot de sens opposé pour un adjectif qualificatif ou un verbe d'action.</t>
  </si>
  <si>
    <t>Trouver un mot de sens opposé pour un adjectif qualificatif, un verbe d'action ou pour un nom.</t>
  </si>
  <si>
    <t>Regrouper des mots par familles ; trouver un ou des mots d'une famille donnée</t>
  </si>
  <si>
    <t>Ranger des mots par ordre alphabétique</t>
  </si>
  <si>
    <t>Commencer à utiliser l'ordre alphabétique pour vérifier dans un dictionnaire l'écriture d'un mot ou en chercher le sens.</t>
  </si>
  <si>
    <t>Utiliser à bon escient des termes appartenant aux lexiques des repères temporels, de la vie quotidienne et du travail scolaire.</t>
  </si>
  <si>
    <t>Utiliser des termes exacts qui correspondent aux notions étudiées dans les divers domaines scolaires.</t>
  </si>
  <si>
    <t>Utiliser à bon escient des termes afférents aux actions, sensations et jugements.</t>
  </si>
  <si>
    <t>Commencer à utiliser des termes renvoyant à des notions abstraites (émotions, sentiments, devoirs, droits).</t>
  </si>
  <si>
    <t>Savoir ce qu'est une abréviation (ex ."adj." dans un article du dictionnaire).</t>
  </si>
  <si>
    <t>Comprendre des sigles.</t>
  </si>
  <si>
    <t>Dans un texte, relever les mots d'un même domaine (ex. le vocabulaire de la mer).</t>
  </si>
  <si>
    <t>Utiliser des synonymes et des mots de sens contraire dans des activités d'expression orale et écrite.</t>
  </si>
  <si>
    <t>Préciser, dans son contexte, le sens d'un mot connu ; le distinguer d'autres sens possibles.</t>
  </si>
  <si>
    <t>Utiliser le contexte pour comprendre un mot inconnu ; vérifier son sens dans le dictionnaire.</t>
  </si>
  <si>
    <t>Définir un mot connu en utilisant un terme générique adéquat (mots concrets : ex. un pommier est un arbre fruitier ).</t>
  </si>
  <si>
    <t>Commencer à identifier les différents niveaux de langue</t>
  </si>
  <si>
    <t>Distinguer les différents sens d'un verbe selon sa construction (ex. jouer, jouer quelque chose, jouer à, jouer de, jouer sur).</t>
  </si>
  <si>
    <t>Identifier l'utilisation d'un mot ou d'une expression au sens figuré.</t>
  </si>
  <si>
    <t>Classer des mots de sens voisin en repérant les variations d'intensité (ex. bon, délicieux, succulent)</t>
  </si>
  <si>
    <t>Définir un mot connu en utilisant un terme générique adéquat et en y ajoutant les précisions spécifiques à l'objet défini.</t>
  </si>
  <si>
    <t>Construire ou compléter des familles de mots</t>
  </si>
  <si>
    <t>Regrouper des mots selon le sens de leur préfixe.</t>
  </si>
  <si>
    <t>Regrouper des mots selon le sens de leur suffixe</t>
  </si>
  <si>
    <t>Connaître et utiliser oralement le vocabulaire concernant la construction des mots (radical, préfixe, suffixe, famille).</t>
  </si>
  <si>
    <t>Utiliser la construction d'un mot inconnu pour le comprendre.</t>
  </si>
  <si>
    <t>Regrouper des mots selon leur radical.</t>
  </si>
  <si>
    <t>Regrouper des mots selon le sens de leur préfixe et connaître ce sens, en particulier celui des principaux préfixes exprimant des idées de lieu ou de mouvement.</t>
  </si>
  <si>
    <t>Regrouper des mots selon le sens de leur suffixe et connaître ce sens</t>
  </si>
  <si>
    <t>Pour un mot donné, fournir un ou plusieurs mots de la même famille en vérifiant qu'il(s) existe(nt).</t>
  </si>
  <si>
    <t>Savoir épeler un mot : connaître l'ordre alphabétique ; savoir classer des mots par ordre alphabétique.</t>
  </si>
  <si>
    <t>Utiliser le dictionnaire pour rechercher le sens d'un mot.</t>
  </si>
  <si>
    <t>Dans une définition de dictionnaire, identifier le terme générique.</t>
  </si>
  <si>
    <t>Utiliser le dictionnaire pour vérifier le sens d'un mot (en particulier quand il en a plusieurs), ou sa classe, ou son orthographe, ou son niveau de langue.</t>
  </si>
  <si>
    <t>Se servir des codes utilisés dans les articles du dictionnaire.</t>
  </si>
  <si>
    <t>Utiliser avec aisance un dictionnaire</t>
  </si>
  <si>
    <t>Identifier les phrases d'un texte en s'appuyant sur la ponctuation (point et majuscule)</t>
  </si>
  <si>
    <t>Approche des formes et types de phrase : savoir transposer oralement une phrase affirmative en phrase négative ou interrogative.</t>
  </si>
  <si>
    <t>Reconnaître les noms et les verbes et les distinguer des autres mots.</t>
  </si>
  <si>
    <t>Distinguer le nom et l'article qui le précède ; identifier l'article</t>
  </si>
  <si>
    <t>Approche du pronom : savoir utiliser oralement les pronoms personnels sujets.</t>
  </si>
  <si>
    <t>Distinguer selon leur nature : les verbes, les noms, les articles, les pronoms personnels (formes sujet), les adjectifs qualificatifs.</t>
  </si>
  <si>
    <t>Le nom : distinguer nom propre et nom commun</t>
  </si>
  <si>
    <t>L'article : commencer à repérer les articles élidés (l') et contractés (du, au, aux).</t>
  </si>
  <si>
    <t>Manipuler d'autres déterminants que l'article</t>
  </si>
  <si>
    <t>Approche de l'adverbe : modifier le sens d'un verbe en ajoutant un adverbe</t>
  </si>
  <si>
    <t>Repérer et justifier des marques du genre et du nombre : le s du pluriel des noms, le e du féminin de l'adjectif,  les terminaisons -nt des verbes du 1er groupe au présent de l'indicatif.</t>
  </si>
  <si>
    <t>Connaître et appliquer les notions de masculin/féminin, singulier/pluriel.</t>
  </si>
  <si>
    <t>Connaître et appliquer la règle de l'accord du verbe avec son sujet et, dans le groupe nominal, la règle de l'accord entre le nom et le déterminant et le nom qu'il détermine, entre l'adjectif qualificatif et le nom qu'il qualifie.</t>
  </si>
  <si>
    <t>Dans la phrase simple où l'ordre syntaxique régulier sujet-verbe est respecté, identifier le verbe et son sujet (sous la forme d'un nom propre, d'un pronom ou d'un groupe nominal).</t>
  </si>
  <si>
    <t>Approche de la notion de circonstance : savoir répondre oralement aux questions où ? quand ? pourquoi ? comment ?</t>
  </si>
  <si>
    <t>Identifier le présent, l'imparfait, le futur et le passé composé de l'indicatif des verbes étudiés ; trouver leur infinitif.</t>
  </si>
  <si>
    <t>Conjuguer les verbes du 1er groupe, être et avoir , au présent, au futur, au passé composé de l'indicatif.</t>
  </si>
  <si>
    <t>Conjuguer les verbes faire, aller, dire, venir , au présent de l'indicatif.</t>
  </si>
  <si>
    <t>Utiliser à l'oral, le présent, le futur et le passé composé.</t>
  </si>
  <si>
    <t>Comprendre la correspondance entre les temps verbaux (passé, présent, futur) et les notions d'action déjà faite, d'action en train de se faire, d'action non encore faite.</t>
  </si>
  <si>
    <t>Transformer une phrase simple affirmative en phrase négative ou interrogative, ou inversement.</t>
  </si>
  <si>
    <t>Identifier le verbe conjugué dans une phrase simple et fournir son infinitif.</t>
  </si>
  <si>
    <t>Construire correctement des phrases négatives, interrogatives, injonctives.</t>
  </si>
  <si>
    <t>Identifier les verbes conjugués dans des phrases complexes et fournir leurs infinitifs.</t>
  </si>
  <si>
    <t>Construire correctement des phrases exclamatives.</t>
  </si>
  <si>
    <t>Comprendre la distinction entre la phrase simple et la phrase complexe.</t>
  </si>
  <si>
    <t>Reconnaître des propositions indépendantes coordonnées, juxtaposées.</t>
  </si>
  <si>
    <t>Reconnaître la proposition relative (seulement la relative complément de nom).</t>
  </si>
  <si>
    <t>Distinguer selon leur nature le verbe, le nom (propre/commun), les articles, les déterminants possessifs, les pronoms personnels (formes sujet), les adjectifs qualificatifs.</t>
  </si>
  <si>
    <t>Distinguer selon leur nature les mots des classes déjà connues, ainsi que les déterminants démonstratifs, interrogatifs, les pronoms personnels (sauf en , y) , les pronoms relatifs (qui , que ), les adverbes (de lieu, de temps, de manière), les négations.</t>
  </si>
  <si>
    <t>Distinguer selon leur nature les mots des classes déjà connues, ainsi que les pronoms possessifs, démonstratifs, interrogatifs et relatifs, les mots de liaison (conjonction de coordination, adverbes ou locations adverbiales exprimant le temps, le lieu, la cause et la conséquence), les prépositions (lieu, temps).</t>
  </si>
  <si>
    <t>Approche de l'adverbe : modifier le sens d'un verbe en lui ajoutant un adverbe, relier des phrases simples par des mots de liaison temporelle (ex. les adverbes puis, alors…).</t>
  </si>
  <si>
    <t>Connaître la distinction entre article défini et article indéfini et en comprendre le sens ; reconnaître la forme élidée et les formes contractées de l'article défini.</t>
  </si>
  <si>
    <t>Reconnaître et utiliser les degrés de l'adjectif et de l'adverbe (comparatif, superlatif).</t>
  </si>
  <si>
    <t>Comprendre la différence entre la nature d'un mot et sa fonction.</t>
  </si>
  <si>
    <t>Connaître la distinction entre compléments du verbe et compléments du nom.</t>
  </si>
  <si>
    <t>Dans une phrase simple où l'ordre sujet-verbe est respecté : identifier le verbe et le sujet (sous forme d'un nom propre, d'un groupe nominal ou d'un pronom personnel).</t>
  </si>
  <si>
    <t>Dans une phrase simple où l'ordre sujet-verbe est respecté : reconnaître le complément d'objet (direct ou indirect) du verbe.</t>
  </si>
  <si>
    <t>Dans une phrase simple où l'ordre sujet-verbe est respecté : reconnaître le complément du nom.</t>
  </si>
  <si>
    <t>Dans une phrase simple où l'ordre sujet-verbe est respecté : reconnaître le complément d'objet second.</t>
  </si>
  <si>
    <t>Dans une phrase simple où l'ordre sujet-verbe est respecté : reconnaître les compléments circonstanciels de lieu, de temps.</t>
  </si>
  <si>
    <t>Dans une phrase simple où l'ordre sujet-verbe est respecté : reconnaître l'attribut du sujet.</t>
  </si>
  <si>
    <t>Le groupe nominal : comprendre la fonction de ses éléments : le nom (noyau du groupe nominal), le déterminant (article, déterminant possessif) qui le détermine, l'adjectif qualificatif qui le qualifie, le nom qui le complète.</t>
  </si>
  <si>
    <t>Le groupe nominal : manipuler l'adjectif et le complément de nom (ajout, suppression, substitution de l'un à l'autre...).</t>
  </si>
  <si>
    <t>Le groupe nominal : manipulation de la proposition relative (ajout, suppression, substitution à l'adjectif ou au complément de nom ou inversement).</t>
  </si>
  <si>
    <t>Comprendre la notion de groupe nominal : l'adjectif qualificatif épithète, le complément de nom, et la proposition relative comme enrichissements du nom.</t>
  </si>
  <si>
    <t>Approche de la circonstance : savoir répondre oralement aux questions où ?, quand ?, comment ?, pourquoi ?</t>
  </si>
  <si>
    <t>Comprendre la notion de circonstance : la différence entre complément d'objet et complément circonstanciel (manipulations).</t>
  </si>
  <si>
    <t>Connaître les fonctions de l'adjectif qualificatif : épithète, attribut du sujet.</t>
  </si>
  <si>
    <t>Comprendre la distinction entre compléments essentiels (complément d'objet), et compléments circonstanciels (manipulations).</t>
  </si>
  <si>
    <t>Comprendre les notions d'action passée, présente, future.</t>
  </si>
  <si>
    <t>Comprendre la notion d'antériorité d'un fait passé par rapport à un fait présent.</t>
  </si>
  <si>
    <t>Comprendre la notion d'antériorité relative d'un fait passé par rapport à un autre, d'un fait futur par rapport à un autre.</t>
  </si>
  <si>
    <t>Connaître les personnes, les règles de formation et les terminaisons des temps simples étudiés (présent, futur, imparfait).</t>
  </si>
  <si>
    <t>Connaître la distinction entre temps simple et temps composé, la règle de formation des temps composés (passé composé), la notion d'auxiliaire.</t>
  </si>
  <si>
    <t>Repérer dans un texte l'infinitif d'un verbe étudié.</t>
  </si>
  <si>
    <t>Conjuguer à l'indicatif présent, futur et imparfait les verbes des premier et deuxième groupes, ainsi qu'être, avoir, aller, dire, faire, pouvoir, partir, prendre, venir, voir, vouloir.</t>
  </si>
  <si>
    <t>Conjuguer aux temps déjà étudiés, ainsi qu'à l'indicatif passé simple, au passé composé et à l'impératif présent, les verbes déjà étudiés ; conjuguer les verbes non étudiés en appliquant les règles apprises.</t>
  </si>
  <si>
    <t>Conjuguer aux temps et modes déjà étudiés, ainsi qu'à l'indicatif futur antérieur, plus-que-parfait, conditionnel présent, au participe présent et passé, les verbes déjà étudiés en appliquant les règles apprises</t>
  </si>
  <si>
    <t>Connaître les règles de l'accord du verbe avec son sujet ; de l'accord entre déterminant et nom, nom et adjectif.</t>
  </si>
  <si>
    <t>Connaître les règles de l'accord du participe passé dans les verbes construits avec être (non compris les verbes pronominaux).</t>
  </si>
  <si>
    <t>Connaître la règle de l'accord de l'adjectif (épithète ou attribut) avec le nom.</t>
  </si>
  <si>
    <t>Connaître la règle de l'accord du participe passé dans les verbes construits avec être et avoir (cas du complément d'objet direct posé après le verbe).</t>
  </si>
  <si>
    <t>Ecrire sans erreur de manière autonome des mots simples en respectant les correspondances entre lettres et sons.</t>
  </si>
  <si>
    <t>Dans les productions dictées et autonomes : respecter les correspondances entre les lettres et les sons, en particulier, respecter les règles relatives à la valeur des lettres en fonction des voyelles placées à proximité (c/ç, c/qu, g/gu/ge, s/ss ).</t>
  </si>
  <si>
    <t>Ecrire sans erreur des mots appris</t>
  </si>
  <si>
    <t>Dans les productions dictées et autonomes : orthographier sans erreur les mots invariables les plus fréquemment rencontrés ainsi que les mots-outils appris à l'école élémentaire.</t>
  </si>
  <si>
    <t>Commencer à utiliser de manière autonome les marques du genre et du nombre (pluriel du nom, féminin de l'adjectif, terminaison -nt des verbes du 1er groupe).</t>
  </si>
  <si>
    <t>Dans les productions dictées et autonomes : marquer l'accord entre le sujet et le verbe dans les phrases où l'ordre sujet-verbe est respecté</t>
  </si>
  <si>
    <t>Dans les productions dictées et autonomes : dans le groupe nominal simple, marquer l'accord de l'adjectif qualificatif avec le nom qu'il qualifie.</t>
  </si>
  <si>
    <t>Dans les productions dictées et autonomes : orthographier sans erreur les formes conjuguées apprises.</t>
  </si>
  <si>
    <t>Recopier sans erreur un texte court (2 à 5 lignes).</t>
  </si>
  <si>
    <t>Commencer à utiliser correctement la majuscule (débuts de phrase, noms propres de personne).</t>
  </si>
  <si>
    <t>Dans les productions dictées et autonomes : utiliser à bon escient le point, la majuscule, ainsi que la virgule dans le cas de l'énumération</t>
  </si>
  <si>
    <t>Respecter les correspondances entre lettres et sons.</t>
  </si>
  <si>
    <t>Respecter la valeur des lettres en fonction des voyelles placées à proximité (s/ss, c /ç, c/qu, g/gu/ge ).</t>
  </si>
  <si>
    <t>Respecter la valeur des lettres en fonction de la consonne suivante (n devenant m devant m, p, b ).</t>
  </si>
  <si>
    <t>Utiliser sans erreur les accents (é, è, ê ).</t>
  </si>
  <si>
    <t>Ecrire sans erreur les pluriels des noms se terminant par s, x, z ; par -al , par -ou.</t>
  </si>
  <si>
    <t>Ecrire sans erreur le pluriel des noms se terminant par -eu , par -eau . Le pluriel des noms en -au , -ail est en cours d'acquisition.</t>
  </si>
  <si>
    <t>Utiliser sans erreur les marques du pluriel et du féminin des adjectifs.</t>
  </si>
  <si>
    <t>Ecrire sans erreur les formes des verbes étudiés aux temps étudiés, sans confondre, en particulier, les terminaisons (- e, -es, -ent, -ons et ont ; -ez, -ais, -ait et aient ; -ras, -ra ).</t>
  </si>
  <si>
    <t>Ecrire sans erreur les formes des verbes étudiés aux temps étudiés, dont les verbes du premier groupe en -cer, -ger , - guer .</t>
  </si>
  <si>
    <t>Orthographier correctement les verbes étudiés aux temps étudiés, dont les verbes du premier groupe en -yer, -eter, -eler.</t>
  </si>
  <si>
    <t>Appliquer la règle de l'accord du verbe avec le sujet (y compris pronom personnel) dans les phrases où l'ordre sujet verbe est respecté, et où le verbe est à un temps simple.</t>
  </si>
  <si>
    <t>Appliquer la règle de l'accord du participe passé avec être et avoir (cas du complément d'objet direct postposé).</t>
  </si>
  <si>
    <t>Appliquer la règle de l'accord du verbe avec son sujet, y compris avec le sujet qui de 3ème personne.</t>
  </si>
  <si>
    <t>Accorder sans erreur le déterminant et le nom, le nom et l'adjectif (épithète).</t>
  </si>
  <si>
    <t>Accorder sans erreur l'adjectif (épithète, apposé et attribut du sujet) avec le nom.</t>
  </si>
  <si>
    <t>Ecrire sans erreur les homophones grammaticaux en liaison avec le programme de grammaire (a/à, ont/on, est/et, sont/son).</t>
  </si>
  <si>
    <t>Ecrire sans erreur les homophones grammaticaux déjà étudiés, ainsi que ses/ces, mes/mais, on/on n', ce/se, c'/s' (c'est/s'est, c'était/s'était), ou/où, la/l'a/l'as/là .</t>
  </si>
  <si>
    <t>Ecrire sans erreur les homophones grammaticaux déjà étudiés, ainsi que on/on n', d'on/d'ont/donc, quel(s)/quelle(s)/qu'elle(s), sans/s'en ; la distinction entre leur et leurs est en cours d'acquisition en fin de cycle.</t>
  </si>
  <si>
    <t>Ecrire sans erreur les infinitifs de verbes du premier groupe après préposition.</t>
  </si>
  <si>
    <t>Distinguer par le sens les formes verbales homophones de l'imparfait et du passé composé.</t>
  </si>
  <si>
    <t>Ecrire sans erreur des noms et des adjectifs se terminant par une consonne muette (ex. chant, cf.chanteur ; blond, cf, blonde…).</t>
  </si>
  <si>
    <t>Mémoriser la graphie de la syllabe finale des noms terminés par -ail, -eil, -euil.</t>
  </si>
  <si>
    <t>Ecrire correctement (doublement de la consonne) le début des mots commençant par ap-, af-, ef-, of- .</t>
  </si>
  <si>
    <t>Ecrire correctement la syllabe finale des noms terminés par -ée ; par -té ou -tié ; par un e muet.</t>
  </si>
  <si>
    <t>Ecrire sans erreur les mots mémorisés et régulièrement révisés, en particulier les mots invariables acquis aux CP et CE1, des mots fréquents, des mots référents pour des sons.</t>
  </si>
  <si>
    <t>Ecrire sans erreur des mots invariables, en particulier les plus fréquents de ceux étudiés en grammaire.</t>
  </si>
  <si>
    <t>Connaître la notion d'homonyme et écrire sans erreur un nombre croissant d'homonymes jusqu'à la fin du cycle.</t>
  </si>
  <si>
    <t>S'appuyer sur sa connaissance des familles de mots pour écrire sans erreur des mots nouveaux (préfixe in-, im-, il-, ou ir- , suffixe -tion ..).</t>
  </si>
  <si>
    <t>Respecter la convention de la coupe syllabique à la ligne.</t>
  </si>
  <si>
    <t>Ecrire sans erreur sous la dictée un texte d'au moins cinq lignes en mobilisant les connaissances acquises en vocabulaire, grammaire et orthographe.</t>
  </si>
  <si>
    <t>Ecrire sans erreur sous la dictée un texte d'une dizaine de lignes en mobilisant les connaissances acquises.</t>
  </si>
  <si>
    <t>Ecrire un texte d'au moins dix lignes en mobilisant les connaissances acquises.</t>
  </si>
  <si>
    <t>Remercier.</t>
  </si>
  <si>
    <t>Se présenter et/ou présenter quelqu'un.</t>
  </si>
  <si>
    <t>Donner de ses nouvelles et/ou demander à quelqu'un de ses nouvelles.</t>
  </si>
  <si>
    <t>Poser des questions sur des sujets familiers abordés.</t>
  </si>
  <si>
    <t>Répondre à des questions sur des sujets familiers abordés.</t>
  </si>
  <si>
    <t>Dire ou chanter l'alphabet.</t>
  </si>
  <si>
    <t>Dialoguer sur des sujets familiers.</t>
  </si>
  <si>
    <t>Réagir à des propositions, à des situations.</t>
  </si>
  <si>
    <t>Saluer et/ou prendre congé.</t>
  </si>
  <si>
    <t>Epeler des mots familiers.</t>
  </si>
  <si>
    <t>Comprendre les consignes de classe.</t>
  </si>
  <si>
    <t>Comprendre des mots familiers</t>
  </si>
  <si>
    <t>Comprendre des expressions très courantes.</t>
  </si>
  <si>
    <t>Suivre le fil d'une histoire avec des aides.</t>
  </si>
  <si>
    <t>Suivre des instructions courtes et simples.</t>
  </si>
  <si>
    <t>Comprendre des mots familiers et des expressions très courantes relatifs à soi-même, à sa famille, son environnement.</t>
  </si>
  <si>
    <t xml:space="preserve">Suivre des instructions courtes et simples. </t>
  </si>
  <si>
    <t>Réciter un texte mémorisé</t>
  </si>
  <si>
    <t>Chanter une chanson</t>
  </si>
  <si>
    <t>Se présenter.</t>
  </si>
  <si>
    <t>Se décrire</t>
  </si>
  <si>
    <t>Décrire des personnes, animaux ou objets familiers.</t>
  </si>
  <si>
    <t>Réciter un texte mémorisé, chanter une chanson.</t>
  </si>
  <si>
    <t>Faire une très courte annonce (une ou deux phrases) répétée auparavant.</t>
  </si>
  <si>
    <t>Se présenter et/ou se décrire.</t>
  </si>
  <si>
    <t>Décrire des personnes, animaux, objets familiers ou des activités.</t>
  </si>
  <si>
    <t>Raconter une histoire courte et stéréotypée en s'aidant d'images.</t>
  </si>
  <si>
    <t>Faire des annonces, présenter un projet, expliquer.</t>
  </si>
  <si>
    <t>Lire à haute voix et de manière expressive un texte bref après répétition : une carte de vœux, un bref discours de bienvenue, un petit poème, un court extrait de conte.</t>
  </si>
  <si>
    <t>Connaître la valeur de chacun des chiffres de la partie décimale en fonction de sa position (jusqu'au 1/100ème).</t>
  </si>
  <si>
    <t>Savoir repérer, placer sur une droite graduée les nombres décimaux (jusqu'au 1/100ème).</t>
  </si>
  <si>
    <t>Savoir comparer, ranger les nombres décimaux (jusqu'au 1/100ème).</t>
  </si>
  <si>
    <t>Savoir encadrer par deux nombres entiers consécutifs les nombres décimaux (jusqu'au 1/100ème).</t>
  </si>
  <si>
    <t>Savoir passer d'une écriture fractionnaire à une écriture à virgule et réciproquement.</t>
  </si>
  <si>
    <t>Connaître la valeur de chacun des chiffres de la partie décimale en fonction de sa position (jusqu'au 1/10 000ème).</t>
  </si>
  <si>
    <t>Savoir repérer, placer sur une droite graduée en conséquence les nombres décimaux (jusqu'au 1/10 000ème).</t>
  </si>
  <si>
    <t>Savoir comparer, ranger les nombres décimaux (jusqu'au 1/10 000ème).</t>
  </si>
  <si>
    <t>Savoir produire des décompositions liées à une écriture à virgule, en utilisant 10 ; 100 ; 1000… et 0,1 ;0,01 ; 0,001 ...</t>
  </si>
  <si>
    <t>Donner une valeur approchée à l'unité près, au dixième ou au centième près.</t>
  </si>
  <si>
    <t>Connaître, savoir écrire et nommer les nombres entiers jusqu'au million.</t>
  </si>
  <si>
    <t>Comparer, ranger, encadrer les nombres entiers jusqu'au million.</t>
  </si>
  <si>
    <t>Connaître et utiliser des expressions telles que : double, moitié ou demi, triple, quart d'un nombre entier.</t>
  </si>
  <si>
    <t>Connaître et utiliser certaines relations entre des nombres d'usage courant : entre 5, 10, 25, 50, 100, entre 15, 30 et 60.</t>
  </si>
  <si>
    <t>Connaître, savoir écrire et nommer les nombres entiers jusqu'au milliard.</t>
  </si>
  <si>
    <t>Comparer, ranger, encadrer les nombres entiers jusqu'au milliard.</t>
  </si>
  <si>
    <t>La notion de multiple : reconnaître les multiples des nombres d'usage courant : 5, 10, 15, 20, 25, 50.</t>
  </si>
  <si>
    <t>Nommer les fractions simples et décimales en utilisant le vocabulaire : demi, tiers, quart, dixième, centième.</t>
  </si>
  <si>
    <t>Utiliser les fractions simples et décimales dans des cas simples de partage ou de codage de mesure de grandeurs.</t>
  </si>
  <si>
    <t>Encadrer une fraction simple par deux entiers consécutifs.</t>
  </si>
  <si>
    <t>Ecrire une fraction sous forme de somme d'un entier et d'une fraction inférieure à 1.</t>
  </si>
  <si>
    <t>Addition, soustraction et multiplication.</t>
  </si>
  <si>
    <t>Addition et soustraction de deux nombres décimaux.</t>
  </si>
  <si>
    <t>Multiplication d'un nombre décimal par un nombre entier.</t>
  </si>
  <si>
    <t>Addition, soustraction, multiplication de deux nombres entiers ou décimaux.</t>
  </si>
  <si>
    <t>Connaître une technique opératoire de la division et la mettre en œuvre avec un diviseur à un chiffre.</t>
  </si>
  <si>
    <t>Division euclidienne de deux entiers.</t>
  </si>
  <si>
    <t>Division décimale de deux entiers.</t>
  </si>
  <si>
    <t>Division d'un nombre décimal par un nombre entier.</t>
  </si>
  <si>
    <t>Mémoriser et mobiliser les résultats des tables d'addition et de multiplication.</t>
  </si>
  <si>
    <t>Ajouter deux fractions décimales ou deux fractions simples de même dénominateur.</t>
  </si>
  <si>
    <t>Calculer mentalement des sommes, des différences, des produits.</t>
  </si>
  <si>
    <t>Consolider les connaissances et capacités en calcul mental sur les nombres entiers.</t>
  </si>
  <si>
    <t>Consolider les connaissances et capacités en calcul mental sur les nombres entiers et décimaux.</t>
  </si>
  <si>
    <t>Multiplier mentalement un nombre entier ou décimal par 10, 100, 1000.</t>
  </si>
  <si>
    <t>Diviser mentalement un nombre entier ou décimal par 10, 100, 1000.</t>
  </si>
  <si>
    <t>Estimer mentalement un ordre de grandeur du résultat.</t>
  </si>
  <si>
    <t>Résoudre des problèmes relevant des quatre opérations.</t>
  </si>
  <si>
    <t>Résoudre des problèmes engageant une démarche à une ou plusieurs étapes.</t>
  </si>
  <si>
    <t>Résoudre des problèmes de plus en plus complexes.</t>
  </si>
  <si>
    <t>Utiliser les touches des opérations de la calculatrice.</t>
  </si>
  <si>
    <t>Connaître quelques fonctionnalités de la calculatrice utiles pour effectuer une suite de calculs.</t>
  </si>
  <si>
    <t>Utiliser sa calculatrice à bon escient.</t>
  </si>
  <si>
    <t>Organiser ses calculs pour trouver un résultat par calcul mental, posé où à l'aide de la calculatrice.</t>
  </si>
  <si>
    <t>Situer un objet et utiliser le vocabulaire permettant de définir des positions (devant, derrière, à gauche de, à droite de…).</t>
  </si>
  <si>
    <t>Reconnaître et nommer un carré, un rectangle, un triangle</t>
  </si>
  <si>
    <t>Reconnaître et nommer le cube et le pavé droit.</t>
  </si>
  <si>
    <t>Reconnaître, décrire, nommer quelques solides droits : cube, pavé…</t>
  </si>
  <si>
    <t>Reproduire des figures géométriques simples à l'aide d'instruments ou de techniques : règle, quadrillage, papier calque.</t>
  </si>
  <si>
    <t>Décrire, reproduire, tracer un carré, un rectangle, un triangle rectangle.</t>
  </si>
  <si>
    <t>Utiliser des instruments pour réaliser des tracés : règle, équerre ou gabarit de l'angle droit.</t>
  </si>
  <si>
    <t>Percevoir et reconnaître quelques relations et propriétés géométriques : alignement, angle droit, axe de symétrie, égalité de longueurs</t>
  </si>
  <si>
    <t>Résoudre un problème géométrique.</t>
  </si>
  <si>
    <t>S'initier au vocabulaire géométrique</t>
  </si>
  <si>
    <t>Connaître et utiliser un vocabulaire géométrique élémentaire approprié.</t>
  </si>
  <si>
    <t>Le mouvement de la Terre (et des planètes) autour du soleil, la rotation de la Terre sur elle-même ; la durée du jour et son changement au cours des saisons.</t>
  </si>
  <si>
    <t>Le mouvement de la Lune autour de la Terre.</t>
  </si>
  <si>
    <t>Lumières et ombres.</t>
  </si>
  <si>
    <t>Volcans et séismes, les risques pour les sociétés humaines.</t>
  </si>
  <si>
    <t>L'eau : états et changements d'état.</t>
  </si>
  <si>
    <t>L'eau : le trajet de l'eau dans la nature.</t>
  </si>
  <si>
    <t>L'eau : le maintien de sa qualité pour ses utilisations.</t>
  </si>
  <si>
    <t>L'air et les pollutions de l'air.</t>
  </si>
  <si>
    <t>Mélanges et solutions.</t>
  </si>
  <si>
    <t>Les déchets : réduire, réutiliser, recycler.</t>
  </si>
  <si>
    <t>Exemples simples de sources d'énergie (fossiles ou renouvelables).</t>
  </si>
  <si>
    <t>Besoins en énergie, consommation et économie d'énergie.</t>
  </si>
  <si>
    <t>Présentation de la biodiversité : recherche de différences entre espèces vivantes.</t>
  </si>
  <si>
    <t>Présentation de l'unité du vivant : recherche de points communs entre espèces vivantes.</t>
  </si>
  <si>
    <t>Présentation de la classification du vivant : interprétation de ressemblances et différences en terme de parenté.</t>
  </si>
  <si>
    <t>Les stades du développement d'un être vivant (végétal ou animal).</t>
  </si>
  <si>
    <t>Les conditions de développement des végétaux et des animaux.</t>
  </si>
  <si>
    <t>Les modes de reproduction des êtres vivants</t>
  </si>
  <si>
    <t>Les mouvements corporels (les muscles, les os du squelette, les articulations).</t>
  </si>
  <si>
    <t>Première approche des fonctions de nutrition : digestion, respiration, circulation sanguine.</t>
  </si>
  <si>
    <t>Reproduction de l'Homme et éducation à la sexualité</t>
  </si>
  <si>
    <t>Hygiène et santé : actions bénéfiques ou nocives de nos comportements, notamment dans le domaine du sport, de l'alimentation, du sommeil.</t>
  </si>
  <si>
    <t>L'adaptation des êtres vivants aux conditions du milieu.</t>
  </si>
  <si>
    <t>Places et rôles des êtres vivants ; notions de chaînes et de réseaux alimentaires</t>
  </si>
  <si>
    <t>L'évolution d'un environnement géré par l'Homme : la forêt ; importance de la biodiversité.</t>
  </si>
  <si>
    <t>Circuits électriques alimentés par des piles</t>
  </si>
  <si>
    <t>Règles de sécurité, dangers de l'électricité</t>
  </si>
  <si>
    <t>Leviers et balances, équilibres</t>
  </si>
  <si>
    <t>Objets mécaniques, transmission de mouvements.</t>
  </si>
  <si>
    <t>Faire quelques gestes de premier secours.</t>
  </si>
  <si>
    <t>Savoir si une activité, un jeu ou un geste de la vie courante présente un danger vital</t>
  </si>
  <si>
    <t>Activités athlétiques : courir vite, courir longtemps, courir en franchissant des obstacles, courir en relais, sauter loin, sauter haut, lancer loin</t>
  </si>
  <si>
    <t>Natation : se déplacer sur une trentaine de mètres.</t>
  </si>
  <si>
    <t>Activité d'escalade : grimper et redescendre sur un trajet annoncé (mur équipé).</t>
  </si>
  <si>
    <t>Activités aquatiques et nautiques : plonger, s'immerger, se déplacer.</t>
  </si>
  <si>
    <t>Activités de roule et glisse : réaliser un parcours d'actions diverses en roller, en vélo, en ski.</t>
  </si>
  <si>
    <t>Activités d'orientation : retrouver plusieurs balises dans un espace semi-naturel en s'aidant d'une carte.</t>
  </si>
  <si>
    <t>S'impliquer dans un projet individuel ou collectif.</t>
  </si>
  <si>
    <t>Respecter des consignes simples, en autonomie.</t>
  </si>
  <si>
    <t>Commencer à savoir s'auto-évaluer dans des situations simples.</t>
  </si>
  <si>
    <t>Soutenir une écoute prolongée (lecture, musique, spectacle, etc…).</t>
  </si>
  <si>
    <t>Connaître quelques règles d'hygiène personnelles et collectives.</t>
  </si>
  <si>
    <t>Activités athlétiques : courir vite, longtemps, en franchissant des obstacles, sauter loin et haut, lancer loin.</t>
  </si>
  <si>
    <t>Natation : se déplacer sur une quinzaine de mètres</t>
  </si>
  <si>
    <t>Activités gymniques : réaliser un enchaînement de 2 ou 3 actions "acrobatiques" sur des engins variés (barres, plinths, poutres, gros tapis).</t>
  </si>
  <si>
    <t>Activités d'escalade : grimper jusqu'à 3m et redescendre (mur équipé).</t>
  </si>
  <si>
    <t>Activités aquatiques et nautiques : s'immerger, se déplacer sous l'eau, se laisser flotter.</t>
  </si>
  <si>
    <t>Activités de roule et de glisse : réaliser un parcours simple en roller ou en vélo.</t>
  </si>
  <si>
    <t>Activités d'orientation : retrouver quelques balises dans un milieu connu.</t>
  </si>
  <si>
    <t>Ecouter pour comprendre, interroger, répéter, réaliser un travail ou une activité.</t>
  </si>
  <si>
    <t>Echanger, questionner, justifier un point de vue.</t>
  </si>
  <si>
    <t>Travailler en groupe, s'engager dans un projet.</t>
  </si>
  <si>
    <t>L'Union européenne et la francophonie : le drapeau, l'hymne européen.</t>
  </si>
  <si>
    <t>L'Union européenne et la francophonie : la diversité des cultures et le sens du projet politique de la construction européenne.</t>
  </si>
  <si>
    <t>L'Union européenne et la francophonie : la communauté de langues et de cultures composée par l'ensemble des pays francophones.</t>
  </si>
  <si>
    <t>Les traits constitutifs de la nation française : les caractéristiques de son territoire et les étapes de son unification</t>
  </si>
  <si>
    <t>Les traits constitutifs de la nation française : les règles d'acquisition de la nationalité.</t>
  </si>
  <si>
    <t>Les traits constitutifs de la nation française : la langue nationale (l'Académie française).</t>
  </si>
  <si>
    <t>L'importance de la règle de droit dans l'organisation des relations sociales.</t>
  </si>
  <si>
    <t>Les règles élémentaires d'organisation de la vie publique et de la démocratie : le refus des discriminations de toute nature.</t>
  </si>
  <si>
    <t>Les règles élémentaires d'organisation de la vie publique et de la démocratie : la démocratie représentative (l'élection).</t>
  </si>
  <si>
    <t>Les règles élémentaires d'organisation de la vie publique et de la démocratie : l'élaboration de la loi (le Parlement) et son exécution (le Gouvernement).</t>
  </si>
  <si>
    <t>Les règles élémentaires d'organisation de la vie publique et de la démocratie : les enjeux de la solidarité nationale (protection sociale, responsabilité entre les générations).</t>
  </si>
  <si>
    <t>Avoir conscience de la dignité de la personne humaine et en tirer les conséquences au quotidien.</t>
  </si>
  <si>
    <t>Coopérer à la vie de la classe.</t>
  </si>
  <si>
    <t>Découvrir les principes de la morale.</t>
  </si>
  <si>
    <t>Prendre conscience des notions de droits et de devoirs</t>
  </si>
  <si>
    <t>Jeux de lutte : agir sur son adversaire pour l'immobiliser.</t>
  </si>
  <si>
    <t>Jeux de raquettes : faire quelques échanges.</t>
  </si>
  <si>
    <t>Jeux traditionnels et jeux collectifs avec ou sans ballon : coopérer avec ses partenaires pour affronter collectivement des adversaires, en respectant des règles, en assurant des rôles différents (attaquant, défenseur, arbitre).</t>
  </si>
  <si>
    <t>Approfondir l'usage des règles de vie collective telles l'emploi des formules de politesse ou du vouvoiement.</t>
  </si>
  <si>
    <t>Appliquer les usages sociaux de la politesse.</t>
  </si>
  <si>
    <t>Connaître les risques liés à l'usage de l'internet</t>
  </si>
  <si>
    <t>Connaître les différentes formes de maltraitance.</t>
  </si>
  <si>
    <t>Appeler les secours ; aller chercher de l'aide auprès d'un adulte.</t>
  </si>
  <si>
    <t>Les principales règles de politesse et de civilité.</t>
  </si>
  <si>
    <t>Les contraintes de la vie collective.</t>
  </si>
  <si>
    <t>Les règles de sécurité et l'interdiction des jeux dangereux.</t>
  </si>
  <si>
    <t>Les gestes de premier secours</t>
  </si>
  <si>
    <t>Les règles élémentaires de sécurité routière</t>
  </si>
  <si>
    <t>La connaissance des risques liés à l'usage de l'internet.</t>
  </si>
  <si>
    <t>Jeux de lutte : amener son adversaire au sol pour l'immobiliser.</t>
  </si>
  <si>
    <t>Jeux de raquettes : marquer des points dans un match à deux.</t>
  </si>
  <si>
    <t>Jeux sportifs collectifs (type handball, basket-ball, football, rugby, volley-ball…) : coopérer avec ses partenaires pour affronter collectivement des adversaires en respectant des règles, en assurant des rôles différents (attaquant, défenseur, arbitre).</t>
  </si>
  <si>
    <t>L'interdiction absolue des atteintes à la personne d'autrui.</t>
  </si>
  <si>
    <t>Reconnaître et respecter les emblèmes et les symboles de la République (la Marseillaise, le drapeau tricolore, le buste de Marianne, la devise "Liberté, Egalité, Fraternité").</t>
  </si>
  <si>
    <t>Distinguer le domaine artistique dont relève une œuvre : les arts de l'espace : architecture, jardins, urbanisme.</t>
  </si>
  <si>
    <t>Distinguer le domaine artistique dont relève une œuvre : les arts du langage : littérature, poésie.</t>
  </si>
  <si>
    <t>Distinguer le domaine artistique dont relève une œuvre : les arts du quotidien : objets d'art, mobilier, bijoux.</t>
  </si>
  <si>
    <t>Distinguer le domaine artistique dont relève une œuvre : les arts du son : musique, chanson.</t>
  </si>
  <si>
    <t>Distinguer le domaine artistique dont relève une œuvre : les arts du spectacle vivant : théâtre, chorégraphie, cirque.</t>
  </si>
  <si>
    <t>Distinguer le domaine artistique dont relève une œuvre : les arts visuels : arts plastiques, cinéma, photographie, design, arts numériques</t>
  </si>
  <si>
    <t>Reconnaître et décrire des œuvres préalablement étudiées.</t>
  </si>
  <si>
    <t>Pratiquer le dessin et diverses formes d'expressions visuelles et plastiques.</t>
  </si>
  <si>
    <t>Pratiquer des jeux vocaux, chants divers, en canon et à deux voix, en petits groupes ou en formation chorale.</t>
  </si>
  <si>
    <t>Pratiquer des jeux rythmiques.</t>
  </si>
  <si>
    <t>Comparer des œuvres musicales, découvrir la variété des genres et des styles selon les époques et les cultures</t>
  </si>
  <si>
    <t>Inventer et réaliser des textes à visée artistique ou expressive.</t>
  </si>
  <si>
    <t>Inventer et réaliser des œuvres plastiques à visée artistique ou expressive</t>
  </si>
  <si>
    <t>Danse : construire et réaliser à plusieurs une phrase dansée (chorégraphie de 5 éléments au moins) pour exprimer corporellement des personnages, des images, des sentiments et pour communiquer ses émotions, sur des supports sonores divers.</t>
  </si>
  <si>
    <t>Activités gymniques : construire et réaliser un enchaînement de 4 ou 5 éléments "acrobatiques" sur divers engins (barres, moutons, poutres, tapis).</t>
  </si>
  <si>
    <t>Désigner et nommer les principaux éléments composant l’équipement informatique utilisé et savoir à quoi ils servent.</t>
  </si>
  <si>
    <t>Allumer et éteindre l’équipement informatique ; savoir lancer et quitter un logiciel.</t>
  </si>
  <si>
    <t>Déplacer le pointeur et placer le curseur.</t>
  </si>
  <si>
    <t>Sélectionner et effacer.</t>
  </si>
  <si>
    <t>Valider.</t>
  </si>
  <si>
    <t>Accéder à un dossier, ouvrir et enregistrer un fichier.</t>
  </si>
  <si>
    <t>Désigner et nommer les principaux éléments composant l'équipement informatique utilisé et savoir à quoi ils servent.</t>
  </si>
  <si>
    <t>Allumer et éteindre l'équipement informatique ; lancer et quitter un logiciel.</t>
  </si>
  <si>
    <t>Déplacer le pointeur, placer le curseur, sélectionner, effacer et valider.</t>
  </si>
  <si>
    <t>Connaître les droits et devoirs indiqués dans la charte d'usage des TIC de l'école.</t>
  </si>
  <si>
    <t>Respecter les autres et se protéger soi-même dans le cadre de la communication et de la publication électroniques.</t>
  </si>
  <si>
    <t>Si l'on souhaite récupérer un document, vérifier que l'on a le droit de l'utiliser et à quelles conditions</t>
  </si>
  <si>
    <t>Trouver des indices avant d'accorder sa confiance aux informations et propositions fournies par la machine.</t>
  </si>
  <si>
    <t>Produire et modifier un texte, une image ou un son.</t>
  </si>
  <si>
    <t>Saisir les caractères en minuscules, en majuscules, les différentes lettres accentuées et les signes de ponctuation.</t>
  </si>
  <si>
    <t>Modifier la mise en forme des caractères et des paragraphes.</t>
  </si>
  <si>
    <t>Utiliser les fonctions copier, couper, coller, insérer, glisser, déposer.</t>
  </si>
  <si>
    <t>Regrouper dans un même document du texte ou des images ou du son.</t>
  </si>
  <si>
    <t>Imprimer un document</t>
  </si>
  <si>
    <t>Utiliser les fenêtres, ascenseurs, boutons de défilement, liens, listes déroulantes, icônes et onglets.</t>
  </si>
  <si>
    <t>Repérer les informations affichées à l'écran.</t>
  </si>
  <si>
    <t>Saisir une adresse internet et naviguer dans un site.</t>
  </si>
  <si>
    <t>Utiliser un mot-clé ou un menu pour faire une recherche.</t>
  </si>
  <si>
    <t>Envoyer et recevoir un message.</t>
  </si>
  <si>
    <t>Dire de qui provient un message et à qui il est adressé.</t>
  </si>
  <si>
    <t>Trouver le sujet d'un message</t>
  </si>
  <si>
    <t>Trouver la date d'envoi d'un message.</t>
  </si>
  <si>
    <t>Chanter en portant attention à la justesse tonale, à l'exactitude rythmique, à la puissance de la voix, à la respiration et à l'articulation.</t>
  </si>
  <si>
    <t>Respecter les exigences d'une expression musicale collective</t>
  </si>
  <si>
    <t>Danse : exprimer corporellement des personnages, des images, des sentiments pour communiquer des émotions en réalisant une petite chorégraphie (3 à 5 éléments), sur des supports sonores divers.</t>
  </si>
  <si>
    <t>Mobiliser des techniques traditionnelles (peinture, dessin) ou plus contemporaines (photographie numérique, cinéma, vidéo infographie).</t>
  </si>
  <si>
    <t>Proposer des procédures simples mais combinées (recouvrement, tracés, collage/montage).</t>
  </si>
  <si>
    <t>Exprimer ce que l'on perçoit, imaginer et évoquer ses projets et ses réalisations en utilisant un vocabulaire approprié.</t>
  </si>
  <si>
    <t>Observer, écouter, décrire et comparer des œuvres.</t>
  </si>
  <si>
    <t>Reconnaître des œuvres visuelles préalablement étudiées.</t>
  </si>
  <si>
    <t>Reconnaître des œuvres musicales préalablement étudiées.</t>
  </si>
  <si>
    <t>Fournir une définition très simple de différents métiers artistiques (compositeur, réalisateur, comédien, musicien, danseur).</t>
  </si>
  <si>
    <t>Repérer des éléments musicaux caractéristiques très simples (thèmes mélodiques, rythmes, tempo…).</t>
  </si>
  <si>
    <t>Commencer à reconnaître les grandes familles d'instruments</t>
  </si>
  <si>
    <t>L'Antiquité.</t>
  </si>
  <si>
    <t>Le Moyen Age.</t>
  </si>
  <si>
    <t>Les Temps modernes.</t>
  </si>
  <si>
    <t>La Révolution française et le XIXème siècle.</t>
  </si>
  <si>
    <t>Le XXème siècle et notre époque.</t>
  </si>
  <si>
    <t>Reconnaître, décrire, nommer : un cube, un pavé droit.</t>
  </si>
  <si>
    <t>Reconnaître, décrire, nommer les solides droits : cube, pavé, prisme.</t>
  </si>
  <si>
    <t>Reconnaître, décrire, nommer les solides droits : cube, pavé, cylindre, prisme.</t>
  </si>
  <si>
    <t>Reconnaître ou compléter un patron de cube ou de pavé.</t>
  </si>
  <si>
    <t>Reconnaître ou compléter un patron de solide droit.</t>
  </si>
  <si>
    <t>Utiliser en situation le vocabulaire : face, arête, sommet.</t>
  </si>
  <si>
    <t>Reconnaître, décrire, nommer et reproduire, tracer des figures géométriques : carré, rectangle, losange, triangle rectangle.</t>
  </si>
  <si>
    <t>Utiliser en situation le vocabulaire : côté, sommet, angle, milieu.</t>
  </si>
  <si>
    <t>Utiliser en situation le vocabulaire géométrique : points alignés, droite, droites perpendiculaires, droites parallèles, segment, milieu, angle, axe de symétrie, centre d'un cercle, rayon, diamètre.</t>
  </si>
  <si>
    <t>Reconnaître qu'une figure possède un ou plusieurs axes de symétrie, par pliage ou à l'aide du papier calque.</t>
  </si>
  <si>
    <t>Décrire une figure en vue de l'identifier parmi d'autres figures ou de la faire reproduire.</t>
  </si>
  <si>
    <t>Vérifier la nature d'une figure plane en utilisant la règle graduée et l'équerre.</t>
  </si>
  <si>
    <t>Vérifier la nature d'une figure plane en utilisant la règle graduée, l'équerre, le compas.</t>
  </si>
  <si>
    <t>Vérifier la nature d'une figure en ayant recours aux instruments.</t>
  </si>
  <si>
    <t>Construire un cercle avec un compas.</t>
  </si>
  <si>
    <t>Tracer, sur papier quadrillé, la figure symétrique d'une figure donnée par rapport à une droite donnée.</t>
  </si>
  <si>
    <t>Construire une hauteur d'un triangle.</t>
  </si>
  <si>
    <t>Reproduire un triangle à l'aide d'instruments.</t>
  </si>
  <si>
    <t>Reconnaître que des droites sont parallèles.</t>
  </si>
  <si>
    <t>Utiliser les instruments pour vérifier le parallélisme de deux droites (règle et équerre) et pour tracer des droites parallèles.</t>
  </si>
  <si>
    <t>Reproduire des figures (sur papier uni, quadrillé ou pointé) à partir d'un modèle.</t>
  </si>
  <si>
    <t>Construire un carré ou un rectangle de dimensions données.</t>
  </si>
  <si>
    <t>Compléter une figure par symétrie axiale.</t>
  </si>
  <si>
    <t>Tracer une figure simple à partir d'un programme de construction ou en suivant des consignes.</t>
  </si>
  <si>
    <t>Tracer une figure (sur papier uni, quadrillé ou pointé), à partir d'un programme de construction ou de dessin à main levée (avec des indications relatives aux propriétés et aux dimensions).</t>
  </si>
  <si>
    <t>Repérer des événements de la journée en utilisant les heures et les demi-heures.</t>
  </si>
  <si>
    <t>Comparer et classer des objets selon leur longueur et leur masse.</t>
  </si>
  <si>
    <t>Utiliser la règle graduée pour tracer des segments, comparer des longueurs.</t>
  </si>
  <si>
    <t>Connaître et utiliser l'euro</t>
  </si>
  <si>
    <t>Utiliser un calendrier pour comparer des durées.</t>
  </si>
  <si>
    <t>Connaître la relation entre heure et minute, mètre et centimètre, kilogramme et gramme, euro et centime d'euro.</t>
  </si>
  <si>
    <t>Mesurer des segments, des distances.</t>
  </si>
  <si>
    <t>Etre précis et soigneux dans les tracés</t>
  </si>
  <si>
    <t>Etre précis et soigneux dans les mesures.</t>
  </si>
  <si>
    <t>Etre précis et soigneux dans les calculs</t>
  </si>
  <si>
    <t>Résoudre des problèmes de la vie courante.</t>
  </si>
  <si>
    <t>Utiliser des instruments pour mesurer des longueurs, des masses, des capacités, puis exprimer ces mesures par un nombre entier ou un encadrement par deux nombres entiers.</t>
  </si>
  <si>
    <t>Vérifier qu'un angle est droit en utilisant une équerre ou un gabarit.</t>
  </si>
  <si>
    <t>Comparer les angles d'une figure en utilisant un gabarit.</t>
  </si>
  <si>
    <t>Estimer et vérifier en utilisant l'équerre, qu'un angle est droit, aigu ou obtus.</t>
  </si>
  <si>
    <t>Reproduire un angle donné en utilisant un gabarit.</t>
  </si>
  <si>
    <t>Calculer le périmètre d'un polygone.</t>
  </si>
  <si>
    <t>Connaître les formules du périmètre du carré et du rectangle.</t>
  </si>
  <si>
    <t>Connaître la formule de la longueur d'un cercle.</t>
  </si>
  <si>
    <t>Connaître la formule du volume du pavé droit (initiation à l'utilisation d'unités métriques de volume).</t>
  </si>
  <si>
    <t>Mesurer ou estimer l'aire d'une surface grâce à un pavage effectif à l'aide d'une surface de référence ou grâce à l'utilisation d'un réseau quadrillé.</t>
  </si>
  <si>
    <t>Classer et ranger des surfaces selon leur aire.</t>
  </si>
  <si>
    <t>Calculer l'aire d'un carré, d'un rectangle, d'un triangle en utilisant la formule appropriée.</t>
  </si>
  <si>
    <t>Connaître les unités de mesure de longueurs et les relations qui les lient : le mètre, le kilomètre, le centimètre, le millimètre.</t>
  </si>
  <si>
    <t>Connaître les unités de mesure de masse et les relations qui les lient : le kilogramme, le gramme.</t>
  </si>
  <si>
    <t>Connaître les unités de mesure de capacité et les relations qui les lient : le litre, le centilitre.</t>
  </si>
  <si>
    <t>Connaître les unités de mesure de monnaie et les relations qui les lient : l'euro et le centime.</t>
  </si>
  <si>
    <t>Connaître les unités de mesure de temps et les relations qui les lient : l'heure, la minute, la seconde, le mois, l'année.</t>
  </si>
  <si>
    <t>Lire l'heure sur une montre à aiguilles ou une horloge.</t>
  </si>
  <si>
    <t>Connaître et utiliser les unités usuelles de mesure de durées, ainsi que les unités du système métrique pour les longueurs, les masses et les contenances et leurs relations.</t>
  </si>
  <si>
    <t>Calculer une durée à partir de la donnée de l'instant initial et de l'instant final.</t>
  </si>
  <si>
    <t>Connaître et utiliser les unités d'aire usuelles (cm2, m2, km2)</t>
  </si>
  <si>
    <t>Résoudre des problèmes dont la résolution implique des grandeurs étudiées.</t>
  </si>
  <si>
    <t>Résoudre des problèmes dont la résolution implique éventuellement des conversions.</t>
  </si>
  <si>
    <t>Résoudre des problèmes dont la résolution implique des conversions.</t>
  </si>
  <si>
    <t>Résoudre des problèmes dont la résolution implique simultanément des unités différentes de mesure.</t>
  </si>
  <si>
    <t>Utiliser un tableau ou un graphique en vue d'un traitement des données.</t>
  </si>
  <si>
    <t>Construire un tableau ou un graphique.</t>
  </si>
  <si>
    <t>Interpréter un tableau ou un graphique.</t>
  </si>
  <si>
    <t>Lire les coordonnées d'un point.</t>
  </si>
  <si>
    <t>Placer un point dont on connaît les coordonnées.</t>
  </si>
  <si>
    <t xml:space="preserve">Savoir organiser les données d'un problème en vue de sa résolution. </t>
  </si>
  <si>
    <t>Utiliser un tableau ou la "règle de trois" dans des situations très simples de proportionnalité.</t>
  </si>
  <si>
    <t>Résoudre des problèmes relevant de la proportionnalité et notamment des problèmes relatifs aux pourcentages, aux échelles, aux vitesses moyennes ou aux conversions d'unités, en utilisant des procédures variées(dont la "règle de trois").</t>
  </si>
  <si>
    <t>Lire ou compléter un tableau dans des situations concrètes simples.</t>
  </si>
  <si>
    <t>Organiser les informations d'un énoncé.</t>
  </si>
  <si>
    <t>Observer. Questionner.</t>
  </si>
  <si>
    <t>Formuler une hypothèse. Argumenter.</t>
  </si>
  <si>
    <t>Manipuler. Expérimenter.</t>
  </si>
  <si>
    <t>Exercer des habiletés manuelles, réaliser des gestes techniques.</t>
  </si>
  <si>
    <t>Exprimer et exploiter les résultats expérimentaux. Formuler une conclusion.</t>
  </si>
  <si>
    <t>Utiliser du vocabulaire scientifique à l'écrit et à l'oral.</t>
  </si>
  <si>
    <t>Repérer des caractéristiques du vivant : naissance, croissance et reproduction ; nutrition et régimes alimentaires des animaux.</t>
  </si>
  <si>
    <t>Comprendre les interactions entre les êtres vivants et leur environnement et apprendre à respecter l'environnement.</t>
  </si>
  <si>
    <t>Distinguer les solides et les liquides et percevoir les changements d'états de la matière.</t>
  </si>
  <si>
    <t>Réaliser des maquettes élémentaires et des circuits électriques simples pour comprendre le fonctionnement d'un appareil.</t>
  </si>
  <si>
    <t>Connaître quelques règles de sécurité personnelles et collectives.</t>
  </si>
  <si>
    <t>Manipuler, expérimenter.</t>
  </si>
  <si>
    <t>Utiliser du vocabulaire scientifique à l'écrit et à l'oral</t>
  </si>
  <si>
    <t>Comprendre que le développement durable correspond aux besoins des générations actuelles et futures, et agir dans cette perspective.</t>
  </si>
  <si>
    <t>Dire de mémoire quelques textes en prose ou poèmes courts.</t>
  </si>
  <si>
    <t>Découvrir quelques éléments culturels d'un autre pays.</t>
  </si>
  <si>
    <t>Commencer à élaborer des représentations simples de l'espace familier : la classe, l'école, le quartier, le village, la ville.</t>
  </si>
  <si>
    <t>Comparer ces milieux familiers avec d'autres milieux et espaces plus lointains.</t>
  </si>
  <si>
    <t>Découvrir des formes usuelles de représentation de l'espace (photographies, cartes, mappemondes, planisphères, globe).</t>
  </si>
  <si>
    <t>Repérer l'alternance jour-nuit, les semaines, les mois, les saisons.</t>
  </si>
  <si>
    <t>Utiliser des outils de repérage et de mesure du temps : le calendrier, l'horloge.</t>
  </si>
  <si>
    <t>Découvrir et mémoriser des repères plus éloignés dans le temps : quelques dates et personnages de l'histoire de France.</t>
  </si>
  <si>
    <t>Observer quelques documents patrimoniaux.</t>
  </si>
  <si>
    <t>Les premières traces de la vie humaine, la maîtrise du fer, les débuts de l'agriculture, l'apparition de l'art.</t>
  </si>
  <si>
    <t>Les Gaulois, la romanisation de la Gaule et la christianisation du monde gallo-romain</t>
  </si>
  <si>
    <t>Les invasions, la naissance et le développement du royaume de France.</t>
  </si>
  <si>
    <t>Les relations entre seigneurs et paysans, le rôle de l'Eglise.</t>
  </si>
  <si>
    <t>Conflits et échanges en Méditerranée : les Croisades, la découverte d'une autre civilisation, l'Islam.</t>
  </si>
  <si>
    <t>La guerre de Cent Ans.</t>
  </si>
  <si>
    <t>Le temps des Découvertes et des premiers empires coloniaux, la traite des Noirs et l'esclavage.</t>
  </si>
  <si>
    <t>La Renaissance : les arts, quelques découvertes scientifiques, catholiques et protestants.</t>
  </si>
  <si>
    <t>Louis XIV un monarque absolu.</t>
  </si>
  <si>
    <t>Les Lumières</t>
  </si>
  <si>
    <t>La Révolution française et le Premier empire : l'aspiration à la liberté et à l'égalité, la Terreur, les grandes réformes de Napoléon Bonaparte.</t>
  </si>
  <si>
    <t>La France dans une Europe en expansion industrielle et urbaine : le temps du travail en usine, des progrès techniques, des colonies et de l'émigration.</t>
  </si>
  <si>
    <t>L’installation de la démocratie et de la République.</t>
  </si>
  <si>
    <t>La violence du XXème siècle : les deux conflits mondiaux.</t>
  </si>
  <si>
    <t>La violence du XXème siècle : l'extermination des Juifs et des Tziganes par les nazis : un crime contre l'humanité.</t>
  </si>
  <si>
    <t>La révolution scientifique et technologique, la société de consommation.</t>
  </si>
  <si>
    <t>La Vème République</t>
  </si>
  <si>
    <t>La construction européenne.</t>
  </si>
  <si>
    <t>Les paysages de village, de ville ou de quartier.</t>
  </si>
  <si>
    <t>La circulation des hommes et des biens.</t>
  </si>
  <si>
    <t>Les principales activités économiques</t>
  </si>
  <si>
    <t>Une première approche du développement durable : l'eau dans la commune ou les déchets.</t>
  </si>
  <si>
    <t>Le département et la région.</t>
  </si>
  <si>
    <t>Les grands types de paysages.</t>
  </si>
  <si>
    <t>La diversité des régions françaises</t>
  </si>
  <si>
    <t>Les frontières de la France et les pays de l'Union européenne.</t>
  </si>
  <si>
    <t>La répartition de la population dans les pays de L'Union Européenne.</t>
  </si>
  <si>
    <t>Les principales villes en France et en Europe.</t>
  </si>
  <si>
    <t>Un aéroport.</t>
  </si>
  <si>
    <t>Le réseau autoroutier et le réseau TGV.</t>
  </si>
  <si>
    <t>Une zone industrialo-portuaire.</t>
  </si>
  <si>
    <t>Un centre tertiaire</t>
  </si>
  <si>
    <t>Un espace agricole.</t>
  </si>
  <si>
    <t>Une zone de tourisme.</t>
  </si>
  <si>
    <t>Les territoires français dans le monde.</t>
  </si>
  <si>
    <t>La langue française dans le monde.</t>
  </si>
  <si>
    <t>Comprendre une ou deux questions liées au développement durable et agir en conséquence (l'eau dans la commune, la réduction et le recyclage des déchets).</t>
  </si>
  <si>
    <t>Lire des œuvres majeures du patrimoine et de la littérature de jeunesse.</t>
  </si>
  <si>
    <t>Etablir des liens entre les textes lus.</t>
  </si>
  <si>
    <t>Connaître (savoir écrire et nommer) les nombres entiers naturels inférieurs à 100.</t>
  </si>
  <si>
    <t>Comparer, ranger, encadrer les nombres entiers naturels inférieurs à 100.</t>
  </si>
  <si>
    <t>Ecrire une suite de nombres dans l'ordre croissant ou décroissant.</t>
  </si>
  <si>
    <t>Connaître (savoir écrire et nommer) les nombres entiers naturels inférieurs à 1000.</t>
  </si>
  <si>
    <t>Repérer et placer les nombres entiers naturels inférieurs à 1000 sur une droite graduée, les comparer, les ranger, les encadrer</t>
  </si>
  <si>
    <t>Ecrire ou dire des suites de nombres de 10 en 10, de 100 en 100, etc.</t>
  </si>
  <si>
    <t>Calculer en ligne des sommes, des différences, des opérations à trous</t>
  </si>
  <si>
    <t>Calculer en ligne des suites d'opérations.</t>
  </si>
  <si>
    <t>Connaître et utiliser les techniques opératoires de l'addition et commencer à utiliser celles de la soustraction (sur les nombres inférieurs à 100).</t>
  </si>
  <si>
    <t>Connaître et utiliser les techniques opératoires de l'addition et de la soustraction (sur les nombres inférieurs à 1000).</t>
  </si>
  <si>
    <t>Connaître une technique opératoire de la multiplication et l'utiliser pour effectuer des multiplications par un nombre à un chiffre.</t>
  </si>
  <si>
    <t>Diviser par 2 et par 5 des nombres inférieurs à 100 (quotient exact entier).</t>
  </si>
  <si>
    <t>Produire et reconnaître les décompositions additives des nombres inférieurs à 20 ("table d'addition").</t>
  </si>
  <si>
    <t>Connaître la table de multiplication par 2.</t>
  </si>
  <si>
    <t>Mémoriser les tables de multiplication par 2, 3, 4 et 5.</t>
  </si>
  <si>
    <t>Connaître les doubles des nombres inférieurs à 10 et les moitiés des nombres pairs inférieurs à 20.</t>
  </si>
  <si>
    <t>Connaître les doubles et moitiés de nombres d'usage courant.</t>
  </si>
  <si>
    <t>Calculer mentalement des sommes et des différences.</t>
  </si>
  <si>
    <t>Connaître et utiliser des procédures de calcul mental pour calculer des sommes, des différences et des produits.</t>
  </si>
  <si>
    <t>Résoudre des problèmes simples à une opération</t>
  </si>
  <si>
    <t>Résoudre des problèmes relevant de l'addition, de la soustraction et de la multiplication.</t>
  </si>
  <si>
    <t>Approcher la division de deux nombres entiers à partir d'un problème de partage ou de groupements</t>
  </si>
  <si>
    <t>Utiliser les fonctions de base de la calculatrice.</t>
  </si>
  <si>
    <t>Copier des mots isolés.</t>
  </si>
  <si>
    <t>Copier des textes courts.</t>
  </si>
  <si>
    <t>Ecrire un message simple ou une carte postale.</t>
  </si>
  <si>
    <t>Remplir une fiche</t>
  </si>
  <si>
    <t>Rendre compte de faits et d'événements sur soi-même.</t>
  </si>
  <si>
    <t>Rendre compte de faits et d'événements sur des personnages réels ou imaginaires.</t>
  </si>
  <si>
    <t>Ecrire sous la dictée.</t>
  </si>
  <si>
    <t>Lire et comprendre une lettre, une carte ou une invitation simple et brève.</t>
  </si>
  <si>
    <t>Comprendre le sens général de documents écrits.</t>
  </si>
  <si>
    <t>Repérer des informations ciblées dans un document écrit.</t>
  </si>
  <si>
    <t>DIRE / LANGAGE ORAL - compétences de cycle 2</t>
  </si>
  <si>
    <t>DIRE / LANGAGE ORAL - compétences de cycle 3</t>
  </si>
  <si>
    <t>LIRE / LECTURE - compétences de cycle 2</t>
  </si>
  <si>
    <t>LIRE / LECTURE - compétences de cycle 3</t>
  </si>
  <si>
    <t>ECRIRE / ECRITURE - compétences de cycle 2</t>
  </si>
  <si>
    <t>ETUDE DE LA LANGUE : VOCABULAIRE - compétences de cycle 2</t>
  </si>
  <si>
    <t>ETUDE DE LA LANGUE : VOCABULAIRE - compétences de cycle 3</t>
  </si>
  <si>
    <t>ETUDE DE LA LANGUE : GRAMMAIRE - compétences de cycle 2</t>
  </si>
  <si>
    <t>ETUDE DE LA LANGUE : GRAMMAIRE - compétences de cycle 3</t>
  </si>
  <si>
    <t>ETUDE DE LA LANGUE : ORTHOGRAPHE - compétences de cycle 2</t>
  </si>
  <si>
    <t>ETUDE DE LA LANGUE : ORTHOGRAPHE - compétences de cycle 3</t>
  </si>
  <si>
    <t>REAGIR ET DIALOGUER - compétences de cycle 2</t>
  </si>
  <si>
    <t>REAGIR ET DIALOGUER - compétences de cycle 3</t>
  </si>
  <si>
    <t>COMPRENDRE A L'ORAL - compétences de cycle 2</t>
  </si>
  <si>
    <t>COMPRENDRE A L'ORAL - compétences de cycle 3</t>
  </si>
  <si>
    <t>PARLER EN CONTINU - compétences de cycle 2</t>
  </si>
  <si>
    <t>PARLER EN CONTINU - compétences de cycle 3</t>
  </si>
  <si>
    <t>LIRE - compétences de cycle 3</t>
  </si>
  <si>
    <t>ECRIRE - compétences de cycle 3</t>
  </si>
  <si>
    <t>NOMBRES ET CALCUL - compétences de cycle 2</t>
  </si>
  <si>
    <t>NOMBRES ET CALCUL - compétences de cycle 3</t>
  </si>
  <si>
    <t>GEOMETRIE - compétences de cycle 2</t>
  </si>
  <si>
    <t>GEOMETRIE - compétences de cycle 3</t>
  </si>
  <si>
    <t>GRANDEURS ET MESURES - compétences de cycle 2</t>
  </si>
  <si>
    <t>GRANDEURS ET MESURES - compétences de cycle 3</t>
  </si>
  <si>
    <t>ORGANISATION ET GESTION DE DONNEES - compétences de cycle 2</t>
  </si>
  <si>
    <t>ORGANISATION ET GESTION DE DONNEES - compétences de cycle 3</t>
  </si>
  <si>
    <t>PRATIQUER UNE DEMARCHE SCIENTIFIQUE - compétences de cycle 2</t>
  </si>
  <si>
    <t>PRATIQUER UNE DEMARCHE SCIENTIFIQUE ET TECHNOLOGIQUE - compétences de cycle 3</t>
  </si>
  <si>
    <t>DECOUVERTE DU MONDE - compétences de cycle 2</t>
  </si>
  <si>
    <t>MAITRISER DES CONNAISSANCES DANS DIVERS DOMAINES SCIENTIFIQUES ET LES MOBILISER DANS DES CONTEXTES SCIENTIFIQUES DIFFERENTS ET DANS DES ACTIVITES DE LA VIE COURANTE - compétences de cycle 3</t>
  </si>
  <si>
    <t>ENVIRONNEMENT ET DEVELOPPEMENT DURABLE - compétences de cycle 3</t>
  </si>
  <si>
    <t>COMMENCER A S'APPROPRIER UN ENVIRONNEMENT NUMERIQUE - compétences de cycle 2</t>
  </si>
  <si>
    <t>S'APPROPRIER UN ENVIRONNEMENT INFORMATIQUE DE TRAVAIL - compétences de cycle 3</t>
  </si>
  <si>
    <t>ADOPTER UNE ATTITUDE RESPONSABLE - compétences de cycle 3</t>
  </si>
  <si>
    <t>CRÉER, PRODUIRE, TRAITER, EXPLOITER DES DONNEES - compétences de cycle 3</t>
  </si>
  <si>
    <t>S'INFORMER, SE DOCUMENTER - compétences de cycle 3</t>
  </si>
  <si>
    <t>COMMUNIQUER, ECHANGER - compétences de cycle 3</t>
  </si>
  <si>
    <t>RECITATION - compétences de cycle 2</t>
  </si>
  <si>
    <t>PRATIQUES ARTISTIQUES ET HISTOIRE DES ARTS - compétences de cycle 2</t>
  </si>
  <si>
    <t>AVOIR DES REPERES EN HISTOIRE ET EN GEOGRAPHIE - compétences de cycle 3</t>
  </si>
  <si>
    <t>HISTOIRE - compétences de cycle 3</t>
  </si>
  <si>
    <t>GEOGRAPHIE - compétences de cycle 3</t>
  </si>
  <si>
    <t>AVOIR DES REPERES LITTERAIRES - compétences de cycle 3</t>
  </si>
  <si>
    <t>PRATIQUER LES ARTS ET AVOIR DES REPERES EN HISTOIRE DES ARTS - compétences de cycle 3</t>
  </si>
  <si>
    <t>CONNAÎTRE LES PRINCIPES ET FONDEMENTS DE LA VIE CIVIQUE ET SOCIALE - compétences de cycle 2</t>
  </si>
  <si>
    <t>CONNAÎTRE LES PRINCIPES ET FONDEMENTS DE LA VIE CIVIQUE ET SOCIALE - compétences de cycle 3</t>
  </si>
  <si>
    <t>AVOIR UN COMPORTEMENT RESPONSABLE - compétences de cycle 2</t>
  </si>
  <si>
    <t>AVOIR UN COMPORTEMENT RESPONSABLE - compétences de cycle 3</t>
  </si>
  <si>
    <t>ECOUTER, ECHANGER - compétences de cycle 2</t>
  </si>
  <si>
    <t>MAITRISER DES CONDUITES MOTRICES - compétences de cycle 2</t>
  </si>
  <si>
    <t>APPLIQUER DES REGLES D'HYGIENE - compétences de cycle 2</t>
  </si>
  <si>
    <t>S'APPUYER SUR DES METHODES DE TRAVAIL POUR ETRE AUTONOME - compétences de cycle 3</t>
  </si>
  <si>
    <t>FAIRE PREUVE D'INITIATIVE - compétences de cycle 3</t>
  </si>
  <si>
    <t>AVOIR UNE BONNE MAITRISE DE SON CORPS ET PRATIQUER UN SPORT - compétences de cycle 3</t>
  </si>
  <si>
    <t>ECRIRE / ECRITURE - compétences de cycle 3</t>
  </si>
  <si>
    <t>titre</t>
  </si>
  <si>
    <t>ss-titre</t>
  </si>
  <si>
    <t>2nd TRIMESTRE</t>
  </si>
  <si>
    <t>3ème TRIMESTRE</t>
  </si>
  <si>
    <t>Titres liste compétences</t>
  </si>
  <si>
    <t>Codage choix année et trimestre</t>
  </si>
  <si>
    <t>Décrire des images (illustrations, photographies…).</t>
  </si>
  <si>
    <t xml:space="preserve"> Dire ou chanter l'alphabet.</t>
  </si>
  <si>
    <t>Suivre le fil d'une histoire avec des aides</t>
  </si>
  <si>
    <t xml:space="preserve"> Répondre à des questions sur des sujets familiers abordés</t>
  </si>
  <si>
    <t xml:space="preserve"> Poser des questions sur des sujets familiers abordés</t>
  </si>
  <si>
    <t xml:space="preserve"> Donner de ses nouvelles et/ou demander à quelqu'un de ses nouvelles</t>
  </si>
  <si>
    <t xml:space="preserve"> Se présenter et/ou présenter quelqu'un</t>
  </si>
  <si>
    <t xml:space="preserve"> Remercier</t>
  </si>
  <si>
    <t xml:space="preserve"> Observer. Questionner</t>
  </si>
  <si>
    <t xml:space="preserve"> Accéder à un dossier, ouvrir et enregistrer un fichier</t>
  </si>
  <si>
    <t>La Préhistoire.</t>
  </si>
  <si>
    <t xml:space="preserve"> Ecrire sans erreur, sous la dictée, des phrases ou un court texte (5 lignes), préparés ou non, en utilisant ses connaissances orthographiques et grammaticales</t>
  </si>
  <si>
    <t>comparer un texte nouvellement entendu ou lu avec un ou des textes connus (thèmes, personnages, événements, fins).</t>
  </si>
  <si>
    <t>SC.15a-</t>
  </si>
  <si>
    <t>Partir 5 jours en classe de découverte et respecter les contraintes de la vie collective</t>
  </si>
  <si>
    <t xml:space="preserve">CH.26a- </t>
  </si>
  <si>
    <t>Travail sur l'environnement en lien avec le lieu de la classe de découverte</t>
  </si>
  <si>
    <t>APPRECIATION :</t>
  </si>
  <si>
    <t>CE1</t>
  </si>
  <si>
    <t xml:space="preserve"> CP &amp; CE1</t>
  </si>
  <si>
    <t>CP &amp; CE1</t>
  </si>
  <si>
    <t xml:space="preserve">NC.06a- </t>
  </si>
  <si>
    <t>Savoir écrire les nombres en lettres</t>
  </si>
  <si>
    <t>ESPACE TEMPS - compétences de cycle 2</t>
  </si>
  <si>
    <t>Copier un texte très court dans une écriture cursive lisible, sur des lignes, non lettre à lettre mais mot par mot, en respectant les liaisons entre les lettres, les accents, les espaces entre les mots, les signes de ponctuation, les majuscules.</t>
  </si>
  <si>
    <t>Rapport sur la compatibilité concernant BILAN MAI 2012 JULIETTE.xls</t>
  </si>
  <si>
    <t>Exécuté le 23/05/2012 16:47</t>
  </si>
  <si>
    <t>Les fonctionnalités suivantes de ce classeur ne sont pas prises en charge dans les versions antérieures d'Excel. Celles-ci risquent d'être perdues ou dégradées si vous enregistrez le classeur dans un format de fichier antérieur.</t>
  </si>
  <si>
    <t>Perte significative de fonctionnalité</t>
  </si>
  <si>
    <t>Nb d'occurrences</t>
  </si>
  <si>
    <t>Certaines cellules ont plus de formats conditionnels que ce qui est pris en charge par le format de fichier sélectionné. Seules les trois premières conditions seront affichées dans les versions antérieures d'Excel.</t>
  </si>
  <si>
    <t>'Fiche impression développement'!C6:D70</t>
  </si>
  <si>
    <t>Une ou plusieurs cellules de ce classeur contiennent un type de mise en forme conditionnelle non pris en charge dans les versions antérieures d'Excel, telles que les barres de données, les échelles de couleurs ou les jeux d'icônes.</t>
  </si>
  <si>
    <t>Certaines cellules contiennent une mise en forme conditionnelle avec l'option « Interrompre si Vrai » désactivée. Les versions antérieures d'Excel ne reconnaissent pas cette option et s'interrompront après la première condition vraie.</t>
  </si>
  <si>
    <t>Perte mineure de fidélité</t>
  </si>
  <si>
    <t>Certaines cellules ou certains styles de ce classeur contiennent une mise en forme qui n'est pas prise en charge par le format de fichier sélectionné. Ces formats seront convertis au format le plus proche disponible.</t>
  </si>
  <si>
    <t>LIVRET D'EVALUATION CLIS - 2012-2013</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</si>
</sst>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b/>
      <sz val="8"/>
      <color theme="1"/>
      <name val="Arial"/>
      <family val="2"/>
    </font>
    <font>
      <sz val="8"/>
      <color theme="1"/>
      <name val="Arial"/>
      <family val="2"/>
    </font>
    <font>
      <sz val="12"/>
      <color theme="1"/>
      <name val="Arial"/>
      <family val="2"/>
    </font>
    <font>
      <b/>
      <sz val="11"/>
      <color theme="1"/>
      <name val="Arial"/>
      <family val="2"/>
    </font>
    <font>
      <b/>
      <sz val="10"/>
      <color theme="1"/>
      <name val="Arial"/>
      <family val="2"/>
    </font>
    <font>
      <sz val="10"/>
      <color theme="1"/>
      <name val="Arial"/>
      <family val="2"/>
    </font>
    <font>
      <b/>
      <sz val="12"/>
      <color theme="1"/>
      <name val="Arial"/>
      <family val="2"/>
    </font>
    <font>
      <i/>
      <sz val="8"/>
      <color theme="1"/>
      <name val="Arial"/>
      <family val="2"/>
    </font>
    <font>
      <sz val="7"/>
      <color theme="1"/>
      <name val="Arial"/>
      <family val="2"/>
    </font>
    <font>
      <sz val="9"/>
      <color theme="1"/>
      <name val="Arial"/>
      <family val="2"/>
    </font>
    <font>
      <sz val="6"/>
      <color theme="1"/>
      <name val="Arial"/>
      <family val="2"/>
    </font>
    <font>
      <b/>
      <sz val="20"/>
      <color theme="0"/>
      <name val="Arial"/>
      <family val="2"/>
    </font>
    <font>
      <sz val="11"/>
      <color theme="1"/>
      <name val="Arial"/>
      <family val="2"/>
    </font>
    <font>
      <b/>
      <sz val="18"/>
      <color theme="0"/>
      <name val="Arial"/>
      <family val="2"/>
    </font>
    <font>
      <b/>
      <sz val="14"/>
      <color theme="0"/>
      <name val="Arial"/>
      <family val="2"/>
    </font>
    <font>
      <i/>
      <sz val="11"/>
      <color theme="1"/>
      <name val="Arial"/>
      <family val="2"/>
    </font>
    <font>
      <sz val="24"/>
      <color rgb="FF17365D"/>
      <name val="Arial"/>
      <family val="2"/>
    </font>
    <font>
      <sz val="14"/>
      <color theme="1"/>
      <name val="Calibri"/>
      <family val="2"/>
      <scheme val="minor"/>
    </font>
    <font>
      <sz val="14"/>
      <color theme="1"/>
      <name val="Arial"/>
      <family val="2"/>
    </font>
    <font>
      <b/>
      <sz val="18"/>
      <name val="Arial"/>
      <family val="2"/>
    </font>
    <font>
      <b/>
      <sz val="11"/>
      <color theme="1"/>
      <name val="Calibri"/>
      <family val="2"/>
      <scheme val="minor"/>
    </font>
    <font>
      <sz val="10"/>
      <name val="Arial"/>
      <family val="2"/>
    </font>
    <font>
      <sz val="16"/>
      <color theme="1"/>
      <name val="Calibri"/>
      <family val="2"/>
      <scheme val="minor"/>
    </font>
    <font>
      <sz val="10"/>
      <color theme="0"/>
      <name val="Arial"/>
      <family val="2"/>
    </font>
    <font>
      <sz val="11"/>
      <color theme="0"/>
      <name val="Arial"/>
      <family val="2"/>
    </font>
    <font>
      <u/>
      <sz val="11"/>
      <color theme="10"/>
      <name val="Calibri"/>
      <family val="2"/>
    </font>
  </fonts>
  <fills count="12">
    <fill>
      <patternFill patternType="none"/>
    </fill>
    <fill>
      <patternFill patternType="gray125"/>
    </fill>
    <fill>
      <patternFill patternType="solid">
        <fgColor rgb="FFE36C0A"/>
        <bgColor indexed="64"/>
      </patternFill>
    </fill>
    <fill>
      <patternFill patternType="solid">
        <fgColor rgb="FF17365D"/>
        <bgColor indexed="64"/>
      </patternFill>
    </fill>
    <fill>
      <patternFill patternType="solid">
        <fgColor rgb="FF00B050"/>
        <bgColor indexed="64"/>
      </patternFill>
    </fill>
    <fill>
      <patternFill patternType="solid">
        <fgColor rgb="FF8DB3E2"/>
        <bgColor indexed="64"/>
      </patternFill>
    </fill>
    <fill>
      <patternFill patternType="solid">
        <fgColor rgb="FF92D050"/>
        <bgColor indexed="64"/>
      </patternFill>
    </fill>
    <fill>
      <patternFill patternType="solid">
        <fgColor rgb="FFD99594"/>
        <bgColor indexed="64"/>
      </patternFill>
    </fill>
    <fill>
      <patternFill patternType="solid">
        <fgColor rgb="FFB3B3B3"/>
        <bgColor indexed="64"/>
      </patternFill>
    </fill>
    <fill>
      <patternFill patternType="solid">
        <fgColor rgb="FFA6A6A6"/>
        <bgColor indexed="64"/>
      </patternFill>
    </fill>
    <fill>
      <patternFill patternType="solid">
        <fgColor theme="0" tint="-0.24994659260841701"/>
        <bgColor indexed="64"/>
      </patternFill>
    </fill>
    <fill>
      <patternFill patternType="solid">
        <fgColor rgb="FFFFFF66"/>
        <bgColor indexed="64"/>
      </patternFill>
    </fill>
  </fills>
  <borders count="91">
    <border>
      <left/>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right style="medium">
        <color indexed="64"/>
      </right>
      <top/>
      <bottom style="thin">
        <color indexed="64"/>
      </bottom>
      <diagonal/>
    </border>
    <border>
      <left/>
      <right/>
      <top style="hair">
        <color indexed="64"/>
      </top>
      <bottom style="hair">
        <color indexed="64"/>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right/>
      <top/>
      <bottom style="medium">
        <color indexed="8"/>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2">
    <xf numFmtId="0" fontId="0" fillId="0" borderId="0"/>
    <xf numFmtId="0" fontId="26" fillId="0" borderId="0" applyNumberFormat="0" applyFill="0" applyBorder="0" applyAlignment="0" applyProtection="0">
      <alignment vertical="top"/>
      <protection locked="0"/>
    </xf>
  </cellStyleXfs>
  <cellXfs count="455">
    <xf numFmtId="0" fontId="0" fillId="0" borderId="0" xfId="0"/>
    <xf numFmtId="0" fontId="2" fillId="0" borderId="14" xfId="0" applyFont="1" applyBorder="1" applyAlignment="1">
      <alignment horizontal="center" vertical="center" wrapText="1"/>
    </xf>
    <xf numFmtId="0" fontId="5" fillId="8" borderId="8" xfId="0" applyFont="1" applyFill="1" applyBorder="1" applyAlignment="1">
      <alignment vertical="center" wrapText="1"/>
    </xf>
    <xf numFmtId="0" fontId="5" fillId="8" borderId="5" xfId="0" applyFont="1" applyFill="1" applyBorder="1" applyAlignment="1">
      <alignment vertical="center" wrapText="1"/>
    </xf>
    <xf numFmtId="0" fontId="5" fillId="8" borderId="4" xfId="0" applyFont="1" applyFill="1" applyBorder="1" applyAlignment="1">
      <alignment vertical="center" wrapText="1"/>
    </xf>
    <xf numFmtId="0" fontId="5" fillId="8" borderId="0" xfId="0" applyFont="1" applyFill="1" applyBorder="1" applyAlignment="1">
      <alignment vertical="center" wrapText="1"/>
    </xf>
    <xf numFmtId="0" fontId="13" fillId="0" borderId="0" xfId="0" applyFont="1" applyAlignment="1">
      <alignment vertical="center"/>
    </xf>
    <xf numFmtId="0" fontId="6" fillId="6" borderId="12" xfId="0" applyFont="1" applyFill="1" applyBorder="1" applyAlignment="1">
      <alignment vertical="center" wrapText="1"/>
    </xf>
    <xf numFmtId="0" fontId="6" fillId="6" borderId="15" xfId="0" applyFont="1" applyFill="1" applyBorder="1" applyAlignment="1">
      <alignment vertical="center" wrapText="1"/>
    </xf>
    <xf numFmtId="0" fontId="6" fillId="6" borderId="9" xfId="0" applyFont="1" applyFill="1" applyBorder="1" applyAlignment="1">
      <alignment vertical="center" wrapText="1"/>
    </xf>
    <xf numFmtId="0" fontId="6" fillId="6" borderId="7" xfId="0" applyFont="1" applyFill="1" applyBorder="1" applyAlignment="1">
      <alignment vertical="center" wrapText="1"/>
    </xf>
    <xf numFmtId="0" fontId="6" fillId="0" borderId="0" xfId="0" applyFont="1" applyAlignment="1">
      <alignment vertical="center" wrapText="1"/>
    </xf>
    <xf numFmtId="0" fontId="13" fillId="0" borderId="0" xfId="0" applyFont="1" applyAlignment="1">
      <alignment vertical="center" wrapText="1"/>
    </xf>
    <xf numFmtId="0" fontId="7" fillId="5" borderId="34" xfId="0" applyFont="1" applyFill="1" applyBorder="1" applyAlignment="1">
      <alignment vertical="center" wrapText="1"/>
    </xf>
    <xf numFmtId="0" fontId="7" fillId="7" borderId="9" xfId="0" applyFont="1" applyFill="1" applyBorder="1" applyAlignment="1">
      <alignment vertical="center" wrapText="1"/>
    </xf>
    <xf numFmtId="0" fontId="7" fillId="5" borderId="23" xfId="0" applyFont="1" applyFill="1" applyBorder="1" applyAlignment="1">
      <alignment vertical="center" wrapText="1"/>
    </xf>
    <xf numFmtId="0" fontId="7" fillId="7" borderId="0" xfId="0" applyFont="1" applyFill="1" applyBorder="1" applyAlignment="1">
      <alignment vertical="center" wrapText="1"/>
    </xf>
    <xf numFmtId="0" fontId="7" fillId="7" borderId="15" xfId="0" applyFont="1" applyFill="1" applyBorder="1" applyAlignment="1">
      <alignment vertical="center" wrapText="1"/>
    </xf>
    <xf numFmtId="0" fontId="4" fillId="2" borderId="14" xfId="0" applyFont="1" applyFill="1" applyBorder="1" applyAlignment="1">
      <alignment horizontal="center" vertical="center" wrapText="1"/>
    </xf>
    <xf numFmtId="0" fontId="5" fillId="8" borderId="10" xfId="0" applyFont="1" applyFill="1" applyBorder="1" applyAlignment="1">
      <alignment vertical="center" wrapText="1"/>
    </xf>
    <xf numFmtId="0" fontId="7" fillId="5" borderId="65" xfId="0" applyFont="1" applyFill="1" applyBorder="1" applyAlignment="1">
      <alignment vertical="center" wrapText="1"/>
    </xf>
    <xf numFmtId="0" fontId="5" fillId="8" borderId="12" xfId="0" applyFont="1" applyFill="1" applyBorder="1" applyAlignment="1">
      <alignment vertical="center" wrapText="1"/>
    </xf>
    <xf numFmtId="0" fontId="5" fillId="8" borderId="15" xfId="0" applyFont="1" applyFill="1" applyBorder="1" applyAlignment="1">
      <alignment vertical="center" wrapText="1"/>
    </xf>
    <xf numFmtId="0" fontId="4" fillId="2" borderId="3" xfId="0" applyFont="1" applyFill="1" applyBorder="1" applyAlignment="1">
      <alignment horizontal="center" vertical="center" wrapText="1"/>
    </xf>
    <xf numFmtId="0" fontId="9" fillId="0" borderId="14" xfId="0" applyFont="1" applyBorder="1" applyAlignment="1">
      <alignment horizontal="center" vertical="center" wrapText="1"/>
    </xf>
    <xf numFmtId="0" fontId="2" fillId="0" borderId="25" xfId="0" applyFont="1" applyBorder="1" applyAlignment="1">
      <alignment vertical="center" wrapText="1"/>
    </xf>
    <xf numFmtId="0" fontId="9" fillId="0" borderId="12" xfId="0" applyFont="1" applyBorder="1" applyAlignment="1">
      <alignment horizontal="center" vertical="center" wrapText="1"/>
    </xf>
    <xf numFmtId="0" fontId="5" fillId="9" borderId="5" xfId="0" applyFont="1" applyFill="1" applyBorder="1" applyAlignment="1">
      <alignment vertical="center" wrapText="1"/>
    </xf>
    <xf numFmtId="0" fontId="6" fillId="6" borderId="6" xfId="0" applyFont="1" applyFill="1" applyBorder="1" applyAlignment="1">
      <alignment vertical="center" wrapText="1"/>
    </xf>
    <xf numFmtId="0" fontId="13" fillId="0" borderId="0" xfId="0" applyFont="1" applyAlignment="1">
      <alignment horizontal="left" vertical="center"/>
    </xf>
    <xf numFmtId="0" fontId="5" fillId="4" borderId="14" xfId="0" applyFont="1" applyFill="1" applyBorder="1" applyAlignment="1">
      <alignment horizontal="left" vertical="center" wrapText="1"/>
    </xf>
    <xf numFmtId="0" fontId="13" fillId="0" borderId="20" xfId="0" applyFont="1" applyBorder="1" applyAlignment="1">
      <alignment horizontal="left" vertical="center" wrapText="1"/>
    </xf>
    <xf numFmtId="0" fontId="13" fillId="0" borderId="21" xfId="0" applyFont="1" applyBorder="1" applyAlignment="1">
      <alignment horizontal="left" vertical="center" wrapText="1"/>
    </xf>
    <xf numFmtId="0" fontId="13" fillId="0" borderId="41" xfId="0" applyFont="1" applyBorder="1" applyAlignment="1">
      <alignment horizontal="left" vertical="center" wrapText="1"/>
    </xf>
    <xf numFmtId="0" fontId="13" fillId="0" borderId="22" xfId="0" applyFont="1" applyBorder="1" applyAlignment="1">
      <alignment horizontal="left" vertical="center" wrapText="1"/>
    </xf>
    <xf numFmtId="0" fontId="13" fillId="0" borderId="34" xfId="0" applyFont="1" applyBorder="1" applyAlignment="1">
      <alignment horizontal="left" vertical="center" wrapText="1"/>
    </xf>
    <xf numFmtId="0" fontId="13" fillId="0" borderId="35" xfId="0" applyFont="1" applyBorder="1" applyAlignment="1">
      <alignment horizontal="left" vertical="center" wrapText="1"/>
    </xf>
    <xf numFmtId="0" fontId="13" fillId="0" borderId="36" xfId="0" applyFont="1" applyBorder="1" applyAlignment="1">
      <alignment horizontal="left" vertical="center" wrapText="1"/>
    </xf>
    <xf numFmtId="0" fontId="13" fillId="0" borderId="7" xfId="0" applyFont="1" applyBorder="1" applyAlignment="1">
      <alignment horizontal="left" vertical="center" wrapText="1"/>
    </xf>
    <xf numFmtId="0" fontId="13" fillId="0" borderId="6" xfId="0" applyFont="1" applyBorder="1" applyAlignment="1">
      <alignment horizontal="left" vertical="center" wrapText="1"/>
    </xf>
    <xf numFmtId="0" fontId="13" fillId="0" borderId="62" xfId="0" applyFont="1" applyBorder="1" applyAlignment="1">
      <alignment horizontal="left" vertical="center" wrapText="1"/>
    </xf>
    <xf numFmtId="0" fontId="13" fillId="0" borderId="24" xfId="0" applyFont="1" applyBorder="1" applyAlignment="1">
      <alignment horizontal="left" vertical="center" wrapText="1"/>
    </xf>
    <xf numFmtId="0" fontId="13" fillId="0" borderId="14" xfId="0" applyFont="1" applyBorder="1" applyAlignment="1">
      <alignment horizontal="left" vertical="center" wrapText="1"/>
    </xf>
    <xf numFmtId="0" fontId="5" fillId="8" borderId="14" xfId="0" applyFont="1" applyFill="1" applyBorder="1" applyAlignment="1">
      <alignment horizontal="left" vertical="center" wrapText="1"/>
    </xf>
    <xf numFmtId="0" fontId="13" fillId="0" borderId="65" xfId="0" applyFont="1" applyBorder="1" applyAlignment="1">
      <alignment horizontal="left" vertical="center" wrapText="1"/>
    </xf>
    <xf numFmtId="0" fontId="13" fillId="0" borderId="40" xfId="0" applyFont="1" applyBorder="1" applyAlignment="1">
      <alignment horizontal="left" vertical="center" wrapText="1"/>
    </xf>
    <xf numFmtId="0" fontId="2" fillId="10" borderId="14" xfId="0" applyFont="1" applyFill="1" applyBorder="1" applyAlignment="1">
      <alignment horizontal="left" vertical="center" wrapText="1"/>
    </xf>
    <xf numFmtId="0" fontId="13" fillId="0" borderId="23" xfId="0" applyFont="1" applyBorder="1" applyAlignment="1">
      <alignment horizontal="left" vertical="center" wrapText="1"/>
    </xf>
    <xf numFmtId="0" fontId="13" fillId="0" borderId="42" xfId="0" applyFont="1" applyBorder="1" applyAlignment="1">
      <alignment horizontal="left" vertical="center" wrapText="1"/>
    </xf>
    <xf numFmtId="0" fontId="6" fillId="6" borderId="0" xfId="0" applyFont="1" applyFill="1" applyBorder="1" applyAlignment="1">
      <alignment horizontal="left" vertical="center" wrapText="1"/>
    </xf>
    <xf numFmtId="0" fontId="2" fillId="0" borderId="14" xfId="0" applyFont="1" applyBorder="1" applyAlignment="1">
      <alignment horizontal="left" vertical="center" wrapText="1"/>
    </xf>
    <xf numFmtId="0" fontId="13" fillId="0" borderId="2" xfId="0" applyFont="1" applyBorder="1" applyAlignment="1">
      <alignment horizontal="left" vertical="center" wrapText="1"/>
    </xf>
    <xf numFmtId="0" fontId="13" fillId="0" borderId="12"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2" fillId="0" borderId="10" xfId="0" applyFont="1" applyBorder="1" applyAlignment="1">
      <alignment horizontal="left" vertical="center" wrapText="1"/>
    </xf>
    <xf numFmtId="0" fontId="6" fillId="6" borderId="5" xfId="0" applyFont="1" applyFill="1" applyBorder="1" applyAlignment="1">
      <alignment horizontal="left" vertical="center" wrapText="1"/>
    </xf>
    <xf numFmtId="0" fontId="6" fillId="6" borderId="4" xfId="0" applyFont="1" applyFill="1" applyBorder="1" applyAlignment="1">
      <alignment horizontal="left" vertical="center" wrapText="1"/>
    </xf>
    <xf numFmtId="0" fontId="2" fillId="6" borderId="2" xfId="0" applyFont="1" applyFill="1" applyBorder="1" applyAlignment="1">
      <alignment horizontal="left" vertical="center" wrapText="1"/>
    </xf>
    <xf numFmtId="0" fontId="2" fillId="6" borderId="0" xfId="0" applyFont="1" applyFill="1" applyBorder="1" applyAlignment="1">
      <alignment horizontal="left" vertical="center" wrapText="1"/>
    </xf>
    <xf numFmtId="0" fontId="2" fillId="6" borderId="4" xfId="0"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5" xfId="0" applyFont="1" applyBorder="1" applyAlignment="1">
      <alignment horizontal="left" vertical="center" wrapText="1"/>
    </xf>
    <xf numFmtId="0" fontId="5" fillId="4" borderId="3" xfId="0" applyFont="1" applyFill="1" applyBorder="1" applyAlignment="1">
      <alignment horizontal="left" vertical="center" wrapText="1"/>
    </xf>
    <xf numFmtId="0" fontId="4" fillId="8" borderId="14" xfId="0" applyFont="1" applyFill="1" applyBorder="1" applyAlignment="1">
      <alignment horizontal="left" vertical="center" wrapText="1"/>
    </xf>
    <xf numFmtId="0" fontId="10" fillId="0" borderId="14" xfId="0" applyFont="1" applyFill="1" applyBorder="1" applyAlignment="1">
      <alignment horizontal="left" vertical="center" wrapText="1"/>
    </xf>
    <xf numFmtId="0" fontId="13" fillId="0" borderId="21" xfId="0" applyFont="1" applyFill="1" applyBorder="1" applyAlignment="1">
      <alignment horizontal="left" vertical="center" wrapText="1"/>
    </xf>
    <xf numFmtId="0" fontId="13" fillId="0" borderId="22" xfId="0" applyFont="1" applyFill="1" applyBorder="1" applyAlignment="1">
      <alignment horizontal="left" vertical="center" wrapText="1"/>
    </xf>
    <xf numFmtId="0" fontId="4" fillId="8" borderId="7" xfId="0" applyFont="1" applyFill="1" applyBorder="1" applyAlignment="1">
      <alignment horizontal="left" vertical="center" wrapText="1"/>
    </xf>
    <xf numFmtId="0" fontId="13" fillId="0" borderId="41"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20" xfId="0" applyFont="1" applyFill="1" applyBorder="1" applyAlignment="1">
      <alignment horizontal="left" vertical="center" wrapText="1"/>
    </xf>
    <xf numFmtId="0" fontId="4" fillId="8" borderId="10" xfId="0" applyFont="1" applyFill="1" applyBorder="1" applyAlignment="1">
      <alignment horizontal="left" vertical="center" wrapText="1"/>
    </xf>
    <xf numFmtId="0" fontId="13" fillId="0" borderId="68" xfId="0" applyFont="1" applyBorder="1" applyAlignment="1">
      <alignment horizontal="left" vertical="center" wrapText="1"/>
    </xf>
    <xf numFmtId="0" fontId="4" fillId="8" borderId="12"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4" fillId="8" borderId="13" xfId="0" applyFont="1" applyFill="1" applyBorder="1" applyAlignment="1">
      <alignment horizontal="left" vertical="center" wrapText="1"/>
    </xf>
    <xf numFmtId="0" fontId="13" fillId="0" borderId="34" xfId="0" applyFont="1" applyFill="1" applyBorder="1" applyAlignment="1">
      <alignment horizontal="left" vertical="center" wrapText="1"/>
    </xf>
    <xf numFmtId="0" fontId="13" fillId="0" borderId="35" xfId="0" applyFont="1" applyFill="1" applyBorder="1" applyAlignment="1">
      <alignment horizontal="left" vertical="center" wrapText="1"/>
    </xf>
    <xf numFmtId="0" fontId="13" fillId="0" borderId="36" xfId="0" applyFont="1" applyFill="1" applyBorder="1" applyAlignment="1">
      <alignment horizontal="left" vertical="center" wrapText="1"/>
    </xf>
    <xf numFmtId="0" fontId="13" fillId="0" borderId="16" xfId="0" applyFont="1" applyBorder="1" applyAlignment="1">
      <alignment horizontal="left" vertical="center" wrapText="1"/>
    </xf>
    <xf numFmtId="0" fontId="13" fillId="0" borderId="71" xfId="0" applyFont="1" applyBorder="1" applyAlignment="1">
      <alignment horizontal="left" vertical="center" wrapText="1"/>
    </xf>
    <xf numFmtId="0" fontId="13" fillId="0" borderId="17" xfId="0" applyFont="1" applyBorder="1" applyAlignment="1">
      <alignment horizontal="left" vertical="center" wrapText="1"/>
    </xf>
    <xf numFmtId="0" fontId="13" fillId="0" borderId="18" xfId="0" applyFont="1" applyBorder="1" applyAlignment="1">
      <alignment horizontal="left" vertical="center" wrapText="1"/>
    </xf>
    <xf numFmtId="0" fontId="13" fillId="0" borderId="11" xfId="0" applyFont="1" applyBorder="1" applyAlignment="1">
      <alignment horizontal="left" vertical="center" wrapText="1"/>
    </xf>
    <xf numFmtId="0" fontId="4" fillId="0" borderId="14" xfId="0" applyFont="1" applyBorder="1" applyAlignment="1">
      <alignment horizontal="left" vertical="center" wrapText="1"/>
    </xf>
    <xf numFmtId="0" fontId="13" fillId="0" borderId="10" xfId="0" applyFont="1" applyFill="1" applyBorder="1" applyAlignment="1">
      <alignment horizontal="left" vertical="center" wrapText="1"/>
    </xf>
    <xf numFmtId="0" fontId="13" fillId="0" borderId="13" xfId="0" applyFont="1" applyBorder="1" applyAlignment="1">
      <alignment horizontal="left" vertical="center" wrapText="1"/>
    </xf>
    <xf numFmtId="0" fontId="13" fillId="0" borderId="18" xfId="0" applyFont="1" applyFill="1" applyBorder="1" applyAlignment="1">
      <alignment horizontal="left" vertical="center" wrapText="1"/>
    </xf>
    <xf numFmtId="0" fontId="4" fillId="9" borderId="13" xfId="0" applyFont="1" applyFill="1" applyBorder="1" applyAlignment="1">
      <alignment horizontal="left" vertical="center" wrapText="1"/>
    </xf>
    <xf numFmtId="0" fontId="4" fillId="9" borderId="7" xfId="0" applyFont="1" applyFill="1" applyBorder="1" applyAlignment="1">
      <alignment horizontal="left" vertical="center" wrapText="1"/>
    </xf>
    <xf numFmtId="0" fontId="10" fillId="0" borderId="34" xfId="0" applyFont="1" applyBorder="1" applyAlignment="1">
      <alignment horizontal="left" vertical="center" wrapText="1"/>
    </xf>
    <xf numFmtId="0" fontId="10" fillId="0" borderId="36" xfId="0" applyFont="1" applyBorder="1" applyAlignment="1">
      <alignment horizontal="left" vertical="center" wrapText="1"/>
    </xf>
    <xf numFmtId="0" fontId="10" fillId="0" borderId="35" xfId="0" applyFont="1" applyBorder="1" applyAlignment="1">
      <alignment horizontal="left" vertical="center" wrapText="1"/>
    </xf>
    <xf numFmtId="0" fontId="2" fillId="0" borderId="7" xfId="0" applyFont="1" applyBorder="1" applyAlignment="1">
      <alignment horizontal="center" vertical="center" wrapText="1"/>
    </xf>
    <xf numFmtId="0" fontId="9" fillId="0" borderId="7" xfId="0" applyFont="1" applyBorder="1" applyAlignment="1">
      <alignment horizontal="center" vertical="center" wrapText="1"/>
    </xf>
    <xf numFmtId="0" fontId="2" fillId="6" borderId="15"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0" borderId="70" xfId="0" applyFont="1" applyFill="1" applyBorder="1" applyAlignment="1">
      <alignment vertical="center"/>
    </xf>
    <xf numFmtId="0" fontId="17" fillId="0" borderId="0" xfId="0" applyFont="1" applyAlignment="1">
      <alignment vertical="center" wrapText="1"/>
    </xf>
    <xf numFmtId="0" fontId="2" fillId="6" borderId="15" xfId="0" applyFont="1" applyFill="1" applyBorder="1" applyAlignment="1">
      <alignment horizontal="center" vertical="center" wrapText="1"/>
    </xf>
    <xf numFmtId="0" fontId="19" fillId="0" borderId="0" xfId="0" applyFont="1" applyAlignment="1">
      <alignment horizontal="right" vertical="center"/>
    </xf>
    <xf numFmtId="0" fontId="1" fillId="0" borderId="8" xfId="0" applyFont="1" applyFill="1" applyBorder="1" applyAlignment="1">
      <alignment horizontal="center" vertical="center"/>
    </xf>
    <xf numFmtId="0" fontId="4" fillId="2" borderId="8" xfId="0" applyFont="1" applyFill="1" applyBorder="1" applyAlignment="1">
      <alignment horizontal="center" vertical="center"/>
    </xf>
    <xf numFmtId="0" fontId="1" fillId="11" borderId="8" xfId="0" applyFont="1" applyFill="1" applyBorder="1" applyAlignment="1">
      <alignment horizontal="center" vertical="center"/>
    </xf>
    <xf numFmtId="0" fontId="2" fillId="0" borderId="7" xfId="0" applyFont="1" applyBorder="1" applyAlignment="1">
      <alignment horizontal="center" vertical="center" wrapText="1"/>
    </xf>
    <xf numFmtId="0" fontId="2" fillId="0" borderId="12" xfId="0" applyFont="1" applyBorder="1" applyAlignment="1">
      <alignment horizontal="center" vertical="center" wrapText="1"/>
    </xf>
    <xf numFmtId="0" fontId="2" fillId="6" borderId="15" xfId="0" applyFont="1" applyFill="1" applyBorder="1" applyAlignment="1">
      <alignment horizontal="center" vertical="center" wrapText="1"/>
    </xf>
    <xf numFmtId="0" fontId="2" fillId="0" borderId="6" xfId="0" applyFont="1" applyBorder="1" applyAlignment="1">
      <alignment horizontal="center" vertical="center" wrapText="1"/>
    </xf>
    <xf numFmtId="0" fontId="9" fillId="0" borderId="7" xfId="0" applyFont="1" applyBorder="1" applyAlignment="1">
      <alignment horizontal="center" vertical="center" wrapText="1"/>
    </xf>
    <xf numFmtId="0" fontId="2" fillId="0" borderId="3" xfId="0" applyFont="1" applyBorder="1" applyAlignment="1">
      <alignment horizontal="center" vertical="center" wrapText="1"/>
    </xf>
    <xf numFmtId="0" fontId="9"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Fill="1" applyBorder="1" applyAlignment="1">
      <alignment horizontal="center" vertical="center"/>
    </xf>
    <xf numFmtId="0" fontId="6" fillId="0" borderId="72" xfId="0" applyFont="1" applyFill="1" applyBorder="1" applyAlignment="1">
      <alignment vertical="center"/>
    </xf>
    <xf numFmtId="0" fontId="6" fillId="0" borderId="73" xfId="0" applyFont="1" applyFill="1" applyBorder="1" applyAlignment="1">
      <alignment vertical="center"/>
    </xf>
    <xf numFmtId="0" fontId="6" fillId="0" borderId="74" xfId="0" applyFont="1" applyFill="1" applyBorder="1" applyAlignment="1">
      <alignment vertical="center"/>
    </xf>
    <xf numFmtId="0" fontId="6" fillId="0" borderId="75" xfId="0" applyFont="1" applyFill="1" applyBorder="1" applyAlignment="1">
      <alignment vertical="center"/>
    </xf>
    <xf numFmtId="0" fontId="5" fillId="0" borderId="76" xfId="0" applyFont="1" applyBorder="1" applyAlignment="1">
      <alignment horizontal="center" vertical="center"/>
    </xf>
    <xf numFmtId="0" fontId="6" fillId="0" borderId="77" xfId="0" applyFont="1" applyFill="1" applyBorder="1" applyAlignment="1">
      <alignment vertical="center"/>
    </xf>
    <xf numFmtId="0" fontId="2" fillId="0" borderId="72" xfId="0" applyFont="1" applyFill="1" applyBorder="1" applyAlignment="1">
      <alignment vertical="center"/>
    </xf>
    <xf numFmtId="0" fontId="2" fillId="0" borderId="73" xfId="0" applyFont="1" applyFill="1" applyBorder="1" applyAlignment="1">
      <alignment vertical="center"/>
    </xf>
    <xf numFmtId="0" fontId="2" fillId="0" borderId="75" xfId="0" applyFont="1" applyFill="1" applyBorder="1" applyAlignment="1">
      <alignment vertical="center"/>
    </xf>
    <xf numFmtId="0" fontId="2" fillId="0" borderId="77" xfId="0" applyFont="1" applyFill="1" applyBorder="1" applyAlignment="1">
      <alignment vertical="center"/>
    </xf>
    <xf numFmtId="0" fontId="6" fillId="0" borderId="70" xfId="0" applyFont="1" applyFill="1" applyBorder="1" applyAlignment="1">
      <alignment vertical="center"/>
    </xf>
    <xf numFmtId="0" fontId="2" fillId="0" borderId="76" xfId="0" applyFont="1" applyFill="1" applyBorder="1" applyAlignment="1">
      <alignment vertical="center"/>
    </xf>
    <xf numFmtId="0" fontId="2" fillId="0" borderId="74"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0" fontId="6" fillId="0" borderId="76" xfId="0" applyFont="1" applyFill="1" applyBorder="1" applyAlignment="1">
      <alignment vertical="center"/>
    </xf>
    <xf numFmtId="0" fontId="6" fillId="0" borderId="78" xfId="0" applyFont="1" applyFill="1" applyBorder="1" applyAlignment="1">
      <alignment vertical="center"/>
    </xf>
    <xf numFmtId="0" fontId="9" fillId="0" borderId="72" xfId="0" applyFont="1" applyFill="1" applyBorder="1" applyAlignment="1">
      <alignment vertical="center"/>
    </xf>
    <xf numFmtId="0" fontId="9" fillId="0" borderId="73" xfId="0" applyFont="1" applyFill="1" applyBorder="1" applyAlignment="1">
      <alignment vertical="center"/>
    </xf>
    <xf numFmtId="0" fontId="9" fillId="0" borderId="75" xfId="0" applyFont="1" applyFill="1" applyBorder="1" applyAlignment="1">
      <alignment vertical="center"/>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75" xfId="0" applyFont="1" applyFill="1" applyBorder="1" applyAlignment="1">
      <alignment horizontal="center" vertical="center"/>
    </xf>
    <xf numFmtId="0" fontId="6" fillId="0" borderId="72" xfId="0" applyFont="1" applyBorder="1" applyAlignment="1">
      <alignment vertical="center"/>
    </xf>
    <xf numFmtId="0" fontId="6" fillId="0" borderId="73" xfId="0" applyFont="1" applyBorder="1" applyAlignment="1">
      <alignment vertical="center"/>
    </xf>
    <xf numFmtId="0" fontId="6" fillId="0" borderId="74" xfId="0" applyFont="1" applyBorder="1" applyAlignment="1">
      <alignment vertical="center"/>
    </xf>
    <xf numFmtId="0" fontId="6" fillId="0" borderId="75" xfId="0" applyFont="1" applyBorder="1" applyAlignment="1">
      <alignment vertical="center"/>
    </xf>
    <xf numFmtId="0" fontId="5" fillId="0" borderId="79" xfId="0" applyFont="1" applyBorder="1" applyAlignment="1">
      <alignment horizontal="center" vertical="center"/>
    </xf>
    <xf numFmtId="0" fontId="6" fillId="0" borderId="78" xfId="0" applyFont="1" applyBorder="1" applyAlignment="1">
      <alignment vertical="center"/>
    </xf>
    <xf numFmtId="0" fontId="2" fillId="0" borderId="77" xfId="0" applyFont="1" applyBorder="1" applyAlignment="1">
      <alignment vertical="center"/>
    </xf>
    <xf numFmtId="0" fontId="2" fillId="0" borderId="72" xfId="0" applyFont="1" applyBorder="1" applyAlignment="1">
      <alignment vertical="center"/>
    </xf>
    <xf numFmtId="0" fontId="6" fillId="0" borderId="77" xfId="0" applyFont="1" applyBorder="1" applyAlignment="1">
      <alignment vertical="center"/>
    </xf>
    <xf numFmtId="0" fontId="6" fillId="0" borderId="79" xfId="0" applyFont="1" applyFill="1" applyBorder="1" applyAlignment="1">
      <alignment vertical="center"/>
    </xf>
    <xf numFmtId="0" fontId="5" fillId="0" borderId="77" xfId="0" applyFont="1" applyFill="1" applyBorder="1" applyAlignment="1">
      <alignment vertical="center"/>
    </xf>
    <xf numFmtId="0" fontId="5" fillId="0" borderId="79" xfId="0" applyFont="1" applyFill="1" applyBorder="1" applyAlignment="1">
      <alignment horizontal="center" vertical="center"/>
    </xf>
    <xf numFmtId="0" fontId="2" fillId="0" borderId="70" xfId="0" applyFont="1" applyBorder="1" applyAlignment="1">
      <alignment vertical="center"/>
    </xf>
    <xf numFmtId="0" fontId="2" fillId="0" borderId="73" xfId="0" applyFont="1" applyBorder="1" applyAlignment="1">
      <alignment vertical="center"/>
    </xf>
    <xf numFmtId="0" fontId="2" fillId="0" borderId="74" xfId="0" applyFont="1" applyBorder="1" applyAlignment="1">
      <alignment vertical="center"/>
    </xf>
    <xf numFmtId="0" fontId="2" fillId="0" borderId="75" xfId="0" applyFont="1" applyBorder="1" applyAlignment="1">
      <alignment vertical="center"/>
    </xf>
    <xf numFmtId="0" fontId="6" fillId="0" borderId="70" xfId="0" applyFont="1" applyBorder="1" applyAlignment="1">
      <alignment vertical="center"/>
    </xf>
    <xf numFmtId="0" fontId="4" fillId="8" borderId="5" xfId="0" applyFont="1" applyFill="1" applyBorder="1" applyAlignment="1">
      <alignment horizontal="left" vertical="center" wrapText="1"/>
    </xf>
    <xf numFmtId="0" fontId="13" fillId="0" borderId="15" xfId="0" applyFont="1" applyBorder="1" applyAlignment="1">
      <alignment horizontal="left" vertical="center" wrapText="1"/>
    </xf>
    <xf numFmtId="0" fontId="5" fillId="8" borderId="10" xfId="0" applyFont="1" applyFill="1" applyBorder="1" applyAlignment="1">
      <alignment horizontal="left" vertical="center" wrapText="1"/>
    </xf>
    <xf numFmtId="0" fontId="2" fillId="10" borderId="10" xfId="0" applyFont="1" applyFill="1" applyBorder="1" applyAlignment="1">
      <alignment horizontal="left" vertical="center" wrapText="1"/>
    </xf>
    <xf numFmtId="0" fontId="7" fillId="6" borderId="5" xfId="0" applyFont="1" applyFill="1" applyBorder="1" applyAlignment="1">
      <alignment horizontal="left" vertical="center" wrapText="1"/>
    </xf>
    <xf numFmtId="0" fontId="4" fillId="8" borderId="4" xfId="0" applyFont="1" applyFill="1" applyBorder="1" applyAlignment="1">
      <alignment horizontal="left" vertical="center" wrapText="1"/>
    </xf>
    <xf numFmtId="0" fontId="10" fillId="0" borderId="40" xfId="0" applyFont="1" applyBorder="1" applyAlignment="1">
      <alignment horizontal="left" vertical="center" wrapText="1"/>
    </xf>
    <xf numFmtId="0" fontId="4" fillId="9" borderId="5" xfId="0" applyFont="1" applyFill="1"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42" xfId="0" applyFont="1" applyBorder="1" applyAlignment="1">
      <alignment horizontal="left" vertical="center" wrapText="1"/>
    </xf>
    <xf numFmtId="0" fontId="1" fillId="0" borderId="25" xfId="0" applyFont="1" applyBorder="1" applyAlignment="1">
      <alignment horizontal="left" vertical="center" wrapText="1"/>
    </xf>
    <xf numFmtId="0" fontId="1" fillId="0" borderId="34" xfId="0" applyFont="1" applyBorder="1" applyAlignment="1">
      <alignment horizontal="left" vertical="center" wrapText="1"/>
    </xf>
    <xf numFmtId="0" fontId="1" fillId="0" borderId="35" xfId="0" applyFont="1" applyBorder="1" applyAlignment="1">
      <alignment horizontal="left" vertical="center" wrapText="1"/>
    </xf>
    <xf numFmtId="0" fontId="1" fillId="0" borderId="36" xfId="0" applyFont="1" applyBorder="1" applyAlignment="1">
      <alignment horizontal="left" vertical="center" wrapText="1"/>
    </xf>
    <xf numFmtId="0" fontId="1" fillId="0" borderId="15" xfId="0" applyFont="1" applyBorder="1" applyAlignment="1">
      <alignment horizontal="left" vertical="center" wrapText="1"/>
    </xf>
    <xf numFmtId="0" fontId="1" fillId="0" borderId="12" xfId="0" applyFont="1" applyBorder="1" applyAlignment="1">
      <alignment horizontal="left" vertical="center" wrapText="1"/>
    </xf>
    <xf numFmtId="0" fontId="7" fillId="6" borderId="13" xfId="0" applyFont="1" applyFill="1" applyBorder="1" applyAlignment="1">
      <alignment horizontal="left" vertical="center" wrapText="1"/>
    </xf>
    <xf numFmtId="0" fontId="8" fillId="6" borderId="1" xfId="0" applyFont="1" applyFill="1" applyBorder="1" applyAlignment="1">
      <alignment horizontal="left" vertical="center" wrapText="1"/>
    </xf>
    <xf numFmtId="0" fontId="7" fillId="6" borderId="2"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 fillId="6" borderId="13" xfId="0" applyFont="1" applyFill="1" applyBorder="1" applyAlignment="1">
      <alignment horizontal="left" vertical="center" wrapText="1"/>
    </xf>
    <xf numFmtId="0" fontId="8" fillId="6" borderId="4" xfId="0" applyFont="1" applyFill="1" applyBorder="1" applyAlignment="1">
      <alignment horizontal="left" vertical="center" wrapText="1"/>
    </xf>
    <xf numFmtId="0" fontId="4" fillId="6" borderId="5" xfId="0" applyFont="1" applyFill="1" applyBorder="1" applyAlignment="1">
      <alignment horizontal="left" vertical="center" wrapText="1"/>
    </xf>
    <xf numFmtId="0" fontId="7" fillId="7" borderId="4" xfId="0" applyFont="1" applyFill="1" applyBorder="1" applyAlignment="1">
      <alignment vertical="center" wrapText="1"/>
    </xf>
    <xf numFmtId="0" fontId="4" fillId="2" borderId="7" xfId="0" applyFont="1" applyFill="1" applyBorder="1" applyAlignment="1">
      <alignment horizontal="center" vertical="center" wrapText="1"/>
    </xf>
    <xf numFmtId="0" fontId="5" fillId="4" borderId="7" xfId="0" applyFont="1" applyFill="1" applyBorder="1" applyAlignment="1">
      <alignment horizontal="left" vertical="center" wrapText="1"/>
    </xf>
    <xf numFmtId="0" fontId="9" fillId="0" borderId="3" xfId="0" applyFont="1" applyBorder="1" applyAlignment="1">
      <alignment vertical="center" wrapText="1"/>
    </xf>
    <xf numFmtId="0" fontId="13" fillId="0" borderId="1" xfId="0" applyFont="1" applyBorder="1" applyAlignment="1">
      <alignment horizontal="left" vertical="center" wrapText="1"/>
    </xf>
    <xf numFmtId="0" fontId="13" fillId="0" borderId="80" xfId="0" applyFont="1" applyBorder="1" applyAlignment="1">
      <alignment horizontal="left" vertical="center" wrapText="1"/>
    </xf>
    <xf numFmtId="0" fontId="4" fillId="8" borderId="2" xfId="0" applyFont="1" applyFill="1" applyBorder="1" applyAlignment="1">
      <alignment horizontal="left" vertical="center" wrapText="1"/>
    </xf>
    <xf numFmtId="0" fontId="4" fillId="8" borderId="6" xfId="0" applyFont="1" applyFill="1" applyBorder="1" applyAlignment="1">
      <alignment horizontal="left" vertical="center" wrapText="1"/>
    </xf>
    <xf numFmtId="0" fontId="4" fillId="6" borderId="13" xfId="0" applyFont="1" applyFill="1" applyBorder="1" applyAlignment="1">
      <alignment horizontal="left" vertical="center" wrapText="1"/>
    </xf>
    <xf numFmtId="0" fontId="16" fillId="6" borderId="1" xfId="0" applyFont="1" applyFill="1" applyBorder="1" applyAlignment="1">
      <alignment horizontal="left" vertical="center" wrapText="1"/>
    </xf>
    <xf numFmtId="0" fontId="4" fillId="2" borderId="7" xfId="0" applyFont="1" applyFill="1" applyBorder="1" applyAlignment="1">
      <alignment horizontal="left" vertical="center" wrapText="1"/>
    </xf>
    <xf numFmtId="0" fontId="5" fillId="4" borderId="0"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4" fillId="2" borderId="12" xfId="0" applyFont="1" applyFill="1" applyBorder="1" applyAlignment="1">
      <alignment horizontal="center" vertical="center" wrapText="1"/>
    </xf>
    <xf numFmtId="0" fontId="5" fillId="4" borderId="12"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4" fillId="8" borderId="3" xfId="0" applyFont="1" applyFill="1" applyBorder="1" applyAlignment="1">
      <alignment horizontal="left" vertical="center" wrapText="1"/>
    </xf>
    <xf numFmtId="0" fontId="5" fillId="8" borderId="3" xfId="0" applyFont="1" applyFill="1" applyBorder="1" applyAlignment="1">
      <alignment horizontal="left" vertical="center" wrapText="1"/>
    </xf>
    <xf numFmtId="0" fontId="4" fillId="8" borderId="9" xfId="0" applyFont="1" applyFill="1" applyBorder="1" applyAlignment="1">
      <alignment horizontal="left" vertical="center" wrapText="1"/>
    </xf>
    <xf numFmtId="0" fontId="1" fillId="0" borderId="62" xfId="0" applyFont="1" applyBorder="1" applyAlignment="1">
      <alignment horizontal="left" vertical="center" wrapText="1"/>
    </xf>
    <xf numFmtId="0" fontId="7" fillId="5" borderId="8" xfId="0" applyFont="1" applyFill="1" applyBorder="1" applyAlignment="1">
      <alignment vertical="center" wrapText="1"/>
    </xf>
    <xf numFmtId="0" fontId="16" fillId="6" borderId="4" xfId="0" applyFont="1" applyFill="1" applyBorder="1" applyAlignment="1">
      <alignment horizontal="left" vertical="center" wrapText="1"/>
    </xf>
    <xf numFmtId="0" fontId="1" fillId="0" borderId="65" xfId="0" applyFont="1" applyBorder="1" applyAlignment="1">
      <alignment horizontal="left" vertical="center" wrapText="1"/>
    </xf>
    <xf numFmtId="0" fontId="1" fillId="0" borderId="40"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8" fillId="6" borderId="2" xfId="0" applyFont="1" applyFill="1" applyBorder="1" applyAlignment="1">
      <alignment horizontal="left" vertical="center" wrapText="1"/>
    </xf>
    <xf numFmtId="0" fontId="2" fillId="0" borderId="23" xfId="0" applyFont="1" applyBorder="1" applyAlignment="1">
      <alignment vertical="center" wrapText="1"/>
    </xf>
    <xf numFmtId="0" fontId="2" fillId="0" borderId="24" xfId="0" applyFont="1" applyBorder="1" applyAlignment="1">
      <alignment vertical="center" wrapText="1"/>
    </xf>
    <xf numFmtId="0" fontId="2" fillId="0" borderId="42" xfId="0" applyFont="1" applyBorder="1" applyAlignment="1">
      <alignment vertical="center" wrapText="1"/>
    </xf>
    <xf numFmtId="0" fontId="2" fillId="0" borderId="8" xfId="0" applyFont="1" applyBorder="1" applyAlignment="1">
      <alignment vertical="center" wrapText="1"/>
    </xf>
    <xf numFmtId="0" fontId="2" fillId="0" borderId="5" xfId="0" applyFont="1" applyBorder="1" applyAlignment="1">
      <alignment vertical="center" wrapText="1"/>
    </xf>
    <xf numFmtId="0" fontId="2" fillId="0" borderId="0" xfId="0" applyFont="1" applyBorder="1" applyAlignment="1">
      <alignment vertical="center" wrapText="1"/>
    </xf>
    <xf numFmtId="0" fontId="2" fillId="0" borderId="4" xfId="0" applyFont="1" applyBorder="1" applyAlignment="1">
      <alignment vertical="center" wrapText="1"/>
    </xf>
    <xf numFmtId="0" fontId="2" fillId="0" borderId="23" xfId="0" applyFont="1" applyFill="1" applyBorder="1" applyAlignment="1">
      <alignment vertical="center" wrapText="1"/>
    </xf>
    <xf numFmtId="0" fontId="2" fillId="0" borderId="24" xfId="0" applyFont="1" applyFill="1" applyBorder="1" applyAlignment="1">
      <alignment vertical="center" wrapText="1"/>
    </xf>
    <xf numFmtId="0" fontId="2" fillId="0" borderId="25" xfId="0" applyFont="1" applyFill="1" applyBorder="1" applyAlignment="1">
      <alignment vertical="center" wrapText="1"/>
    </xf>
    <xf numFmtId="0" fontId="2" fillId="0" borderId="62" xfId="0" applyFont="1" applyBorder="1" applyAlignment="1">
      <alignment vertical="center" wrapText="1"/>
    </xf>
    <xf numFmtId="0" fontId="14" fillId="3" borderId="10" xfId="0" applyFont="1" applyFill="1" applyBorder="1" applyAlignment="1">
      <alignment horizontal="center" vertical="center" wrapText="1"/>
    </xf>
    <xf numFmtId="0" fontId="1" fillId="5" borderId="34" xfId="0" applyFont="1" applyFill="1" applyBorder="1" applyAlignment="1">
      <alignment horizontal="justify" vertical="center" wrapText="1"/>
    </xf>
    <xf numFmtId="0" fontId="15" fillId="3" borderId="10"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4" fillId="8" borderId="15" xfId="0" applyFont="1" applyFill="1" applyBorder="1" applyAlignment="1">
      <alignment horizontal="left" vertical="center" wrapText="1"/>
    </xf>
    <xf numFmtId="0" fontId="4" fillId="9" borderId="12" xfId="0" applyFont="1" applyFill="1" applyBorder="1" applyAlignment="1">
      <alignment horizontal="left" vertical="center" wrapText="1"/>
    </xf>
    <xf numFmtId="0" fontId="21" fillId="0" borderId="0" xfId="0" applyFont="1"/>
    <xf numFmtId="0" fontId="0" fillId="0" borderId="0" xfId="0" applyFont="1"/>
    <xf numFmtId="0" fontId="0" fillId="0" borderId="0" xfId="0" applyBorder="1"/>
    <xf numFmtId="0" fontId="3" fillId="0" borderId="25" xfId="0" applyFont="1" applyBorder="1" applyAlignment="1">
      <alignment vertical="center" wrapText="1"/>
    </xf>
    <xf numFmtId="0" fontId="23" fillId="0" borderId="0" xfId="0" applyFont="1"/>
    <xf numFmtId="0" fontId="0" fillId="0" borderId="15" xfId="0" applyBorder="1"/>
    <xf numFmtId="0" fontId="0" fillId="0" borderId="2" xfId="0" applyBorder="1"/>
    <xf numFmtId="0" fontId="0" fillId="0" borderId="9" xfId="0" applyBorder="1"/>
    <xf numFmtId="0" fontId="0" fillId="0" borderId="1" xfId="0" applyBorder="1"/>
    <xf numFmtId="0" fontId="20" fillId="0" borderId="0" xfId="0" applyFont="1" applyFill="1" applyBorder="1" applyAlignment="1">
      <alignment horizontal="center" vertical="center" wrapText="1"/>
    </xf>
    <xf numFmtId="0" fontId="0" fillId="0" borderId="0" xfId="0" quotePrefix="1"/>
    <xf numFmtId="0" fontId="22" fillId="0" borderId="19" xfId="0" applyFont="1" applyFill="1" applyBorder="1" applyAlignment="1">
      <alignment horizontal="left" vertical="center" wrapText="1"/>
    </xf>
    <xf numFmtId="0" fontId="0" fillId="0" borderId="0" xfId="0" applyAlignment="1">
      <alignment horizontal="center"/>
    </xf>
    <xf numFmtId="0" fontId="22" fillId="0" borderId="19" xfId="0" applyFont="1" applyFill="1" applyBorder="1" applyAlignment="1">
      <alignment horizontal="center" vertical="center" wrapText="1"/>
    </xf>
    <xf numFmtId="0" fontId="0" fillId="0" borderId="4" xfId="0" applyBorder="1"/>
    <xf numFmtId="0" fontId="0" fillId="0" borderId="12" xfId="0" applyBorder="1"/>
    <xf numFmtId="0" fontId="0" fillId="0" borderId="5" xfId="0" applyBorder="1"/>
    <xf numFmtId="0" fontId="0" fillId="0" borderId="13" xfId="0" applyBorder="1"/>
    <xf numFmtId="0" fontId="6" fillId="0" borderId="0" xfId="0" applyFont="1" applyAlignment="1" applyProtection="1">
      <alignment vertical="center"/>
      <protection locked="0"/>
    </xf>
    <xf numFmtId="0" fontId="5" fillId="2" borderId="10" xfId="0" applyFont="1" applyFill="1" applyBorder="1" applyAlignment="1" applyProtection="1">
      <alignment horizontal="center" vertical="center"/>
      <protection locked="0"/>
    </xf>
    <xf numFmtId="0" fontId="6" fillId="0" borderId="26" xfId="0" applyFont="1" applyFill="1" applyBorder="1" applyAlignment="1" applyProtection="1">
      <alignment vertical="center"/>
      <protection locked="0"/>
    </xf>
    <xf numFmtId="0" fontId="6" fillId="0" borderId="29" xfId="0" applyFont="1" applyFill="1" applyBorder="1" applyAlignment="1" applyProtection="1">
      <alignment vertical="center"/>
      <protection locked="0"/>
    </xf>
    <xf numFmtId="0" fontId="6" fillId="0" borderId="43" xfId="0" applyFont="1" applyFill="1" applyBorder="1" applyAlignment="1" applyProtection="1">
      <alignment vertical="center"/>
      <protection locked="0"/>
    </xf>
    <xf numFmtId="0" fontId="6" fillId="0" borderId="31" xfId="0" applyFont="1" applyFill="1" applyBorder="1" applyAlignment="1" applyProtection="1">
      <alignment vertical="center"/>
      <protection locked="0"/>
    </xf>
    <xf numFmtId="0" fontId="6" fillId="0" borderId="49" xfId="0" applyFont="1" applyFill="1" applyBorder="1" applyAlignment="1" applyProtection="1">
      <alignment vertical="center"/>
      <protection locked="0"/>
    </xf>
    <xf numFmtId="0" fontId="6" fillId="0" borderId="52" xfId="0" applyFont="1" applyFill="1" applyBorder="1" applyAlignment="1" applyProtection="1">
      <alignment vertical="center"/>
      <protection locked="0"/>
    </xf>
    <xf numFmtId="0" fontId="6" fillId="0" borderId="58" xfId="0" applyFont="1" applyFill="1" applyBorder="1" applyAlignment="1" applyProtection="1">
      <alignment vertical="center"/>
      <protection locked="0"/>
    </xf>
    <xf numFmtId="0" fontId="6" fillId="0" borderId="63" xfId="0" applyFont="1" applyFill="1" applyBorder="1" applyAlignment="1" applyProtection="1">
      <alignment vertical="center"/>
      <protection locked="0"/>
    </xf>
    <xf numFmtId="0" fontId="6" fillId="0" borderId="56" xfId="0" applyFont="1" applyFill="1" applyBorder="1" applyAlignment="1" applyProtection="1">
      <alignment vertical="center"/>
      <protection locked="0"/>
    </xf>
    <xf numFmtId="0" fontId="6" fillId="0" borderId="26" xfId="0" applyFont="1" applyFill="1" applyBorder="1" applyAlignment="1" applyProtection="1">
      <alignment horizontal="center" vertical="center"/>
      <protection locked="0"/>
    </xf>
    <xf numFmtId="0" fontId="6" fillId="0" borderId="29" xfId="0" applyFont="1" applyFill="1" applyBorder="1" applyAlignment="1" applyProtection="1">
      <alignment horizontal="center" vertical="center"/>
      <protection locked="0"/>
    </xf>
    <xf numFmtId="0" fontId="6" fillId="0" borderId="31" xfId="0" applyFont="1" applyFill="1" applyBorder="1" applyAlignment="1" applyProtection="1">
      <alignment horizontal="center" vertical="center"/>
      <protection locked="0"/>
    </xf>
    <xf numFmtId="0" fontId="6" fillId="0" borderId="26" xfId="0" applyFont="1" applyBorder="1" applyAlignment="1" applyProtection="1">
      <alignment vertical="center"/>
      <protection locked="0"/>
    </xf>
    <xf numFmtId="0" fontId="6" fillId="0" borderId="29" xfId="0" applyFont="1" applyBorder="1" applyAlignment="1" applyProtection="1">
      <alignment vertical="center"/>
      <protection locked="0"/>
    </xf>
    <xf numFmtId="0" fontId="6" fillId="0" borderId="43" xfId="0" applyFont="1" applyBorder="1" applyAlignment="1" applyProtection="1">
      <alignment vertical="center"/>
      <protection locked="0"/>
    </xf>
    <xf numFmtId="0" fontId="6" fillId="0" borderId="31" xfId="0" applyFont="1" applyBorder="1" applyAlignment="1" applyProtection="1">
      <alignment vertical="center"/>
      <protection locked="0"/>
    </xf>
    <xf numFmtId="0" fontId="6" fillId="0" borderId="63" xfId="0" applyFont="1" applyBorder="1" applyAlignment="1" applyProtection="1">
      <alignment vertical="center"/>
      <protection locked="0"/>
    </xf>
    <xf numFmtId="0" fontId="6" fillId="0" borderId="49" xfId="0" applyFont="1" applyBorder="1" applyAlignment="1" applyProtection="1">
      <alignment vertical="center"/>
      <protection locked="0"/>
    </xf>
    <xf numFmtId="0" fontId="5" fillId="0" borderId="49" xfId="0" applyFont="1" applyFill="1" applyBorder="1" applyAlignment="1" applyProtection="1">
      <alignment vertical="center"/>
      <protection locked="0"/>
    </xf>
    <xf numFmtId="0" fontId="6" fillId="0" borderId="52" xfId="0" applyFont="1" applyBorder="1" applyAlignment="1" applyProtection="1">
      <alignment vertical="center"/>
      <protection locked="0"/>
    </xf>
    <xf numFmtId="0" fontId="6" fillId="0" borderId="58" xfId="0" applyFont="1" applyBorder="1" applyAlignment="1" applyProtection="1">
      <alignment vertical="center"/>
      <protection locked="0"/>
    </xf>
    <xf numFmtId="0" fontId="5" fillId="2" borderId="8" xfId="0" applyFont="1" applyFill="1" applyBorder="1" applyAlignment="1" applyProtection="1">
      <alignment horizontal="center" vertical="center"/>
      <protection locked="0"/>
    </xf>
    <xf numFmtId="0" fontId="6" fillId="0" borderId="27" xfId="0" applyFont="1" applyFill="1" applyBorder="1" applyAlignment="1" applyProtection="1">
      <alignment vertical="center"/>
      <protection locked="0"/>
    </xf>
    <xf numFmtId="0" fontId="6" fillId="0" borderId="19" xfId="0" applyFont="1" applyFill="1" applyBorder="1" applyAlignment="1" applyProtection="1">
      <alignment vertical="center"/>
      <protection locked="0"/>
    </xf>
    <xf numFmtId="0" fontId="6" fillId="0" borderId="44" xfId="0" applyFont="1" applyFill="1" applyBorder="1" applyAlignment="1" applyProtection="1">
      <alignment vertical="center"/>
      <protection locked="0"/>
    </xf>
    <xf numFmtId="0" fontId="6" fillId="0" borderId="32" xfId="0" applyFont="1" applyFill="1" applyBorder="1" applyAlignment="1" applyProtection="1">
      <alignment vertical="center"/>
      <protection locked="0"/>
    </xf>
    <xf numFmtId="0" fontId="6" fillId="0" borderId="50" xfId="0" applyFont="1" applyFill="1" applyBorder="1" applyAlignment="1" applyProtection="1">
      <alignment vertical="center"/>
      <protection locked="0"/>
    </xf>
    <xf numFmtId="0" fontId="6" fillId="0" borderId="53" xfId="0" applyFont="1" applyFill="1" applyBorder="1" applyAlignment="1" applyProtection="1">
      <alignment vertical="center"/>
      <protection locked="0"/>
    </xf>
    <xf numFmtId="0" fontId="6" fillId="0" borderId="48" xfId="0" applyFont="1" applyFill="1" applyBorder="1" applyAlignment="1" applyProtection="1">
      <alignment vertical="center"/>
      <protection locked="0"/>
    </xf>
    <xf numFmtId="0" fontId="6" fillId="0" borderId="61" xfId="0" applyFont="1" applyFill="1" applyBorder="1" applyAlignment="1" applyProtection="1">
      <alignment vertical="center"/>
      <protection locked="0"/>
    </xf>
    <xf numFmtId="0" fontId="6" fillId="0" borderId="47" xfId="0" applyFont="1" applyFill="1" applyBorder="1" applyAlignment="1" applyProtection="1">
      <alignment vertical="center"/>
      <protection locked="0"/>
    </xf>
    <xf numFmtId="0" fontId="6" fillId="0" borderId="27" xfId="0" applyFont="1" applyFill="1" applyBorder="1" applyAlignment="1" applyProtection="1">
      <alignment horizontal="center" vertical="center"/>
      <protection locked="0"/>
    </xf>
    <xf numFmtId="0" fontId="6" fillId="0" borderId="19" xfId="0" applyFont="1" applyFill="1" applyBorder="1" applyAlignment="1" applyProtection="1">
      <alignment horizontal="center" vertical="center"/>
      <protection locked="0"/>
    </xf>
    <xf numFmtId="0" fontId="6" fillId="0" borderId="32" xfId="0" applyFont="1" applyFill="1" applyBorder="1" applyAlignment="1" applyProtection="1">
      <alignment horizontal="center" vertical="center"/>
      <protection locked="0"/>
    </xf>
    <xf numFmtId="0" fontId="6" fillId="0" borderId="27" xfId="0" applyFont="1" applyBorder="1" applyAlignment="1" applyProtection="1">
      <alignment vertical="center"/>
      <protection locked="0"/>
    </xf>
    <xf numFmtId="0" fontId="6" fillId="0" borderId="19" xfId="0" applyFont="1" applyBorder="1" applyAlignment="1" applyProtection="1">
      <alignment vertical="center"/>
      <protection locked="0"/>
    </xf>
    <xf numFmtId="0" fontId="6" fillId="0" borderId="44" xfId="0" applyFont="1" applyBorder="1" applyAlignment="1" applyProtection="1">
      <alignment vertical="center"/>
      <protection locked="0"/>
    </xf>
    <xf numFmtId="0" fontId="6" fillId="0" borderId="32" xfId="0" applyFont="1" applyBorder="1" applyAlignment="1" applyProtection="1">
      <alignment vertical="center"/>
      <protection locked="0"/>
    </xf>
    <xf numFmtId="0" fontId="6" fillId="0" borderId="61" xfId="0" applyFont="1" applyBorder="1" applyAlignment="1" applyProtection="1">
      <alignment vertical="center"/>
      <protection locked="0"/>
    </xf>
    <xf numFmtId="0" fontId="6" fillId="0" borderId="50" xfId="0" applyFont="1" applyBorder="1" applyAlignment="1" applyProtection="1">
      <alignment vertical="center"/>
      <protection locked="0"/>
    </xf>
    <xf numFmtId="0" fontId="5" fillId="0" borderId="50" xfId="0" applyFont="1" applyFill="1" applyBorder="1" applyAlignment="1" applyProtection="1">
      <alignment vertical="center"/>
      <protection locked="0"/>
    </xf>
    <xf numFmtId="0" fontId="6" fillId="0" borderId="53" xfId="0" applyFont="1" applyBorder="1" applyAlignment="1" applyProtection="1">
      <alignment vertical="center"/>
      <protection locked="0"/>
    </xf>
    <xf numFmtId="0" fontId="6" fillId="0" borderId="28" xfId="0" applyFont="1" applyFill="1" applyBorder="1" applyAlignment="1" applyProtection="1">
      <alignment vertical="center"/>
      <protection locked="0"/>
    </xf>
    <xf numFmtId="0" fontId="6" fillId="0" borderId="30" xfId="0" applyFont="1" applyFill="1" applyBorder="1" applyAlignment="1" applyProtection="1">
      <alignment vertical="center"/>
      <protection locked="0"/>
    </xf>
    <xf numFmtId="0" fontId="6" fillId="0" borderId="45" xfId="0" applyFont="1" applyFill="1" applyBorder="1" applyAlignment="1" applyProtection="1">
      <alignment vertical="center"/>
      <protection locked="0"/>
    </xf>
    <xf numFmtId="0" fontId="6" fillId="0" borderId="33" xfId="0" applyFont="1" applyFill="1" applyBorder="1" applyAlignment="1" applyProtection="1">
      <alignment vertical="center"/>
      <protection locked="0"/>
    </xf>
    <xf numFmtId="0" fontId="6" fillId="0" borderId="51" xfId="0" applyFont="1" applyFill="1" applyBorder="1" applyAlignment="1" applyProtection="1">
      <alignment vertical="center"/>
      <protection locked="0"/>
    </xf>
    <xf numFmtId="0" fontId="6" fillId="0" borderId="54" xfId="0" applyFont="1" applyFill="1" applyBorder="1" applyAlignment="1" applyProtection="1">
      <alignment vertical="center"/>
      <protection locked="0"/>
    </xf>
    <xf numFmtId="0" fontId="6" fillId="0" borderId="59" xfId="0" applyFont="1" applyFill="1" applyBorder="1" applyAlignment="1" applyProtection="1">
      <alignment vertical="center"/>
      <protection locked="0"/>
    </xf>
    <xf numFmtId="0" fontId="6" fillId="0" borderId="70" xfId="0" applyFont="1" applyFill="1" applyBorder="1" applyAlignment="1" applyProtection="1">
      <alignment vertical="center"/>
      <protection locked="0"/>
    </xf>
    <xf numFmtId="0" fontId="6" fillId="0" borderId="64" xfId="0" applyFont="1" applyFill="1" applyBorder="1" applyAlignment="1" applyProtection="1">
      <alignment vertical="center"/>
      <protection locked="0"/>
    </xf>
    <xf numFmtId="0" fontId="6" fillId="0" borderId="57" xfId="0" applyFont="1" applyFill="1" applyBorder="1" applyAlignment="1" applyProtection="1">
      <alignment vertical="center"/>
      <protection locked="0"/>
    </xf>
    <xf numFmtId="0" fontId="6" fillId="0" borderId="28" xfId="0" applyFont="1" applyFill="1" applyBorder="1" applyAlignment="1" applyProtection="1">
      <alignment horizontal="center" vertical="center"/>
      <protection locked="0"/>
    </xf>
    <xf numFmtId="0" fontId="6" fillId="0" borderId="30" xfId="0" applyFont="1" applyFill="1" applyBorder="1" applyAlignment="1" applyProtection="1">
      <alignment horizontal="center" vertical="center"/>
      <protection locked="0"/>
    </xf>
    <xf numFmtId="0" fontId="6" fillId="0" borderId="33" xfId="0" applyFont="1" applyFill="1" applyBorder="1" applyAlignment="1" applyProtection="1">
      <alignment horizontal="center" vertical="center"/>
      <protection locked="0"/>
    </xf>
    <xf numFmtId="0" fontId="6" fillId="0" borderId="28" xfId="0" applyFont="1" applyBorder="1" applyAlignment="1" applyProtection="1">
      <alignment vertical="center"/>
      <protection locked="0"/>
    </xf>
    <xf numFmtId="0" fontId="6" fillId="0" borderId="30" xfId="0" applyFont="1" applyBorder="1" applyAlignment="1" applyProtection="1">
      <alignment vertical="center"/>
      <protection locked="0"/>
    </xf>
    <xf numFmtId="0" fontId="6" fillId="0" borderId="45" xfId="0" applyFont="1" applyBorder="1" applyAlignment="1" applyProtection="1">
      <alignment vertical="center"/>
      <protection locked="0"/>
    </xf>
    <xf numFmtId="0" fontId="6" fillId="0" borderId="33" xfId="0" applyFont="1" applyBorder="1" applyAlignment="1" applyProtection="1">
      <alignment vertical="center"/>
      <protection locked="0"/>
    </xf>
    <xf numFmtId="0" fontId="6" fillId="0" borderId="64" xfId="0" applyFont="1" applyBorder="1" applyAlignment="1" applyProtection="1">
      <alignment vertical="center"/>
      <protection locked="0"/>
    </xf>
    <xf numFmtId="0" fontId="6" fillId="0" borderId="51" xfId="0" applyFont="1" applyBorder="1" applyAlignment="1" applyProtection="1">
      <alignment vertical="center"/>
      <protection locked="0"/>
    </xf>
    <xf numFmtId="0" fontId="5" fillId="0" borderId="51" xfId="0" applyFont="1" applyFill="1" applyBorder="1" applyAlignment="1" applyProtection="1">
      <alignment vertical="center"/>
      <protection locked="0"/>
    </xf>
    <xf numFmtId="0" fontId="6" fillId="0" borderId="54" xfId="0" applyFont="1" applyBorder="1" applyAlignment="1" applyProtection="1">
      <alignment vertical="center"/>
      <protection locked="0"/>
    </xf>
    <xf numFmtId="0" fontId="6" fillId="0" borderId="37" xfId="0" applyFont="1" applyFill="1" applyBorder="1" applyAlignment="1" applyProtection="1">
      <alignment vertical="center"/>
      <protection locked="0"/>
    </xf>
    <xf numFmtId="0" fontId="6" fillId="0" borderId="46" xfId="0" applyFont="1" applyFill="1" applyBorder="1" applyAlignment="1" applyProtection="1">
      <alignment vertical="center"/>
      <protection locked="0"/>
    </xf>
    <xf numFmtId="0" fontId="6" fillId="0" borderId="39" xfId="0" applyFont="1" applyFill="1" applyBorder="1" applyAlignment="1" applyProtection="1">
      <alignment vertical="center"/>
      <protection locked="0"/>
    </xf>
    <xf numFmtId="0" fontId="6" fillId="0" borderId="38" xfId="0" applyFont="1" applyFill="1" applyBorder="1" applyAlignment="1" applyProtection="1">
      <alignment vertical="center"/>
      <protection locked="0"/>
    </xf>
    <xf numFmtId="0" fontId="6" fillId="0" borderId="55" xfId="0" applyFont="1" applyFill="1" applyBorder="1" applyAlignment="1" applyProtection="1">
      <alignment vertical="center"/>
      <protection locked="0"/>
    </xf>
    <xf numFmtId="0" fontId="6" fillId="0" borderId="60" xfId="0" applyFont="1" applyFill="1" applyBorder="1" applyAlignment="1" applyProtection="1">
      <alignment vertical="center"/>
      <protection locked="0"/>
    </xf>
    <xf numFmtId="0" fontId="6" fillId="0" borderId="9" xfId="0" applyFont="1" applyFill="1" applyBorder="1" applyAlignment="1" applyProtection="1">
      <alignment vertical="center"/>
      <protection locked="0"/>
    </xf>
    <xf numFmtId="0" fontId="6" fillId="0" borderId="37" xfId="0" applyFont="1" applyFill="1" applyBorder="1" applyAlignment="1" applyProtection="1">
      <alignment horizontal="center" vertical="center"/>
      <protection locked="0"/>
    </xf>
    <xf numFmtId="0" fontId="6" fillId="0" borderId="38" xfId="0" applyFont="1" applyFill="1" applyBorder="1" applyAlignment="1" applyProtection="1">
      <alignment horizontal="center" vertical="center"/>
      <protection locked="0"/>
    </xf>
    <xf numFmtId="0" fontId="6" fillId="0" borderId="39" xfId="0" applyFont="1" applyFill="1" applyBorder="1" applyAlignment="1" applyProtection="1">
      <alignment horizontal="center" vertical="center"/>
      <protection locked="0"/>
    </xf>
    <xf numFmtId="0" fontId="6" fillId="0" borderId="37" xfId="0" applyFont="1" applyBorder="1" applyAlignment="1" applyProtection="1">
      <alignment vertical="center"/>
      <protection locked="0"/>
    </xf>
    <xf numFmtId="0" fontId="6" fillId="0" borderId="46" xfId="0" applyFont="1" applyBorder="1" applyAlignment="1" applyProtection="1">
      <alignment vertical="center"/>
      <protection locked="0"/>
    </xf>
    <xf numFmtId="0" fontId="6" fillId="0" borderId="38" xfId="0" applyFont="1" applyBorder="1" applyAlignment="1" applyProtection="1">
      <alignment vertical="center"/>
      <protection locked="0"/>
    </xf>
    <xf numFmtId="0" fontId="6" fillId="0" borderId="39" xfId="0" applyFont="1" applyBorder="1" applyAlignment="1" applyProtection="1">
      <alignment vertical="center"/>
      <protection locked="0"/>
    </xf>
    <xf numFmtId="0" fontId="6" fillId="0" borderId="66" xfId="0" applyFont="1" applyBorder="1" applyAlignment="1" applyProtection="1">
      <alignment vertical="center"/>
      <protection locked="0"/>
    </xf>
    <xf numFmtId="0" fontId="6" fillId="0" borderId="67" xfId="0" applyFont="1" applyBorder="1" applyAlignment="1" applyProtection="1">
      <alignment vertical="center"/>
      <protection locked="0"/>
    </xf>
    <xf numFmtId="0" fontId="6" fillId="0" borderId="67" xfId="0" applyFont="1" applyFill="1" applyBorder="1" applyAlignment="1" applyProtection="1">
      <alignment vertical="center"/>
      <protection locked="0"/>
    </xf>
    <xf numFmtId="0" fontId="6" fillId="0" borderId="69" xfId="0" applyFont="1" applyFill="1" applyBorder="1" applyAlignment="1" applyProtection="1">
      <alignment vertical="center"/>
      <protection locked="0"/>
    </xf>
    <xf numFmtId="0" fontId="5" fillId="0" borderId="67" xfId="0" applyFont="1" applyFill="1" applyBorder="1" applyAlignment="1" applyProtection="1">
      <alignment vertical="center"/>
      <protection locked="0"/>
    </xf>
    <xf numFmtId="0" fontId="6" fillId="0" borderId="55" xfId="0" applyFont="1" applyBorder="1" applyAlignment="1" applyProtection="1">
      <alignment vertical="center"/>
      <protection locked="0"/>
    </xf>
    <xf numFmtId="0" fontId="6" fillId="0" borderId="1" xfId="0" applyFont="1" applyFill="1" applyBorder="1" applyAlignment="1" applyProtection="1">
      <alignment vertical="center"/>
      <protection locked="0"/>
    </xf>
    <xf numFmtId="0" fontId="6" fillId="0" borderId="66" xfId="0" applyFont="1" applyFill="1" applyBorder="1" applyAlignment="1" applyProtection="1">
      <alignment vertical="center"/>
      <protection locked="0"/>
    </xf>
    <xf numFmtId="0" fontId="6" fillId="0" borderId="69" xfId="0" applyFont="1" applyBorder="1" applyAlignment="1" applyProtection="1">
      <alignment vertical="center"/>
      <protection locked="0"/>
    </xf>
    <xf numFmtId="0" fontId="6" fillId="0" borderId="47" xfId="0" applyFont="1" applyBorder="1" applyAlignment="1" applyProtection="1">
      <alignment vertical="center"/>
      <protection locked="0"/>
    </xf>
    <xf numFmtId="0" fontId="6" fillId="0" borderId="57" xfId="0" applyFont="1" applyBorder="1" applyAlignment="1" applyProtection="1">
      <alignment vertical="center"/>
      <protection locked="0"/>
    </xf>
    <xf numFmtId="0" fontId="19" fillId="11" borderId="19" xfId="0" applyFont="1" applyFill="1" applyBorder="1" applyAlignment="1" applyProtection="1">
      <alignment vertical="center" wrapText="1"/>
      <protection locked="0"/>
    </xf>
    <xf numFmtId="0" fontId="2" fillId="0" borderId="78" xfId="0" applyFont="1" applyBorder="1" applyAlignment="1">
      <alignment vertical="center"/>
    </xf>
    <xf numFmtId="0" fontId="5" fillId="0" borderId="9" xfId="0" applyFont="1" applyBorder="1" applyAlignment="1" applyProtection="1">
      <alignment horizontal="center" vertical="center"/>
    </xf>
    <xf numFmtId="0" fontId="5" fillId="0" borderId="4" xfId="0" applyFont="1" applyBorder="1" applyAlignment="1" applyProtection="1">
      <alignment horizontal="center" vertical="center"/>
    </xf>
    <xf numFmtId="0" fontId="5" fillId="0" borderId="47" xfId="0" applyFont="1" applyBorder="1" applyAlignment="1" applyProtection="1">
      <alignment horizontal="center" vertical="center"/>
    </xf>
    <xf numFmtId="0" fontId="5" fillId="0" borderId="1" xfId="0" applyFont="1" applyBorder="1" applyAlignment="1" applyProtection="1">
      <alignment horizontal="center" vertical="center"/>
    </xf>
    <xf numFmtId="0" fontId="5" fillId="2" borderId="10" xfId="0" applyFont="1" applyFill="1" applyBorder="1" applyAlignment="1" applyProtection="1">
      <alignment horizontal="center" vertical="center"/>
    </xf>
    <xf numFmtId="0" fontId="4"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1" fillId="0" borderId="8" xfId="0" applyFont="1" applyFill="1" applyBorder="1" applyAlignment="1" applyProtection="1">
      <alignment horizontal="center" vertical="center"/>
    </xf>
    <xf numFmtId="0" fontId="5" fillId="0" borderId="8"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5" fillId="0" borderId="58" xfId="0" applyFont="1" applyBorder="1" applyAlignment="1" applyProtection="1">
      <alignment horizontal="center" vertical="center"/>
    </xf>
    <xf numFmtId="0" fontId="5" fillId="0" borderId="76" xfId="0" applyFont="1" applyBorder="1" applyAlignment="1" applyProtection="1">
      <alignment horizontal="center" vertical="center"/>
    </xf>
    <xf numFmtId="0" fontId="5" fillId="0" borderId="48" xfId="0" applyFont="1" applyBorder="1" applyAlignment="1" applyProtection="1">
      <alignment horizontal="center" vertical="center"/>
    </xf>
    <xf numFmtId="0" fontId="5" fillId="0" borderId="59" xfId="0" applyFont="1" applyBorder="1" applyAlignment="1" applyProtection="1">
      <alignment horizontal="center" vertical="center"/>
    </xf>
    <xf numFmtId="0" fontId="5" fillId="0" borderId="9"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47"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56" xfId="0" applyFont="1" applyBorder="1" applyAlignment="1" applyProtection="1">
      <alignment horizontal="center" vertical="center"/>
    </xf>
    <xf numFmtId="0" fontId="5" fillId="0" borderId="79" xfId="0" applyFont="1" applyBorder="1" applyAlignment="1" applyProtection="1">
      <alignment horizontal="center" vertical="center"/>
    </xf>
    <xf numFmtId="0" fontId="5" fillId="0" borderId="57" xfId="0" applyFont="1" applyBorder="1" applyAlignment="1" applyProtection="1">
      <alignment horizontal="center" vertical="center"/>
    </xf>
    <xf numFmtId="0" fontId="6" fillId="0" borderId="56" xfId="0" applyFont="1" applyBorder="1" applyAlignment="1" applyProtection="1">
      <alignment vertical="center"/>
      <protection locked="0"/>
    </xf>
    <xf numFmtId="0" fontId="2" fillId="0" borderId="79" xfId="0" applyFont="1" applyBorder="1" applyAlignment="1">
      <alignment vertical="center"/>
    </xf>
    <xf numFmtId="0" fontId="5" fillId="0" borderId="60" xfId="0" applyFont="1" applyBorder="1" applyAlignment="1" applyProtection="1">
      <alignment horizontal="center" vertical="center"/>
    </xf>
    <xf numFmtId="0" fontId="5" fillId="0" borderId="56" xfId="0" applyFont="1" applyFill="1" applyBorder="1" applyAlignment="1" applyProtection="1">
      <alignment horizontal="center" vertical="center"/>
    </xf>
    <xf numFmtId="0" fontId="5" fillId="0" borderId="79" xfId="0" applyFont="1" applyFill="1" applyBorder="1" applyAlignment="1" applyProtection="1">
      <alignment horizontal="center" vertical="center"/>
    </xf>
    <xf numFmtId="0" fontId="5" fillId="0" borderId="57" xfId="0" applyFont="1" applyFill="1" applyBorder="1" applyAlignment="1" applyProtection="1">
      <alignment horizontal="center" vertical="center"/>
    </xf>
    <xf numFmtId="0" fontId="5" fillId="0" borderId="69" xfId="0" applyFont="1" applyFill="1" applyBorder="1" applyAlignment="1" applyProtection="1">
      <alignment horizontal="center" vertical="center"/>
    </xf>
    <xf numFmtId="0" fontId="5" fillId="0" borderId="69" xfId="0" applyFont="1" applyBorder="1" applyAlignment="1" applyProtection="1">
      <alignment horizontal="center" vertical="center"/>
    </xf>
    <xf numFmtId="0" fontId="5" fillId="11" borderId="10" xfId="0" applyFont="1" applyFill="1" applyBorder="1" applyAlignment="1" applyProtection="1">
      <alignment horizontal="center" vertical="center"/>
      <protection locked="0"/>
    </xf>
    <xf numFmtId="0" fontId="1" fillId="11" borderId="8" xfId="0" applyFont="1" applyFill="1" applyBorder="1" applyAlignment="1" applyProtection="1">
      <alignment horizontal="center" vertical="center"/>
      <protection locked="0"/>
    </xf>
    <xf numFmtId="0" fontId="5" fillId="11" borderId="8" xfId="0" applyFont="1" applyFill="1" applyBorder="1" applyAlignment="1" applyProtection="1">
      <alignment horizontal="center" vertical="center"/>
      <protection locked="0"/>
    </xf>
    <xf numFmtId="0" fontId="5" fillId="11" borderId="11" xfId="0" applyFont="1" applyFill="1" applyBorder="1" applyAlignment="1" applyProtection="1">
      <alignment horizontal="center" vertical="center"/>
      <protection locked="0"/>
    </xf>
    <xf numFmtId="0" fontId="13" fillId="0" borderId="6" xfId="0" applyFont="1" applyBorder="1" applyAlignment="1" applyProtection="1">
      <alignment vertical="center" wrapText="1"/>
      <protection locked="0"/>
    </xf>
    <xf numFmtId="0" fontId="13" fillId="0" borderId="3" xfId="0" applyFont="1" applyBorder="1" applyAlignment="1" applyProtection="1">
      <alignment vertical="center" wrapText="1"/>
      <protection locked="0"/>
    </xf>
    <xf numFmtId="0" fontId="6" fillId="0" borderId="20" xfId="0" applyFont="1" applyBorder="1" applyAlignment="1">
      <alignment vertical="center"/>
    </xf>
    <xf numFmtId="0" fontId="6" fillId="0" borderId="21" xfId="0" applyFont="1" applyBorder="1" applyAlignment="1">
      <alignment vertical="center"/>
    </xf>
    <xf numFmtId="0" fontId="6" fillId="0" borderId="22" xfId="0" applyFont="1" applyBorder="1" applyAlignment="1">
      <alignment vertical="center"/>
    </xf>
    <xf numFmtId="0" fontId="13" fillId="0" borderId="0" xfId="0" applyFont="1" applyAlignment="1">
      <alignment horizontal="right" vertical="center"/>
    </xf>
    <xf numFmtId="0" fontId="24" fillId="0" borderId="0" xfId="0" applyFont="1" applyAlignment="1" applyProtection="1">
      <alignment vertical="center"/>
    </xf>
    <xf numFmtId="0" fontId="24" fillId="0" borderId="20" xfId="0" applyFont="1" applyBorder="1" applyAlignment="1" applyProtection="1">
      <alignment vertical="center"/>
    </xf>
    <xf numFmtId="0" fontId="24" fillId="0" borderId="21" xfId="0" applyFont="1" applyBorder="1" applyAlignment="1" applyProtection="1">
      <alignment vertical="center"/>
    </xf>
    <xf numFmtId="0" fontId="24" fillId="0" borderId="22" xfId="0" applyFont="1" applyBorder="1" applyAlignment="1" applyProtection="1">
      <alignment vertical="center"/>
    </xf>
    <xf numFmtId="0" fontId="25" fillId="0" borderId="0" xfId="0" applyFont="1" applyAlignment="1" applyProtection="1">
      <alignment vertical="center"/>
    </xf>
    <xf numFmtId="0" fontId="25" fillId="0" borderId="81" xfId="0" applyFont="1" applyBorder="1" applyAlignment="1" applyProtection="1">
      <alignment vertical="center"/>
    </xf>
    <xf numFmtId="0" fontId="13" fillId="0" borderId="62" xfId="0" applyFont="1" applyBorder="1" applyAlignment="1">
      <alignment vertical="center"/>
    </xf>
    <xf numFmtId="0" fontId="13" fillId="0" borderId="3" xfId="0" applyFont="1" applyBorder="1" applyAlignment="1">
      <alignment horizontal="left" vertical="center" wrapText="1"/>
    </xf>
    <xf numFmtId="0" fontId="13" fillId="0" borderId="7" xfId="0" applyFont="1" applyBorder="1" applyAlignment="1" applyProtection="1">
      <alignment vertical="center" wrapText="1"/>
    </xf>
    <xf numFmtId="0" fontId="21" fillId="0" borderId="0" xfId="0" applyNumberFormat="1" applyFont="1" applyAlignment="1">
      <alignment vertical="top" wrapText="1"/>
    </xf>
    <xf numFmtId="0" fontId="2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83" xfId="0" applyNumberFormat="1" applyBorder="1" applyAlignment="1">
      <alignment vertical="top" wrapText="1"/>
    </xf>
    <xf numFmtId="0" fontId="0" fillId="0" borderId="82" xfId="0" applyBorder="1" applyAlignment="1">
      <alignment vertical="top" wrapText="1"/>
    </xf>
    <xf numFmtId="0" fontId="0" fillId="0" borderId="86" xfId="0" applyBorder="1" applyAlignment="1">
      <alignment vertical="top" wrapText="1"/>
    </xf>
    <xf numFmtId="0" fontId="0" fillId="0" borderId="85" xfId="0" applyBorder="1" applyAlignment="1">
      <alignment vertical="top" wrapText="1"/>
    </xf>
    <xf numFmtId="0" fontId="0" fillId="0" borderId="83" xfId="0" applyBorder="1" applyAlignment="1">
      <alignment vertical="top" wrapText="1"/>
    </xf>
    <xf numFmtId="0" fontId="0" fillId="0" borderId="88" xfId="0" applyBorder="1" applyAlignment="1">
      <alignment vertical="top" wrapText="1"/>
    </xf>
    <xf numFmtId="0" fontId="0" fillId="0" borderId="89" xfId="0" applyBorder="1" applyAlignment="1">
      <alignment vertical="top" wrapText="1"/>
    </xf>
    <xf numFmtId="0" fontId="21" fillId="0" borderId="0" xfId="0" applyFont="1" applyAlignment="1">
      <alignment horizontal="center" vertical="top" wrapText="1"/>
    </xf>
    <xf numFmtId="0" fontId="0" fillId="0" borderId="0" xfId="0" applyAlignment="1">
      <alignment horizontal="center" vertical="top" wrapText="1"/>
    </xf>
    <xf numFmtId="0" fontId="21" fillId="0" borderId="0" xfId="0" applyNumberFormat="1" applyFont="1" applyAlignment="1">
      <alignment horizontal="center" vertical="top" wrapText="1"/>
    </xf>
    <xf numFmtId="0" fontId="0" fillId="0" borderId="82" xfId="0" applyBorder="1" applyAlignment="1">
      <alignment horizontal="center" vertical="top" wrapText="1"/>
    </xf>
    <xf numFmtId="0" fontId="0" fillId="0" borderId="84" xfId="0" applyBorder="1" applyAlignment="1">
      <alignment horizontal="center" vertical="top" wrapText="1"/>
    </xf>
    <xf numFmtId="0" fontId="0" fillId="0" borderId="85" xfId="0" applyBorder="1" applyAlignment="1">
      <alignment horizontal="center" vertical="top" wrapText="1"/>
    </xf>
    <xf numFmtId="0" fontId="26" fillId="0" borderId="87" xfId="1" applyNumberFormat="1" applyBorder="1" applyAlignment="1" applyProtection="1">
      <alignment horizontal="center" vertical="top" wrapText="1"/>
    </xf>
    <xf numFmtId="0" fontId="26" fillId="0" borderId="87" xfId="1" applyBorder="1" applyAlignment="1" applyProtection="1">
      <alignment horizontal="center" vertical="top" wrapText="1"/>
    </xf>
    <xf numFmtId="0" fontId="0" fillId="0" borderId="89" xfId="0" applyBorder="1" applyAlignment="1">
      <alignment horizontal="center" vertical="top" wrapText="1"/>
    </xf>
    <xf numFmtId="0" fontId="0" fillId="0" borderId="90" xfId="0" applyBorder="1" applyAlignment="1">
      <alignment horizontal="center" vertical="top" wrapText="1"/>
    </xf>
    <xf numFmtId="0" fontId="6" fillId="0" borderId="30" xfId="0" applyNumberFormat="1" applyFont="1" applyFill="1" applyBorder="1" applyAlignment="1" applyProtection="1">
      <alignment vertical="center"/>
      <protection locked="0"/>
    </xf>
    <xf numFmtId="0" fontId="5" fillId="8" borderId="10" xfId="0" applyFont="1" applyFill="1" applyBorder="1" applyAlignment="1" applyProtection="1">
      <alignment vertical="center"/>
    </xf>
    <xf numFmtId="0" fontId="5" fillId="8" borderId="8" xfId="0" applyFont="1" applyFill="1" applyBorder="1" applyAlignment="1" applyProtection="1">
      <alignment vertical="center"/>
    </xf>
    <xf numFmtId="0" fontId="6" fillId="0" borderId="28" xfId="0" applyNumberFormat="1" applyFont="1" applyFill="1" applyBorder="1" applyAlignment="1" applyProtection="1">
      <alignment vertical="center"/>
      <protection locked="0"/>
    </xf>
    <xf numFmtId="0" fontId="6" fillId="0" borderId="33" xfId="0" applyNumberFormat="1" applyFont="1" applyFill="1" applyBorder="1" applyAlignment="1" applyProtection="1">
      <alignment vertical="center"/>
      <protection locked="0"/>
    </xf>
    <xf numFmtId="0" fontId="6" fillId="0" borderId="45" xfId="0" applyNumberFormat="1" applyFont="1" applyFill="1" applyBorder="1" applyAlignment="1" applyProtection="1">
      <alignment vertical="center"/>
      <protection locked="0"/>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7" fillId="6" borderId="12"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9" fillId="0" borderId="68"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41"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4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6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9" xfId="0" applyFont="1" applyBorder="1" applyAlignment="1">
      <alignment horizontal="center" vertical="center" wrapText="1"/>
    </xf>
    <xf numFmtId="0" fontId="2" fillId="6" borderId="6" xfId="0" applyFont="1" applyFill="1" applyBorder="1" applyAlignment="1">
      <alignment vertical="center" wrapText="1"/>
    </xf>
    <xf numFmtId="0" fontId="2" fillId="6" borderId="15" xfId="0" applyFont="1" applyFill="1" applyBorder="1" applyAlignment="1">
      <alignment vertical="center" wrapText="1"/>
    </xf>
    <xf numFmtId="0" fontId="2" fillId="6" borderId="9" xfId="0" applyFont="1" applyFill="1" applyBorder="1" applyAlignment="1">
      <alignment vertical="center" wrapText="1"/>
    </xf>
    <xf numFmtId="0" fontId="2" fillId="6" borderId="7" xfId="0" applyFont="1" applyFill="1" applyBorder="1" applyAlignment="1">
      <alignment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40" xfId="0" applyFont="1" applyBorder="1" applyAlignment="1">
      <alignment horizontal="center" vertical="center" wrapText="1"/>
    </xf>
    <xf numFmtId="0" fontId="2" fillId="6" borderId="12" xfId="0" applyFont="1" applyFill="1" applyBorder="1" applyAlignment="1">
      <alignment vertical="center" wrapText="1"/>
    </xf>
    <xf numFmtId="0" fontId="2" fillId="6" borderId="7"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2" fillId="0" borderId="65" xfId="0" applyFont="1" applyBorder="1" applyAlignment="1">
      <alignment horizontal="center" vertical="center" wrapText="1"/>
    </xf>
    <xf numFmtId="0" fontId="2" fillId="6" borderId="34" xfId="0" applyFont="1" applyFill="1" applyBorder="1" applyAlignment="1">
      <alignment vertical="center" wrapText="1"/>
    </xf>
    <xf numFmtId="0" fontId="2" fillId="6" borderId="40" xfId="0" applyFont="1" applyFill="1" applyBorder="1" applyAlignment="1">
      <alignment vertical="center" wrapText="1"/>
    </xf>
    <xf numFmtId="0" fontId="2" fillId="0" borderId="36" xfId="0" applyFont="1" applyBorder="1" applyAlignment="1">
      <alignment horizontal="center" vertical="center" wrapText="1"/>
    </xf>
    <xf numFmtId="0" fontId="9" fillId="0" borderId="6" xfId="0"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18" fillId="0" borderId="12" xfId="0" applyFont="1" applyBorder="1" applyAlignment="1" applyProtection="1">
      <alignment horizontal="center"/>
      <protection locked="0"/>
    </xf>
    <xf numFmtId="0" fontId="18" fillId="0" borderId="13" xfId="0" applyFont="1" applyBorder="1" applyAlignment="1" applyProtection="1">
      <alignment horizontal="center"/>
      <protection locked="0"/>
    </xf>
    <xf numFmtId="0" fontId="18" fillId="0" borderId="9" xfId="0" applyFont="1" applyBorder="1" applyAlignment="1" applyProtection="1">
      <alignment horizontal="center"/>
      <protection locked="0"/>
    </xf>
    <xf numFmtId="0" fontId="18" fillId="0" borderId="1" xfId="0" applyFont="1" applyBorder="1" applyAlignment="1" applyProtection="1">
      <alignment horizontal="center"/>
      <protection locked="0"/>
    </xf>
    <xf numFmtId="0" fontId="0" fillId="0" borderId="8" xfId="0" applyBorder="1" applyAlignment="1">
      <alignment horizontal="center" vertical="center"/>
    </xf>
  </cellXfs>
  <cellStyles count="2">
    <cellStyle name="Lien hypertexte" xfId="1" builtinId="8"/>
    <cellStyle name="Normal" xfId="0" builtinId="0"/>
  </cellStyles>
  <dxfs count="14">
    <dxf>
      <font>
        <color theme="0"/>
      </font>
      <border>
        <left/>
        <right style="thin">
          <color auto="1"/>
        </right>
        <top/>
        <bottom style="thin">
          <color auto="1"/>
        </bottom>
        <vertical/>
        <horizontal/>
      </border>
    </dxf>
    <dxf>
      <border>
        <left style="thin">
          <color auto="1"/>
        </left>
        <right/>
        <top/>
        <bottom style="thin">
          <color auto="1"/>
        </bottom>
        <vertical/>
        <horizontal/>
      </border>
    </dxf>
    <dxf>
      <font>
        <strike val="0"/>
        <color theme="0"/>
      </font>
      <border>
        <left/>
        <right style="thin">
          <color auto="1"/>
        </right>
        <top/>
        <bottom/>
        <vertical/>
        <horizontal/>
      </border>
    </dxf>
    <dxf>
      <border>
        <left style="thin">
          <color auto="1"/>
        </left>
        <right/>
        <top/>
        <bottom/>
        <vertical/>
        <horizontal/>
      </border>
    </dxf>
    <dxf>
      <font>
        <color auto="1"/>
      </font>
      <border>
        <left style="thin">
          <color auto="1"/>
        </left>
        <right/>
        <top style="thin">
          <color auto="1"/>
        </top>
        <bottom/>
        <vertical/>
        <horizontal/>
      </border>
    </dxf>
    <dxf>
      <font>
        <strike val="0"/>
        <color theme="0"/>
      </font>
      <border>
        <left/>
        <right style="thin">
          <color auto="1"/>
        </right>
        <top style="thin">
          <color auto="1"/>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tint="-0.24994659260841701"/>
      </font>
      <numFmt numFmtId="0" formatCode="General"/>
      <fill>
        <patternFill>
          <bgColor theme="0" tint="-0.24994659260841701"/>
        </patternFill>
      </fill>
      <border>
        <left style="thin">
          <color auto="1"/>
        </left>
        <right style="thin">
          <color auto="1"/>
        </right>
        <top style="thin">
          <color auto="1"/>
        </top>
        <bottom style="thin">
          <color auto="1"/>
        </bottom>
      </border>
    </dxf>
    <dxf>
      <font>
        <b/>
        <i val="0"/>
        <color theme="1" tint="0.24994659260841701"/>
      </font>
      <numFmt numFmtId="0" formatCode="General"/>
      <fill>
        <patternFill>
          <bgColor theme="1" tint="0.24994659260841701"/>
        </patternFill>
      </fill>
      <border>
        <left style="thin">
          <color auto="1"/>
        </left>
        <right style="thin">
          <color auto="1"/>
        </right>
        <top style="thin">
          <color auto="1"/>
        </top>
        <bottom style="thin">
          <color auto="1"/>
        </bottom>
      </border>
    </dxf>
    <dxf>
      <font>
        <b/>
        <i val="0"/>
        <color auto="1"/>
      </font>
      <numFmt numFmtId="0" formatCode="General"/>
      <fill>
        <patternFill>
          <bgColor theme="0" tint="-0.24994659260841701"/>
        </patternFill>
      </fill>
      <border>
        <left style="thin">
          <color auto="1"/>
        </left>
        <right style="thin">
          <color auto="1"/>
        </right>
        <top style="thin">
          <color auto="1"/>
        </top>
        <bottom style="thin">
          <color auto="1"/>
        </bottom>
      </border>
    </dxf>
    <dxf>
      <font>
        <b/>
        <i val="0"/>
        <color theme="0"/>
      </font>
      <numFmt numFmtId="0" formatCode="General"/>
      <fill>
        <patternFill>
          <bgColor theme="1" tint="0.24994659260841701"/>
        </patternFill>
      </fill>
      <border>
        <left style="thin">
          <color auto="1"/>
        </left>
        <right style="thin">
          <color auto="1"/>
        </right>
        <top style="thin">
          <color auto="1"/>
        </top>
        <bottom style="thin">
          <color auto="1"/>
        </bottom>
      </border>
    </dxf>
  </dxfs>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H935"/>
  <sheetViews>
    <sheetView tabSelected="1" topLeftCell="B1" zoomScale="85" zoomScaleNormal="85" workbookViewId="0">
      <selection activeCell="AG14" sqref="AG14"/>
    </sheetView>
  </sheetViews>
  <sheetFormatPr baseColWidth="10" defaultColWidth="11.42578125" defaultRowHeight="14.25" x14ac:dyDescent="0.25"/>
  <cols>
    <col min="1" max="1" width="37.28515625" style="6" customWidth="1"/>
    <col min="2" max="2" width="7.7109375" style="29" bestFit="1" customWidth="1"/>
    <col min="3" max="3" width="7.7109375" style="29" customWidth="1"/>
    <col min="4" max="4" width="116.42578125" style="12" customWidth="1"/>
    <col min="5" max="5" width="3.7109375" style="241" customWidth="1"/>
    <col min="6" max="6" width="3.7109375" style="6" hidden="1" customWidth="1"/>
    <col min="7" max="7" width="3.7109375" style="241" customWidth="1"/>
    <col min="8" max="8" width="3.7109375" style="6" hidden="1" customWidth="1"/>
    <col min="9" max="9" width="3.7109375" style="241" customWidth="1"/>
    <col min="10" max="10" width="4.7109375" style="6" hidden="1" customWidth="1"/>
    <col min="11" max="11" width="3.7109375" style="241" customWidth="1"/>
    <col min="12" max="12" width="3.7109375" style="6" hidden="1" customWidth="1"/>
    <col min="13" max="13" width="3.7109375" style="241" customWidth="1"/>
    <col min="14" max="14" width="3.7109375" style="6" hidden="1" customWidth="1"/>
    <col min="15" max="15" width="3.7109375" style="241" customWidth="1"/>
    <col min="16" max="16" width="4.7109375" style="6" hidden="1" customWidth="1"/>
    <col min="17" max="17" width="4.140625" style="241" bestFit="1" customWidth="1"/>
    <col min="18" max="18" width="4.7109375" style="6" hidden="1" customWidth="1"/>
    <col min="19" max="19" width="4" style="241" customWidth="1"/>
    <col min="20" max="20" width="4.7109375" style="6" hidden="1" customWidth="1"/>
    <col min="21" max="21" width="3.7109375" style="241" customWidth="1"/>
    <col min="22" max="22" width="4.7109375" style="6" hidden="1" customWidth="1"/>
    <col min="23" max="23" width="3.7109375" style="241" customWidth="1"/>
    <col min="24" max="24" width="4.7109375" style="6" hidden="1" customWidth="1"/>
    <col min="25" max="25" width="3.7109375" style="241" customWidth="1"/>
    <col min="26" max="26" width="4.7109375" style="6" hidden="1" customWidth="1"/>
    <col min="27" max="27" width="3.7109375" style="241" customWidth="1"/>
    <col min="28" max="30" width="4.7109375" style="6" hidden="1" customWidth="1"/>
    <col min="31" max="16384" width="11.42578125" style="6"/>
  </cols>
  <sheetData>
    <row r="2" spans="1:30" ht="18" x14ac:dyDescent="0.25">
      <c r="C2" s="102" t="s">
        <v>232</v>
      </c>
      <c r="D2" s="331"/>
    </row>
    <row r="4" spans="1:30" ht="30.75" thickBot="1" x14ac:dyDescent="0.3">
      <c r="D4" s="100"/>
    </row>
    <row r="5" spans="1:30" ht="24" thickBot="1" x14ac:dyDescent="0.3">
      <c r="A5" s="192"/>
      <c r="B5" s="193"/>
      <c r="C5" s="194"/>
      <c r="D5" s="217" t="s">
        <v>0</v>
      </c>
      <c r="E5" s="337"/>
      <c r="F5" s="338" t="str">
        <f>IF(SUM(F6:F310)=0,"",MATCH($D5,Liste_compétences,0))</f>
        <v/>
      </c>
      <c r="G5" s="339"/>
      <c r="H5" s="338" t="str">
        <f>IF(SUM(H6:H310)=0,"",MATCH($D5,Liste_compétences,0))</f>
        <v/>
      </c>
      <c r="I5" s="339"/>
      <c r="J5" s="338" t="str">
        <f>IF(SUM(J6:J310)=0,"",MATCH($D5,Liste_compétences,0))</f>
        <v/>
      </c>
      <c r="K5" s="339"/>
      <c r="L5" s="338" t="str">
        <f>IF(SUM(L6:L310)=0,"",MATCH($D5,Liste_compétences,0))</f>
        <v/>
      </c>
      <c r="M5" s="339"/>
      <c r="N5" s="338" t="str">
        <f>IF(SUM(N6:N310)=0,"",MATCH($D5,Liste_compétences,0))</f>
        <v/>
      </c>
      <c r="O5" s="339"/>
      <c r="P5" s="338" t="str">
        <f>IF(SUM(P6:P310)=0,"",MATCH($D5,Liste_compétences,0))</f>
        <v/>
      </c>
      <c r="Q5" s="339"/>
      <c r="R5" s="338" t="str">
        <f>IF(SUM(R6:R310)=0,"",MATCH($D5,Liste_compétences,0))</f>
        <v/>
      </c>
      <c r="S5" s="339" t="s">
        <v>237</v>
      </c>
      <c r="T5" s="338" t="str">
        <f>IF(SUM(T6:T310)=0,"",MATCH($D5,Liste_compétences,0))</f>
        <v/>
      </c>
      <c r="U5" s="339"/>
      <c r="V5" s="338" t="str">
        <f>IF(SUM(V6:V310)=0,"",MATCH($D5,Liste_compétences,0))</f>
        <v/>
      </c>
      <c r="W5" s="339"/>
      <c r="X5" s="338" t="str">
        <f>IF(SUM(X6:X310)=0,"",MATCH($D5,Liste_compétences,0))</f>
        <v/>
      </c>
      <c r="Y5" s="339"/>
      <c r="Z5" s="338" t="str">
        <f>IF(SUM(Z6:Z310)=0,"",MATCH($D5,Liste_compétences,0))</f>
        <v/>
      </c>
      <c r="AA5" s="339"/>
      <c r="AB5" s="338" t="str">
        <f>IF(SUM(AB6:AB310)=0,"",MATCH($D5,Liste_compétences,0))</f>
        <v/>
      </c>
      <c r="AC5" s="338" t="e">
        <f>IF(SUM(AC6:AC310)=0,"",MATCH($D5,Liste_compétences,0))</f>
        <v>#VALUE!</v>
      </c>
      <c r="AD5" s="104" t="e">
        <f>IF(SUM(AD6:AD310)=0,"",MATCH($D5,Liste_compétences,0))</f>
        <v>#VALUE!</v>
      </c>
    </row>
    <row r="6" spans="1:30" ht="16.5" thickBot="1" x14ac:dyDescent="0.3">
      <c r="A6" s="412" t="s">
        <v>230</v>
      </c>
      <c r="B6" s="159"/>
      <c r="C6" s="172"/>
      <c r="D6" s="15" t="s">
        <v>1342</v>
      </c>
      <c r="E6" s="363"/>
      <c r="F6" s="364" t="str">
        <f>IF(SUM(F8:F20)=0,"",MATCH($D6,Liste_compétences,0))</f>
        <v/>
      </c>
      <c r="G6" s="365" t="s">
        <v>233</v>
      </c>
      <c r="H6" s="364" t="str">
        <f>IF(SUM(H8:H20)=0,"",MATCH($D6,Liste_compétences,0))</f>
        <v/>
      </c>
      <c r="I6" s="366"/>
      <c r="J6" s="364" t="str">
        <f>IF(SUM(J8:J20)=0,"",MATCH($D6,Liste_compétences,0))</f>
        <v/>
      </c>
      <c r="K6" s="363"/>
      <c r="L6" s="364" t="str">
        <f>IF(SUM(L8:L20)=0,"",MATCH($D6,Liste_compétences,0))</f>
        <v/>
      </c>
      <c r="M6" s="365" t="s">
        <v>234</v>
      </c>
      <c r="N6" s="364" t="str">
        <f>IF(SUM(N8:N20)=0,"",MATCH($D6,Liste_compétences,0))</f>
        <v/>
      </c>
      <c r="O6" s="366"/>
      <c r="P6" s="364" t="str">
        <f>IF(SUM(P8:P20)=0,"",MATCH($D6,Liste_compétences,0))</f>
        <v/>
      </c>
      <c r="Q6" s="363"/>
      <c r="R6" s="364" t="str">
        <f>IF(SUM(R8:R20)=0,"",MATCH($D6,Liste_compétences,0))</f>
        <v/>
      </c>
      <c r="S6" s="365" t="s">
        <v>235</v>
      </c>
      <c r="T6" s="364" t="str">
        <f>IF(SUM(T8:T20)=0,"",MATCH($D6,Liste_compétences,0))</f>
        <v/>
      </c>
      <c r="U6" s="366"/>
      <c r="V6" s="364" t="str">
        <f>IF(SUM(V8:V20)=0,"",MATCH($D6,Liste_compétences,0))</f>
        <v/>
      </c>
      <c r="W6" s="363"/>
      <c r="X6" s="364" t="str">
        <f>IF(SUM(X8:X20)=0,"",MATCH($D6,Liste_compétences,0))</f>
        <v/>
      </c>
      <c r="Y6" s="365" t="s">
        <v>236</v>
      </c>
      <c r="Z6" s="364" t="str">
        <f>IF(SUM(Z8:Z20)=0,"",MATCH($D6,Liste_compétences,0))</f>
        <v/>
      </c>
      <c r="AA6" s="366"/>
      <c r="AB6" s="364" t="str">
        <f>IF(SUM(AB8:AB20)=0,"",MATCH($D6,Liste_compétences,0))</f>
        <v/>
      </c>
      <c r="AC6" s="364">
        <f>IF(SUM(AC8:AC20)=0,"",MATCH($D6,Liste_compétences,0))</f>
        <v>6</v>
      </c>
      <c r="AD6" s="105">
        <f>IF(SUM(AD8:AD20)=0,"",MATCH($D6,Liste_compétences,0))</f>
        <v>6</v>
      </c>
    </row>
    <row r="7" spans="1:30" ht="16.5" thickBot="1" x14ac:dyDescent="0.3">
      <c r="A7" s="413"/>
      <c r="B7" s="177"/>
      <c r="C7" s="173"/>
      <c r="D7" s="179" t="s">
        <v>1</v>
      </c>
      <c r="E7" s="333">
        <v>1</v>
      </c>
      <c r="F7" s="334"/>
      <c r="G7" s="335">
        <v>2</v>
      </c>
      <c r="H7" s="334"/>
      <c r="I7" s="336">
        <v>3</v>
      </c>
      <c r="J7" s="334"/>
      <c r="K7" s="333">
        <v>1</v>
      </c>
      <c r="L7" s="334"/>
      <c r="M7" s="335">
        <v>2</v>
      </c>
      <c r="N7" s="334"/>
      <c r="O7" s="336">
        <v>3</v>
      </c>
      <c r="P7" s="334"/>
      <c r="Q7" s="333">
        <v>1</v>
      </c>
      <c r="R7" s="334"/>
      <c r="S7" s="335">
        <v>2</v>
      </c>
      <c r="T7" s="334"/>
      <c r="U7" s="336">
        <v>3</v>
      </c>
      <c r="V7" s="334"/>
      <c r="W7" s="333">
        <v>1</v>
      </c>
      <c r="X7" s="334"/>
      <c r="Y7" s="335">
        <v>2</v>
      </c>
      <c r="Z7" s="334"/>
      <c r="AA7" s="336">
        <v>3</v>
      </c>
      <c r="AB7" s="334"/>
      <c r="AC7" s="334"/>
      <c r="AD7" s="113"/>
    </row>
    <row r="8" spans="1:30" x14ac:dyDescent="0.25">
      <c r="A8" s="443" t="s">
        <v>2</v>
      </c>
      <c r="B8" s="73" t="s">
        <v>176</v>
      </c>
      <c r="C8" s="198" t="s">
        <v>238</v>
      </c>
      <c r="D8" s="206" t="s">
        <v>227</v>
      </c>
      <c r="E8" s="243"/>
      <c r="F8" s="116" t="str">
        <f>IF(ISBLANK(E8),"",MATCH($D8,Liste_compétences,0))</f>
        <v/>
      </c>
      <c r="G8" s="265"/>
      <c r="H8" s="116" t="str">
        <f t="shared" ref="F8:P20" si="0">IF(ISBLANK(G8),"",MATCH($D8,Liste_compétences,0))</f>
        <v/>
      </c>
      <c r="I8" s="285"/>
      <c r="J8" s="116" t="str">
        <f t="shared" si="0"/>
        <v/>
      </c>
      <c r="K8" s="243"/>
      <c r="L8" s="116" t="str">
        <f t="shared" si="0"/>
        <v/>
      </c>
      <c r="M8" s="265"/>
      <c r="N8" s="116" t="str">
        <f t="shared" si="0"/>
        <v/>
      </c>
      <c r="O8" s="285"/>
      <c r="P8" s="116" t="str">
        <f t="shared" si="0"/>
        <v/>
      </c>
      <c r="Q8" s="243"/>
      <c r="R8" s="116" t="str">
        <f t="shared" ref="R8:R20" si="1">IF(ISBLANK(Q8),"",MATCH($D8,Liste_compétences,0))</f>
        <v/>
      </c>
      <c r="S8" s="265"/>
      <c r="T8" s="116" t="str">
        <f t="shared" ref="T8:T20" si="2">IF(ISBLANK(S8),"",MATCH($D8,Liste_compétences,0))</f>
        <v/>
      </c>
      <c r="U8" s="285"/>
      <c r="V8" s="116" t="str">
        <f t="shared" ref="V8:V20" si="3">IF(ISBLANK(U8),"",MATCH($D8,Liste_compétences,0))</f>
        <v/>
      </c>
      <c r="W8" s="243"/>
      <c r="X8" s="116" t="str">
        <f t="shared" ref="X8:X20" si="4">IF(ISBLANK(W8),"",MATCH($D8,Liste_compétences,0))</f>
        <v/>
      </c>
      <c r="Y8" s="265"/>
      <c r="Z8" s="116" t="str">
        <f t="shared" ref="Z8:Z20" si="5">IF(ISBLANK(Y8),"",MATCH($D8,Liste_compétences,0))</f>
        <v/>
      </c>
      <c r="AA8" s="285"/>
      <c r="AB8" s="116" t="str">
        <f t="shared" ref="AB8:AB20" si="6">IF(ISBLANK(AA8),"",MATCH($D8,Liste_compétences,0))</f>
        <v/>
      </c>
      <c r="AC8" s="116">
        <f>IF(ISBLANK(#REF!),"",MATCH($D8,Liste_compétences,0))</f>
        <v>8</v>
      </c>
      <c r="AD8" s="116">
        <f>IF(ISBLANK(#REF!),"",MATCH($D8,Liste_compétences,0))</f>
        <v>8</v>
      </c>
    </row>
    <row r="9" spans="1:30" ht="22.5" x14ac:dyDescent="0.25">
      <c r="A9" s="438"/>
      <c r="B9" s="32" t="s">
        <v>176</v>
      </c>
      <c r="C9" s="164" t="s">
        <v>239</v>
      </c>
      <c r="D9" s="207" t="s">
        <v>228</v>
      </c>
      <c r="E9" s="244"/>
      <c r="F9" s="116" t="str">
        <f t="shared" si="0"/>
        <v/>
      </c>
      <c r="G9" s="266"/>
      <c r="H9" s="116" t="str">
        <f t="shared" si="0"/>
        <v/>
      </c>
      <c r="I9" s="286"/>
      <c r="J9" s="116" t="str">
        <f t="shared" si="0"/>
        <v/>
      </c>
      <c r="K9" s="244"/>
      <c r="L9" s="116" t="str">
        <f t="shared" si="0"/>
        <v/>
      </c>
      <c r="M9" s="266"/>
      <c r="N9" s="116" t="str">
        <f t="shared" si="0"/>
        <v/>
      </c>
      <c r="O9" s="286"/>
      <c r="P9" s="116" t="str">
        <f t="shared" si="0"/>
        <v/>
      </c>
      <c r="Q9" s="244"/>
      <c r="R9" s="116" t="str">
        <f t="shared" si="1"/>
        <v/>
      </c>
      <c r="S9" s="266"/>
      <c r="T9" s="116" t="str">
        <f t="shared" si="2"/>
        <v/>
      </c>
      <c r="U9" s="286"/>
      <c r="V9" s="116" t="str">
        <f t="shared" si="3"/>
        <v/>
      </c>
      <c r="W9" s="244"/>
      <c r="X9" s="116" t="str">
        <f t="shared" si="4"/>
        <v/>
      </c>
      <c r="Y9" s="266"/>
      <c r="Z9" s="116" t="str">
        <f t="shared" si="5"/>
        <v/>
      </c>
      <c r="AA9" s="286"/>
      <c r="AB9" s="116" t="str">
        <f t="shared" si="6"/>
        <v/>
      </c>
      <c r="AC9" s="116">
        <f>IF(ISBLANK(#REF!),"",MATCH($D9,Liste_compétences,0))</f>
        <v>9</v>
      </c>
      <c r="AD9" s="116">
        <f>IF(ISBLANK(#REF!),"",MATCH($D9,Liste_compétences,0))</f>
        <v>9</v>
      </c>
    </row>
    <row r="10" spans="1:30" ht="22.5" x14ac:dyDescent="0.25">
      <c r="A10" s="438"/>
      <c r="B10" s="32" t="s">
        <v>176</v>
      </c>
      <c r="C10" s="164" t="s">
        <v>240</v>
      </c>
      <c r="D10" s="207" t="s">
        <v>229</v>
      </c>
      <c r="E10" s="244"/>
      <c r="F10" s="116" t="str">
        <f>IF(ISBLANK(E10),"",MATCH($D10,Liste_compétences,0))</f>
        <v/>
      </c>
      <c r="G10" s="266"/>
      <c r="H10" s="116" t="str">
        <f t="shared" si="0"/>
        <v/>
      </c>
      <c r="I10" s="286"/>
      <c r="J10" s="116" t="str">
        <f t="shared" si="0"/>
        <v/>
      </c>
      <c r="K10" s="244"/>
      <c r="L10" s="116" t="str">
        <f t="shared" si="0"/>
        <v/>
      </c>
      <c r="M10" s="266"/>
      <c r="N10" s="116" t="str">
        <f t="shared" si="0"/>
        <v/>
      </c>
      <c r="O10" s="286"/>
      <c r="P10" s="116" t="str">
        <f t="shared" si="0"/>
        <v/>
      </c>
      <c r="Q10" s="244"/>
      <c r="R10" s="116" t="str">
        <f t="shared" si="1"/>
        <v/>
      </c>
      <c r="S10" s="266"/>
      <c r="T10" s="116" t="str">
        <f t="shared" si="2"/>
        <v/>
      </c>
      <c r="U10" s="286"/>
      <c r="V10" s="116" t="str">
        <f t="shared" si="3"/>
        <v/>
      </c>
      <c r="W10" s="244"/>
      <c r="X10" s="116" t="str">
        <f t="shared" si="4"/>
        <v/>
      </c>
      <c r="Y10" s="266"/>
      <c r="Z10" s="116" t="str">
        <f t="shared" si="5"/>
        <v/>
      </c>
      <c r="AA10" s="286"/>
      <c r="AB10" s="116" t="str">
        <f t="shared" si="6"/>
        <v/>
      </c>
      <c r="AC10" s="116">
        <f>IF(ISBLANK(#REF!),"",MATCH($D10,Liste_compétences,0))</f>
        <v>10</v>
      </c>
      <c r="AD10" s="116">
        <f>IF(ISBLANK(#REF!),"",MATCH($D10,Liste_compétences,0))</f>
        <v>10</v>
      </c>
    </row>
    <row r="11" spans="1:30" x14ac:dyDescent="0.25">
      <c r="A11" s="438"/>
      <c r="B11" s="32" t="s">
        <v>176</v>
      </c>
      <c r="C11" s="164" t="s">
        <v>241</v>
      </c>
      <c r="D11" s="207" t="s">
        <v>699</v>
      </c>
      <c r="E11" s="244"/>
      <c r="F11" s="116" t="str">
        <f t="shared" si="0"/>
        <v/>
      </c>
      <c r="G11" s="266"/>
      <c r="H11" s="116" t="str">
        <f t="shared" si="0"/>
        <v/>
      </c>
      <c r="I11" s="286"/>
      <c r="J11" s="116" t="str">
        <f t="shared" si="0"/>
        <v/>
      </c>
      <c r="K11" s="244"/>
      <c r="L11" s="116" t="str">
        <f t="shared" si="0"/>
        <v/>
      </c>
      <c r="M11" s="266"/>
      <c r="N11" s="116" t="str">
        <f t="shared" si="0"/>
        <v/>
      </c>
      <c r="O11" s="286"/>
      <c r="P11" s="116" t="str">
        <f t="shared" si="0"/>
        <v/>
      </c>
      <c r="Q11" s="244"/>
      <c r="R11" s="116" t="str">
        <f t="shared" si="1"/>
        <v/>
      </c>
      <c r="S11" s="266"/>
      <c r="T11" s="116" t="str">
        <f t="shared" si="2"/>
        <v/>
      </c>
      <c r="U11" s="286"/>
      <c r="V11" s="116" t="str">
        <f t="shared" si="3"/>
        <v/>
      </c>
      <c r="W11" s="244"/>
      <c r="X11" s="116" t="str">
        <f t="shared" si="4"/>
        <v/>
      </c>
      <c r="Y11" s="266"/>
      <c r="Z11" s="116" t="str">
        <f t="shared" si="5"/>
        <v/>
      </c>
      <c r="AA11" s="286"/>
      <c r="AB11" s="116" t="str">
        <f t="shared" si="6"/>
        <v/>
      </c>
      <c r="AC11" s="116">
        <f>IF(ISBLANK(#REF!),"",MATCH($D11,Liste_compétences,0))</f>
        <v>11</v>
      </c>
      <c r="AD11" s="116">
        <f>IF(ISBLANK(#REF!),"",MATCH($D11,Liste_compétences,0))</f>
        <v>11</v>
      </c>
    </row>
    <row r="12" spans="1:30" x14ac:dyDescent="0.25">
      <c r="A12" s="438"/>
      <c r="B12" s="32" t="s">
        <v>176</v>
      </c>
      <c r="C12" s="164" t="s">
        <v>242</v>
      </c>
      <c r="D12" s="207" t="s">
        <v>1404</v>
      </c>
      <c r="E12" s="244"/>
      <c r="F12" s="116" t="str">
        <f t="shared" si="0"/>
        <v/>
      </c>
      <c r="G12" s="266"/>
      <c r="H12" s="116" t="str">
        <f t="shared" si="0"/>
        <v/>
      </c>
      <c r="I12" s="286"/>
      <c r="J12" s="116" t="str">
        <f t="shared" si="0"/>
        <v/>
      </c>
      <c r="K12" s="244"/>
      <c r="L12" s="116" t="str">
        <f t="shared" si="0"/>
        <v/>
      </c>
      <c r="M12" s="266"/>
      <c r="N12" s="116" t="str">
        <f t="shared" si="0"/>
        <v/>
      </c>
      <c r="O12" s="286"/>
      <c r="P12" s="116" t="str">
        <f t="shared" si="0"/>
        <v/>
      </c>
      <c r="Q12" s="244"/>
      <c r="R12" s="116" t="str">
        <f t="shared" si="1"/>
        <v/>
      </c>
      <c r="S12" s="266"/>
      <c r="T12" s="116" t="str">
        <f t="shared" si="2"/>
        <v/>
      </c>
      <c r="U12" s="286"/>
      <c r="V12" s="116" t="str">
        <f t="shared" si="3"/>
        <v/>
      </c>
      <c r="W12" s="244"/>
      <c r="X12" s="116" t="str">
        <f t="shared" si="4"/>
        <v/>
      </c>
      <c r="Y12" s="266"/>
      <c r="Z12" s="116" t="str">
        <f t="shared" si="5"/>
        <v/>
      </c>
      <c r="AA12" s="286"/>
      <c r="AB12" s="116" t="str">
        <f t="shared" si="6"/>
        <v/>
      </c>
      <c r="AC12" s="116">
        <f>IF(ISBLANK(#REF!),"",MATCH($D12,Liste_compétences,0))</f>
        <v>12</v>
      </c>
      <c r="AD12" s="116">
        <f>IF(ISBLANK(#REF!),"",MATCH($D12,Liste_compétences,0))</f>
        <v>12</v>
      </c>
    </row>
    <row r="13" spans="1:30" ht="22.5" x14ac:dyDescent="0.25">
      <c r="A13" s="438"/>
      <c r="B13" s="32" t="s">
        <v>1422</v>
      </c>
      <c r="C13" s="164" t="s">
        <v>243</v>
      </c>
      <c r="D13" s="207" t="s">
        <v>700</v>
      </c>
      <c r="E13" s="244"/>
      <c r="F13" s="116" t="str">
        <f t="shared" si="0"/>
        <v/>
      </c>
      <c r="G13" s="266"/>
      <c r="H13" s="116" t="str">
        <f t="shared" si="0"/>
        <v/>
      </c>
      <c r="I13" s="286"/>
      <c r="J13" s="116" t="str">
        <f t="shared" si="0"/>
        <v/>
      </c>
      <c r="K13" s="244"/>
      <c r="L13" s="116" t="str">
        <f t="shared" si="0"/>
        <v/>
      </c>
      <c r="M13" s="266"/>
      <c r="N13" s="116" t="str">
        <f t="shared" si="0"/>
        <v/>
      </c>
      <c r="O13" s="286"/>
      <c r="P13" s="116" t="str">
        <f t="shared" si="0"/>
        <v/>
      </c>
      <c r="Q13" s="244"/>
      <c r="R13" s="116" t="str">
        <f t="shared" si="1"/>
        <v/>
      </c>
      <c r="S13" s="266"/>
      <c r="T13" s="116" t="str">
        <f t="shared" si="2"/>
        <v/>
      </c>
      <c r="U13" s="286"/>
      <c r="V13" s="116" t="str">
        <f t="shared" si="3"/>
        <v/>
      </c>
      <c r="W13" s="244"/>
      <c r="X13" s="116" t="str">
        <f t="shared" si="4"/>
        <v/>
      </c>
      <c r="Y13" s="266"/>
      <c r="Z13" s="116" t="str">
        <f t="shared" si="5"/>
        <v/>
      </c>
      <c r="AA13" s="286"/>
      <c r="AB13" s="116" t="str">
        <f t="shared" si="6"/>
        <v/>
      </c>
      <c r="AC13" s="116">
        <f>IF(ISBLANK(#REF!),"",MATCH($D13,Liste_compétences,0))</f>
        <v>13</v>
      </c>
      <c r="AD13" s="116">
        <f>IF(ISBLANK(#REF!),"",MATCH($D13,Liste_compétences,0))</f>
        <v>13</v>
      </c>
    </row>
    <row r="14" spans="1:30" x14ac:dyDescent="0.25">
      <c r="A14" s="438"/>
      <c r="B14" s="32" t="s">
        <v>176</v>
      </c>
      <c r="C14" s="164" t="s">
        <v>244</v>
      </c>
      <c r="D14" s="207" t="s">
        <v>701</v>
      </c>
      <c r="E14" s="244"/>
      <c r="F14" s="116" t="str">
        <f t="shared" si="0"/>
        <v/>
      </c>
      <c r="G14" s="266"/>
      <c r="H14" s="116" t="str">
        <f t="shared" si="0"/>
        <v/>
      </c>
      <c r="I14" s="286"/>
      <c r="J14" s="116" t="str">
        <f t="shared" si="0"/>
        <v/>
      </c>
      <c r="K14" s="244"/>
      <c r="L14" s="116" t="str">
        <f t="shared" si="0"/>
        <v/>
      </c>
      <c r="M14" s="266"/>
      <c r="N14" s="116" t="str">
        <f t="shared" si="0"/>
        <v/>
      </c>
      <c r="O14" s="286"/>
      <c r="P14" s="116" t="str">
        <f t="shared" ref="P14:P20" si="7">IF(ISBLANK(O14),"",MATCH($D14,Liste_compétences,0))</f>
        <v/>
      </c>
      <c r="Q14" s="244"/>
      <c r="R14" s="116" t="str">
        <f t="shared" si="1"/>
        <v/>
      </c>
      <c r="S14" s="266"/>
      <c r="T14" s="116" t="str">
        <f t="shared" si="2"/>
        <v/>
      </c>
      <c r="U14" s="286"/>
      <c r="V14" s="116" t="str">
        <f t="shared" si="3"/>
        <v/>
      </c>
      <c r="W14" s="244"/>
      <c r="X14" s="116" t="str">
        <f t="shared" si="4"/>
        <v/>
      </c>
      <c r="Y14" s="266"/>
      <c r="Z14" s="116" t="str">
        <f t="shared" si="5"/>
        <v/>
      </c>
      <c r="AA14" s="286"/>
      <c r="AB14" s="116" t="str">
        <f t="shared" si="6"/>
        <v/>
      </c>
      <c r="AC14" s="116">
        <f>IF(ISBLANK(#REF!),"",MATCH($D14,Liste_compétences,0))</f>
        <v>14</v>
      </c>
      <c r="AD14" s="116">
        <f>IF(ISBLANK(#REF!),"",MATCH($D14,Liste_compétences,0))</f>
        <v>14</v>
      </c>
    </row>
    <row r="15" spans="1:30" x14ac:dyDescent="0.25">
      <c r="A15" s="438"/>
      <c r="B15" s="32" t="s">
        <v>1422</v>
      </c>
      <c r="C15" s="164" t="s">
        <v>245</v>
      </c>
      <c r="D15" s="207" t="s">
        <v>702</v>
      </c>
      <c r="E15" s="244"/>
      <c r="F15" s="116" t="str">
        <f t="shared" si="0"/>
        <v/>
      </c>
      <c r="G15" s="266"/>
      <c r="H15" s="116" t="str">
        <f t="shared" si="0"/>
        <v/>
      </c>
      <c r="I15" s="286"/>
      <c r="J15" s="116" t="str">
        <f t="shared" si="0"/>
        <v/>
      </c>
      <c r="K15" s="244"/>
      <c r="L15" s="116" t="str">
        <f t="shared" si="0"/>
        <v/>
      </c>
      <c r="M15" s="266"/>
      <c r="N15" s="116" t="str">
        <f t="shared" si="0"/>
        <v/>
      </c>
      <c r="O15" s="286"/>
      <c r="P15" s="116" t="str">
        <f t="shared" si="7"/>
        <v/>
      </c>
      <c r="Q15" s="244"/>
      <c r="R15" s="116" t="str">
        <f t="shared" si="1"/>
        <v/>
      </c>
      <c r="S15" s="266"/>
      <c r="T15" s="116" t="str">
        <f t="shared" si="2"/>
        <v/>
      </c>
      <c r="U15" s="286"/>
      <c r="V15" s="116" t="str">
        <f t="shared" si="3"/>
        <v/>
      </c>
      <c r="W15" s="244"/>
      <c r="X15" s="116" t="str">
        <f t="shared" si="4"/>
        <v/>
      </c>
      <c r="Y15" s="266"/>
      <c r="Z15" s="116" t="str">
        <f t="shared" si="5"/>
        <v/>
      </c>
      <c r="AA15" s="286"/>
      <c r="AB15" s="116" t="str">
        <f t="shared" si="6"/>
        <v/>
      </c>
      <c r="AC15" s="116">
        <f>IF(ISBLANK(#REF!),"",MATCH($D15,Liste_compétences,0))</f>
        <v>15</v>
      </c>
      <c r="AD15" s="116">
        <f>IF(ISBLANK(#REF!),"",MATCH($D15,Liste_compétences,0))</f>
        <v>15</v>
      </c>
    </row>
    <row r="16" spans="1:30" ht="15" thickBot="1" x14ac:dyDescent="0.3">
      <c r="A16" s="439"/>
      <c r="B16" s="33" t="s">
        <v>1422</v>
      </c>
      <c r="C16" s="165" t="s">
        <v>246</v>
      </c>
      <c r="D16" s="208" t="s">
        <v>703</v>
      </c>
      <c r="E16" s="245"/>
      <c r="F16" s="116" t="str">
        <f t="shared" si="0"/>
        <v/>
      </c>
      <c r="G16" s="267"/>
      <c r="H16" s="116" t="str">
        <f t="shared" si="0"/>
        <v/>
      </c>
      <c r="I16" s="287"/>
      <c r="J16" s="116" t="str">
        <f t="shared" si="0"/>
        <v/>
      </c>
      <c r="K16" s="245"/>
      <c r="L16" s="116" t="str">
        <f t="shared" si="0"/>
        <v/>
      </c>
      <c r="M16" s="267"/>
      <c r="N16" s="116" t="str">
        <f t="shared" si="0"/>
        <v/>
      </c>
      <c r="O16" s="287"/>
      <c r="P16" s="116" t="str">
        <f t="shared" si="7"/>
        <v/>
      </c>
      <c r="Q16" s="245"/>
      <c r="R16" s="116" t="str">
        <f t="shared" si="1"/>
        <v/>
      </c>
      <c r="S16" s="267"/>
      <c r="T16" s="116" t="str">
        <f t="shared" si="2"/>
        <v/>
      </c>
      <c r="U16" s="287"/>
      <c r="V16" s="116" t="str">
        <f t="shared" si="3"/>
        <v/>
      </c>
      <c r="W16" s="245"/>
      <c r="X16" s="116" t="str">
        <f t="shared" si="4"/>
        <v/>
      </c>
      <c r="Y16" s="267"/>
      <c r="Z16" s="116" t="str">
        <f t="shared" si="5"/>
        <v/>
      </c>
      <c r="AA16" s="287"/>
      <c r="AB16" s="116" t="str">
        <f t="shared" si="6"/>
        <v/>
      </c>
      <c r="AC16" s="116">
        <f>IF(ISBLANK(#REF!),"",MATCH($D16,Liste_compétences,0))</f>
        <v>16</v>
      </c>
      <c r="AD16" s="116">
        <f>IF(ISBLANK(#REF!),"",MATCH($D16,Liste_compétences,0))</f>
        <v>16</v>
      </c>
    </row>
    <row r="17" spans="1:30" x14ac:dyDescent="0.25">
      <c r="A17" s="422" t="s">
        <v>175</v>
      </c>
      <c r="B17" s="31" t="s">
        <v>176</v>
      </c>
      <c r="C17" s="163" t="s">
        <v>247</v>
      </c>
      <c r="D17" s="206" t="s">
        <v>704</v>
      </c>
      <c r="E17" s="243"/>
      <c r="F17" s="116" t="str">
        <f t="shared" si="0"/>
        <v/>
      </c>
      <c r="G17" s="265"/>
      <c r="H17" s="116" t="str">
        <f t="shared" si="0"/>
        <v/>
      </c>
      <c r="I17" s="285"/>
      <c r="J17" s="116" t="str">
        <f t="shared" si="0"/>
        <v/>
      </c>
      <c r="K17" s="306"/>
      <c r="L17" s="116" t="str">
        <f t="shared" si="0"/>
        <v/>
      </c>
      <c r="M17" s="265"/>
      <c r="N17" s="116" t="str">
        <f t="shared" si="0"/>
        <v/>
      </c>
      <c r="O17" s="285"/>
      <c r="P17" s="116" t="str">
        <f t="shared" si="7"/>
        <v/>
      </c>
      <c r="Q17" s="243"/>
      <c r="R17" s="116" t="str">
        <f t="shared" si="1"/>
        <v/>
      </c>
      <c r="S17" s="265"/>
      <c r="T17" s="116" t="str">
        <f t="shared" si="2"/>
        <v/>
      </c>
      <c r="U17" s="285"/>
      <c r="V17" s="116" t="str">
        <f t="shared" si="3"/>
        <v/>
      </c>
      <c r="W17" s="306"/>
      <c r="X17" s="116" t="str">
        <f t="shared" si="4"/>
        <v/>
      </c>
      <c r="Y17" s="265"/>
      <c r="Z17" s="116" t="str">
        <f t="shared" si="5"/>
        <v/>
      </c>
      <c r="AA17" s="285"/>
      <c r="AB17" s="116" t="str">
        <f t="shared" si="6"/>
        <v/>
      </c>
      <c r="AC17" s="116">
        <f>IF(ISBLANK(#REF!),"",MATCH($D17,Liste_compétences,0))</f>
        <v>17</v>
      </c>
      <c r="AD17" s="116">
        <f>IF(ISBLANK(#REF!),"",MATCH($D17,Liste_compétences,0))</f>
        <v>17</v>
      </c>
    </row>
    <row r="18" spans="1:30" ht="15" thickBot="1" x14ac:dyDescent="0.3">
      <c r="A18" s="424"/>
      <c r="B18" s="33" t="s">
        <v>1422</v>
      </c>
      <c r="C18" s="165" t="s">
        <v>248</v>
      </c>
      <c r="D18" s="208" t="s">
        <v>705</v>
      </c>
      <c r="E18" s="245"/>
      <c r="F18" s="116" t="str">
        <f t="shared" si="0"/>
        <v/>
      </c>
      <c r="G18" s="267"/>
      <c r="H18" s="116" t="str">
        <f t="shared" si="0"/>
        <v/>
      </c>
      <c r="I18" s="287"/>
      <c r="J18" s="116" t="str">
        <f t="shared" si="0"/>
        <v/>
      </c>
      <c r="K18" s="307"/>
      <c r="L18" s="116" t="str">
        <f t="shared" si="0"/>
        <v/>
      </c>
      <c r="M18" s="267"/>
      <c r="N18" s="116" t="str">
        <f t="shared" si="0"/>
        <v/>
      </c>
      <c r="O18" s="287"/>
      <c r="P18" s="116" t="str">
        <f t="shared" si="7"/>
        <v/>
      </c>
      <c r="Q18" s="245"/>
      <c r="R18" s="116" t="str">
        <f t="shared" si="1"/>
        <v/>
      </c>
      <c r="S18" s="267"/>
      <c r="T18" s="116" t="str">
        <f t="shared" si="2"/>
        <v/>
      </c>
      <c r="U18" s="287"/>
      <c r="V18" s="116" t="str">
        <f t="shared" si="3"/>
        <v/>
      </c>
      <c r="W18" s="307"/>
      <c r="X18" s="116" t="str">
        <f t="shared" si="4"/>
        <v/>
      </c>
      <c r="Y18" s="267"/>
      <c r="Z18" s="116" t="str">
        <f t="shared" si="5"/>
        <v/>
      </c>
      <c r="AA18" s="287"/>
      <c r="AB18" s="116" t="str">
        <f t="shared" si="6"/>
        <v/>
      </c>
      <c r="AC18" s="116">
        <f>IF(ISBLANK(#REF!),"",MATCH($D18,Liste_compétences,0))</f>
        <v>18</v>
      </c>
      <c r="AD18" s="116">
        <f>IF(ISBLANK(#REF!),"",MATCH($D18,Liste_compétences,0))</f>
        <v>18</v>
      </c>
    </row>
    <row r="19" spans="1:30" x14ac:dyDescent="0.25">
      <c r="A19" s="422" t="s">
        <v>188</v>
      </c>
      <c r="B19" s="31" t="s">
        <v>176</v>
      </c>
      <c r="C19" s="163" t="s">
        <v>249</v>
      </c>
      <c r="D19" s="206" t="s">
        <v>706</v>
      </c>
      <c r="E19" s="243"/>
      <c r="F19" s="116" t="str">
        <f t="shared" si="0"/>
        <v/>
      </c>
      <c r="G19" s="265"/>
      <c r="H19" s="116" t="str">
        <f t="shared" si="0"/>
        <v/>
      </c>
      <c r="I19" s="285"/>
      <c r="J19" s="116" t="str">
        <f t="shared" si="0"/>
        <v/>
      </c>
      <c r="K19" s="306"/>
      <c r="L19" s="116" t="str">
        <f t="shared" si="0"/>
        <v/>
      </c>
      <c r="M19" s="265"/>
      <c r="N19" s="116" t="str">
        <f t="shared" si="0"/>
        <v/>
      </c>
      <c r="O19" s="285"/>
      <c r="P19" s="116" t="str">
        <f t="shared" si="7"/>
        <v/>
      </c>
      <c r="Q19" s="243"/>
      <c r="R19" s="116" t="str">
        <f t="shared" si="1"/>
        <v/>
      </c>
      <c r="S19" s="265"/>
      <c r="T19" s="116" t="str">
        <f t="shared" si="2"/>
        <v/>
      </c>
      <c r="U19" s="285"/>
      <c r="V19" s="116" t="str">
        <f t="shared" si="3"/>
        <v/>
      </c>
      <c r="W19" s="306"/>
      <c r="X19" s="116" t="str">
        <f t="shared" si="4"/>
        <v/>
      </c>
      <c r="Y19" s="265"/>
      <c r="Z19" s="116" t="str">
        <f t="shared" si="5"/>
        <v/>
      </c>
      <c r="AA19" s="285"/>
      <c r="AB19" s="116" t="str">
        <f t="shared" si="6"/>
        <v/>
      </c>
      <c r="AC19" s="116">
        <f>IF(ISBLANK(#REF!),"",MATCH($D19,Liste_compétences,0))</f>
        <v>19</v>
      </c>
      <c r="AD19" s="116">
        <f>IF(ISBLANK(#REF!),"",MATCH($D19,Liste_compétences,0))</f>
        <v>19</v>
      </c>
    </row>
    <row r="20" spans="1:30" ht="15" thickBot="1" x14ac:dyDescent="0.3">
      <c r="A20" s="424"/>
      <c r="B20" s="33" t="s">
        <v>1422</v>
      </c>
      <c r="C20" s="166" t="s">
        <v>250</v>
      </c>
      <c r="D20" s="25" t="s">
        <v>707</v>
      </c>
      <c r="E20" s="246"/>
      <c r="F20" s="116" t="str">
        <f t="shared" si="0"/>
        <v/>
      </c>
      <c r="G20" s="268"/>
      <c r="H20" s="116" t="str">
        <f t="shared" si="0"/>
        <v/>
      </c>
      <c r="I20" s="288"/>
      <c r="J20" s="116" t="str">
        <f t="shared" si="0"/>
        <v/>
      </c>
      <c r="K20" s="308"/>
      <c r="L20" s="116" t="str">
        <f t="shared" si="0"/>
        <v/>
      </c>
      <c r="M20" s="268"/>
      <c r="N20" s="116" t="str">
        <f t="shared" si="0"/>
        <v/>
      </c>
      <c r="O20" s="288"/>
      <c r="P20" s="116" t="str">
        <f t="shared" si="7"/>
        <v/>
      </c>
      <c r="Q20" s="246"/>
      <c r="R20" s="116" t="str">
        <f t="shared" si="1"/>
        <v/>
      </c>
      <c r="S20" s="268"/>
      <c r="T20" s="116" t="str">
        <f t="shared" si="2"/>
        <v/>
      </c>
      <c r="U20" s="288"/>
      <c r="V20" s="116" t="str">
        <f t="shared" si="3"/>
        <v/>
      </c>
      <c r="W20" s="308"/>
      <c r="X20" s="116" t="str">
        <f t="shared" si="4"/>
        <v/>
      </c>
      <c r="Y20" s="268"/>
      <c r="Z20" s="116" t="str">
        <f t="shared" si="5"/>
        <v/>
      </c>
      <c r="AA20" s="288"/>
      <c r="AB20" s="116" t="str">
        <f t="shared" si="6"/>
        <v/>
      </c>
      <c r="AC20" s="116">
        <f>IF(ISBLANK(#REF!),"",MATCH($D20,Liste_compétences,0))</f>
        <v>20</v>
      </c>
      <c r="AD20" s="116">
        <f>IF(ISBLANK(#REF!),"",MATCH($D20,Liste_compétences,0))</f>
        <v>20</v>
      </c>
    </row>
    <row r="21" spans="1:30" ht="16.5" thickBot="1" x14ac:dyDescent="0.3">
      <c r="A21" s="412" t="s">
        <v>231</v>
      </c>
      <c r="B21" s="159"/>
      <c r="C21" s="172"/>
      <c r="D21" s="15" t="s">
        <v>1343</v>
      </c>
      <c r="E21" s="340"/>
      <c r="F21" s="341" t="str">
        <f>IF(SUM(F23:F38)=0,"",MATCH($D21,Liste_compétences,0))</f>
        <v/>
      </c>
      <c r="G21" s="342" t="str">
        <f>G$6</f>
        <v>2012-2013</v>
      </c>
      <c r="H21" s="341" t="str">
        <f>IF(SUM(H23:H38)=0,"",MATCH($D21,Liste_compétences,0))</f>
        <v/>
      </c>
      <c r="I21" s="343"/>
      <c r="J21" s="341" t="str">
        <f>IF(SUM(J23:J38)=0,"",MATCH($D21,Liste_compétences,0))</f>
        <v/>
      </c>
      <c r="K21" s="340"/>
      <c r="L21" s="341" t="str">
        <f>IF(SUM(L23:L38)=0,"",MATCH($D21,Liste_compétences,0))</f>
        <v/>
      </c>
      <c r="M21" s="342" t="str">
        <f>M$6</f>
        <v>2013-2014</v>
      </c>
      <c r="N21" s="341" t="str">
        <f>IF(SUM(N23:N38)=0,"",MATCH($D21,Liste_compétences,0))</f>
        <v/>
      </c>
      <c r="O21" s="343"/>
      <c r="P21" s="341" t="str">
        <f>IF(SUM(P23:P38)=0,"",MATCH($D21,Liste_compétences,0))</f>
        <v/>
      </c>
      <c r="Q21" s="340"/>
      <c r="R21" s="341" t="str">
        <f>IF(SUM(R23:R38)=0,"",MATCH($D21,Liste_compétences,0))</f>
        <v/>
      </c>
      <c r="S21" s="342" t="str">
        <f>S$6</f>
        <v>2014-2015</v>
      </c>
      <c r="T21" s="341" t="str">
        <f>IF(SUM(T23:T38)=0,"",MATCH($D21,Liste_compétences,0))</f>
        <v/>
      </c>
      <c r="U21" s="343"/>
      <c r="V21" s="341" t="str">
        <f>IF(SUM(V23:V38)=0,"",MATCH($D21,Liste_compétences,0))</f>
        <v/>
      </c>
      <c r="W21" s="340"/>
      <c r="X21" s="341" t="str">
        <f>IF(SUM(X23:X38)=0,"",MATCH($D21,Liste_compétences,0))</f>
        <v/>
      </c>
      <c r="Y21" s="342" t="str">
        <f>Y$6</f>
        <v>2015-2016</v>
      </c>
      <c r="Z21" s="341" t="str">
        <f>IF(SUM(Z23:Z38)=0,"",MATCH($D21,Liste_compétences,0))</f>
        <v/>
      </c>
      <c r="AA21" s="343"/>
      <c r="AB21" s="341" t="str">
        <f>IF(SUM(AB23:AB38)=0,"",MATCH($D21,Liste_compétences,0))</f>
        <v/>
      </c>
      <c r="AC21" s="341">
        <f>IF(SUM(AC23:AC38)=0,"",MATCH($D21,Liste_compétences,0))</f>
        <v>21</v>
      </c>
      <c r="AD21" s="103">
        <f>IF(SUM(AD23:AD38)=0,"",MATCH($D21,Liste_compétences,0))</f>
        <v>21</v>
      </c>
    </row>
    <row r="22" spans="1:30" ht="16.5" thickBot="1" x14ac:dyDescent="0.3">
      <c r="A22" s="413"/>
      <c r="B22" s="177"/>
      <c r="C22" s="173"/>
      <c r="D22" s="17" t="s">
        <v>1</v>
      </c>
      <c r="E22" s="344">
        <v>1</v>
      </c>
      <c r="F22" s="345"/>
      <c r="G22" s="346">
        <v>2</v>
      </c>
      <c r="H22" s="345"/>
      <c r="I22" s="347">
        <v>3</v>
      </c>
      <c r="J22" s="345"/>
      <c r="K22" s="344">
        <v>1</v>
      </c>
      <c r="L22" s="345"/>
      <c r="M22" s="346">
        <v>2</v>
      </c>
      <c r="N22" s="345"/>
      <c r="O22" s="347">
        <v>3</v>
      </c>
      <c r="P22" s="345"/>
      <c r="Q22" s="344">
        <v>1</v>
      </c>
      <c r="R22" s="345"/>
      <c r="S22" s="346">
        <v>2</v>
      </c>
      <c r="T22" s="345"/>
      <c r="U22" s="347">
        <v>3</v>
      </c>
      <c r="V22" s="345"/>
      <c r="W22" s="344">
        <v>1</v>
      </c>
      <c r="X22" s="345"/>
      <c r="Y22" s="346">
        <v>2</v>
      </c>
      <c r="Z22" s="345"/>
      <c r="AA22" s="347">
        <v>3</v>
      </c>
      <c r="AB22" s="345"/>
      <c r="AC22" s="345"/>
      <c r="AD22" s="119"/>
    </row>
    <row r="23" spans="1:30" ht="15.75" thickBot="1" x14ac:dyDescent="0.3">
      <c r="A23" s="410" t="s">
        <v>48</v>
      </c>
      <c r="B23" s="195"/>
      <c r="C23" s="72"/>
      <c r="D23" s="2" t="s">
        <v>47</v>
      </c>
      <c r="E23" s="404"/>
      <c r="F23" s="405"/>
      <c r="G23" s="405"/>
      <c r="H23" s="405"/>
      <c r="I23" s="405"/>
      <c r="J23" s="405"/>
      <c r="K23" s="405"/>
      <c r="L23" s="405"/>
      <c r="M23" s="405"/>
      <c r="N23" s="405"/>
      <c r="O23" s="405"/>
      <c r="P23" s="405"/>
      <c r="Q23" s="405"/>
      <c r="R23" s="405"/>
      <c r="S23" s="405"/>
      <c r="T23" s="405"/>
      <c r="U23" s="405"/>
      <c r="V23" s="405"/>
      <c r="W23" s="405"/>
      <c r="X23" s="405"/>
      <c r="Y23" s="405"/>
      <c r="Z23" s="405"/>
      <c r="AA23" s="405"/>
      <c r="AB23" s="405"/>
      <c r="AC23" s="405"/>
      <c r="AD23" s="405"/>
    </row>
    <row r="24" spans="1:30" ht="22.5" x14ac:dyDescent="0.25">
      <c r="A24" s="419"/>
      <c r="B24" s="31" t="s">
        <v>221</v>
      </c>
      <c r="C24" s="167" t="s">
        <v>238</v>
      </c>
      <c r="D24" s="206" t="s">
        <v>708</v>
      </c>
      <c r="E24" s="243"/>
      <c r="F24" s="116" t="str">
        <f t="shared" ref="F24:AB27" si="8">IF(ISBLANK(E24),"",MATCH($D24,Liste_compétences,0))</f>
        <v/>
      </c>
      <c r="G24" s="265"/>
      <c r="H24" s="116" t="str">
        <f t="shared" si="8"/>
        <v/>
      </c>
      <c r="I24" s="285"/>
      <c r="J24" s="116" t="str">
        <f t="shared" si="8"/>
        <v/>
      </c>
      <c r="K24" s="243"/>
      <c r="L24" s="116" t="str">
        <f t="shared" si="8"/>
        <v/>
      </c>
      <c r="M24" s="265"/>
      <c r="N24" s="116" t="str">
        <f t="shared" si="8"/>
        <v/>
      </c>
      <c r="O24" s="285"/>
      <c r="P24" s="116" t="str">
        <f t="shared" si="8"/>
        <v/>
      </c>
      <c r="Q24" s="243"/>
      <c r="R24" s="116" t="str">
        <f t="shared" si="8"/>
        <v/>
      </c>
      <c r="S24" s="265"/>
      <c r="T24" s="116" t="str">
        <f t="shared" si="8"/>
        <v/>
      </c>
      <c r="U24" s="285"/>
      <c r="V24" s="116" t="str">
        <f t="shared" si="8"/>
        <v/>
      </c>
      <c r="W24" s="243"/>
      <c r="X24" s="116" t="str">
        <f t="shared" si="8"/>
        <v/>
      </c>
      <c r="Y24" s="265"/>
      <c r="Z24" s="116" t="str">
        <f t="shared" si="8"/>
        <v/>
      </c>
      <c r="AA24" s="285"/>
      <c r="AB24" s="116" t="str">
        <f t="shared" si="8"/>
        <v/>
      </c>
      <c r="AC24" s="116">
        <f>IF(ISBLANK(#REF!),"",MATCH($D24,Liste_compétences,0))</f>
        <v>24</v>
      </c>
      <c r="AD24" s="116">
        <f>IF(ISBLANK(#REF!),"",MATCH($D24,Liste_compétences,0))</f>
        <v>24</v>
      </c>
    </row>
    <row r="25" spans="1:30" ht="15" thickBot="1" x14ac:dyDescent="0.3">
      <c r="A25" s="419"/>
      <c r="B25" s="34" t="s">
        <v>220</v>
      </c>
      <c r="C25" s="202" t="s">
        <v>239</v>
      </c>
      <c r="D25" s="208" t="s">
        <v>709</v>
      </c>
      <c r="E25" s="245"/>
      <c r="F25" s="116" t="str">
        <f t="shared" si="8"/>
        <v/>
      </c>
      <c r="G25" s="267"/>
      <c r="H25" s="116" t="str">
        <f t="shared" si="8"/>
        <v/>
      </c>
      <c r="I25" s="287"/>
      <c r="J25" s="116" t="str">
        <f t="shared" si="8"/>
        <v/>
      </c>
      <c r="K25" s="245"/>
      <c r="L25" s="116" t="str">
        <f t="shared" si="8"/>
        <v/>
      </c>
      <c r="M25" s="267"/>
      <c r="N25" s="116" t="str">
        <f t="shared" si="8"/>
        <v/>
      </c>
      <c r="O25" s="287"/>
      <c r="P25" s="116" t="str">
        <f t="shared" si="8"/>
        <v/>
      </c>
      <c r="Q25" s="245"/>
      <c r="R25" s="116" t="str">
        <f t="shared" si="8"/>
        <v/>
      </c>
      <c r="S25" s="267"/>
      <c r="T25" s="116" t="str">
        <f t="shared" si="8"/>
        <v/>
      </c>
      <c r="U25" s="287"/>
      <c r="V25" s="116" t="str">
        <f t="shared" si="8"/>
        <v/>
      </c>
      <c r="W25" s="245"/>
      <c r="X25" s="116" t="str">
        <f t="shared" si="8"/>
        <v/>
      </c>
      <c r="Y25" s="267"/>
      <c r="Z25" s="116" t="str">
        <f t="shared" si="8"/>
        <v/>
      </c>
      <c r="AA25" s="287"/>
      <c r="AB25" s="116" t="str">
        <f t="shared" si="8"/>
        <v/>
      </c>
      <c r="AC25" s="116">
        <f>IF(ISBLANK(#REF!),"",MATCH($D25,Liste_compétences,0))</f>
        <v>25</v>
      </c>
      <c r="AD25" s="116">
        <f>IF(ISBLANK(#REF!),"",MATCH($D25,Liste_compétences,0))</f>
        <v>25</v>
      </c>
    </row>
    <row r="26" spans="1:30" ht="36.75" thickBot="1" x14ac:dyDescent="0.3">
      <c r="A26" s="1" t="s">
        <v>49</v>
      </c>
      <c r="B26" s="65" t="s">
        <v>225</v>
      </c>
      <c r="C26" s="203" t="s">
        <v>240</v>
      </c>
      <c r="D26" s="209" t="s">
        <v>710</v>
      </c>
      <c r="E26" s="247"/>
      <c r="F26" s="116" t="str">
        <f t="shared" si="8"/>
        <v/>
      </c>
      <c r="G26" s="269"/>
      <c r="H26" s="116" t="str">
        <f t="shared" si="8"/>
        <v/>
      </c>
      <c r="I26" s="289"/>
      <c r="J26" s="116" t="str">
        <f t="shared" si="8"/>
        <v/>
      </c>
      <c r="K26" s="247"/>
      <c r="L26" s="116" t="str">
        <f t="shared" si="8"/>
        <v/>
      </c>
      <c r="M26" s="269"/>
      <c r="N26" s="116" t="str">
        <f t="shared" si="8"/>
        <v/>
      </c>
      <c r="O26" s="289"/>
      <c r="P26" s="116" t="str">
        <f t="shared" si="8"/>
        <v/>
      </c>
      <c r="Q26" s="247"/>
      <c r="R26" s="116" t="str">
        <f t="shared" si="8"/>
        <v/>
      </c>
      <c r="S26" s="269"/>
      <c r="T26" s="116" t="str">
        <f t="shared" si="8"/>
        <v/>
      </c>
      <c r="U26" s="289"/>
      <c r="V26" s="116" t="str">
        <f t="shared" si="8"/>
        <v/>
      </c>
      <c r="W26" s="247"/>
      <c r="X26" s="116" t="str">
        <f t="shared" si="8"/>
        <v/>
      </c>
      <c r="Y26" s="269"/>
      <c r="Z26" s="116" t="str">
        <f t="shared" si="8"/>
        <v/>
      </c>
      <c r="AA26" s="289"/>
      <c r="AB26" s="116" t="str">
        <f t="shared" si="8"/>
        <v/>
      </c>
      <c r="AC26" s="116">
        <f>IF(ISBLANK(#REF!),"",MATCH($D26,Liste_compétences,0))</f>
        <v>26</v>
      </c>
      <c r="AD26" s="116">
        <f>IF(ISBLANK(#REF!),"",MATCH($D26,Liste_compétences,0))</f>
        <v>26</v>
      </c>
    </row>
    <row r="27" spans="1:30" ht="36.75" thickBot="1" x14ac:dyDescent="0.3">
      <c r="A27" s="1" t="s">
        <v>50</v>
      </c>
      <c r="B27" s="65" t="s">
        <v>225</v>
      </c>
      <c r="C27" s="203" t="s">
        <v>241</v>
      </c>
      <c r="D27" s="209" t="s">
        <v>711</v>
      </c>
      <c r="E27" s="247"/>
      <c r="F27" s="116" t="str">
        <f t="shared" si="8"/>
        <v/>
      </c>
      <c r="G27" s="269"/>
      <c r="H27" s="116" t="str">
        <f t="shared" si="8"/>
        <v/>
      </c>
      <c r="I27" s="289"/>
      <c r="J27" s="116" t="str">
        <f t="shared" si="8"/>
        <v/>
      </c>
      <c r="K27" s="247"/>
      <c r="L27" s="116" t="str">
        <f t="shared" si="8"/>
        <v/>
      </c>
      <c r="M27" s="269"/>
      <c r="N27" s="116" t="str">
        <f t="shared" si="8"/>
        <v/>
      </c>
      <c r="O27" s="289"/>
      <c r="P27" s="116" t="str">
        <f t="shared" si="8"/>
        <v/>
      </c>
      <c r="Q27" s="247"/>
      <c r="R27" s="116" t="str">
        <f t="shared" si="8"/>
        <v/>
      </c>
      <c r="S27" s="269"/>
      <c r="T27" s="116" t="str">
        <f t="shared" si="8"/>
        <v/>
      </c>
      <c r="U27" s="289"/>
      <c r="V27" s="116" t="str">
        <f t="shared" si="8"/>
        <v/>
      </c>
      <c r="W27" s="247"/>
      <c r="X27" s="116" t="str">
        <f t="shared" si="8"/>
        <v/>
      </c>
      <c r="Y27" s="269"/>
      <c r="Z27" s="116" t="str">
        <f t="shared" si="8"/>
        <v/>
      </c>
      <c r="AA27" s="289"/>
      <c r="AB27" s="116" t="str">
        <f t="shared" si="8"/>
        <v/>
      </c>
      <c r="AC27" s="116">
        <f>IF(ISBLANK(#REF!),"",MATCH($D27,Liste_compétences,0))</f>
        <v>27</v>
      </c>
      <c r="AD27" s="116">
        <f>IF(ISBLANK(#REF!),"",MATCH($D27,Liste_compétences,0))</f>
        <v>27</v>
      </c>
    </row>
    <row r="28" spans="1:30" ht="15.75" thickBot="1" x14ac:dyDescent="0.3">
      <c r="A28" s="409" t="s">
        <v>197</v>
      </c>
      <c r="B28" s="64"/>
      <c r="C28" s="72"/>
      <c r="D28" s="2" t="s">
        <v>51</v>
      </c>
      <c r="E28" s="404"/>
      <c r="F28" s="405"/>
      <c r="G28" s="405"/>
      <c r="H28" s="405"/>
      <c r="I28" s="405"/>
      <c r="J28" s="405"/>
      <c r="K28" s="405"/>
      <c r="L28" s="405"/>
      <c r="M28" s="405"/>
      <c r="N28" s="405"/>
      <c r="O28" s="405"/>
      <c r="P28" s="405"/>
      <c r="Q28" s="405"/>
      <c r="R28" s="405"/>
      <c r="S28" s="405"/>
      <c r="T28" s="405"/>
      <c r="U28" s="405"/>
      <c r="V28" s="405"/>
      <c r="W28" s="405"/>
      <c r="X28" s="405"/>
      <c r="Y28" s="405"/>
      <c r="Z28" s="405"/>
      <c r="AA28" s="405"/>
      <c r="AB28" s="405"/>
      <c r="AC28" s="405"/>
      <c r="AD28" s="405"/>
    </row>
    <row r="29" spans="1:30" x14ac:dyDescent="0.25">
      <c r="A29" s="419"/>
      <c r="B29" s="31" t="s">
        <v>221</v>
      </c>
      <c r="C29" s="167" t="s">
        <v>251</v>
      </c>
      <c r="D29" s="206" t="s">
        <v>712</v>
      </c>
      <c r="E29" s="243"/>
      <c r="F29" s="116" t="str">
        <f t="shared" ref="F29:L36" si="9">IF(ISBLANK(E29),"",MATCH($D29,Liste_compétences,0))</f>
        <v/>
      </c>
      <c r="G29" s="265"/>
      <c r="H29" s="116" t="str">
        <f t="shared" si="9"/>
        <v/>
      </c>
      <c r="I29" s="285"/>
      <c r="J29" s="116" t="str">
        <f t="shared" si="9"/>
        <v/>
      </c>
      <c r="K29" s="243"/>
      <c r="L29" s="116" t="str">
        <f t="shared" si="9"/>
        <v/>
      </c>
      <c r="M29" s="265"/>
      <c r="N29" s="116" t="str">
        <f t="shared" ref="N29:N36" si="10">IF(ISBLANK(M29),"",MATCH($D29,Liste_compétences,0))</f>
        <v/>
      </c>
      <c r="O29" s="285"/>
      <c r="P29" s="116" t="str">
        <f t="shared" ref="P29:P36" si="11">IF(ISBLANK(O29),"",MATCH($D29,Liste_compétences,0))</f>
        <v/>
      </c>
      <c r="Q29" s="306"/>
      <c r="R29" s="116" t="str">
        <f t="shared" ref="R29:R36" si="12">IF(ISBLANK(Q29),"",MATCH($D29,Liste_compétences,0))</f>
        <v/>
      </c>
      <c r="S29" s="265"/>
      <c r="T29" s="116" t="str">
        <f t="shared" ref="T29:T36" si="13">IF(ISBLANK(S29),"",MATCH($D29,Liste_compétences,0))</f>
        <v/>
      </c>
      <c r="U29" s="285"/>
      <c r="V29" s="116" t="str">
        <f t="shared" ref="V29:V36" si="14">IF(ISBLANK(U29),"",MATCH($D29,Liste_compétences,0))</f>
        <v/>
      </c>
      <c r="W29" s="243"/>
      <c r="X29" s="116" t="str">
        <f t="shared" ref="X29:X36" si="15">IF(ISBLANK(W29),"",MATCH($D29,Liste_compétences,0))</f>
        <v/>
      </c>
      <c r="Y29" s="265"/>
      <c r="Z29" s="116" t="str">
        <f t="shared" ref="Z29:Z36" si="16">IF(ISBLANK(Y29),"",MATCH($D29,Liste_compétences,0))</f>
        <v/>
      </c>
      <c r="AA29" s="285"/>
      <c r="AB29" s="116" t="str">
        <f t="shared" ref="AB29:AB36" si="17">IF(ISBLANK(AA29),"",MATCH($D29,Liste_compétences,0))</f>
        <v/>
      </c>
      <c r="AC29" s="116">
        <f>IF(ISBLANK(#REF!),"",MATCH($D29,Liste_compétences,0))</f>
        <v>29</v>
      </c>
      <c r="AD29" s="116">
        <f>IF(ISBLANK(#REF!),"",MATCH($D29,Liste_compétences,0))</f>
        <v>29</v>
      </c>
    </row>
    <row r="30" spans="1:30" x14ac:dyDescent="0.25">
      <c r="A30" s="419"/>
      <c r="B30" s="32" t="s">
        <v>221</v>
      </c>
      <c r="C30" s="168" t="s">
        <v>243</v>
      </c>
      <c r="D30" s="207" t="s">
        <v>713</v>
      </c>
      <c r="E30" s="244"/>
      <c r="F30" s="116" t="str">
        <f t="shared" si="9"/>
        <v/>
      </c>
      <c r="G30" s="266"/>
      <c r="H30" s="116" t="str">
        <f t="shared" si="9"/>
        <v/>
      </c>
      <c r="I30" s="286"/>
      <c r="J30" s="116" t="str">
        <f t="shared" si="9"/>
        <v/>
      </c>
      <c r="K30" s="244"/>
      <c r="L30" s="116" t="str">
        <f t="shared" si="9"/>
        <v/>
      </c>
      <c r="M30" s="266"/>
      <c r="N30" s="116" t="str">
        <f t="shared" si="10"/>
        <v/>
      </c>
      <c r="O30" s="286"/>
      <c r="P30" s="116" t="str">
        <f t="shared" si="11"/>
        <v/>
      </c>
      <c r="Q30" s="309"/>
      <c r="R30" s="116" t="str">
        <f t="shared" si="12"/>
        <v/>
      </c>
      <c r="S30" s="266"/>
      <c r="T30" s="116" t="str">
        <f t="shared" si="13"/>
        <v/>
      </c>
      <c r="U30" s="286"/>
      <c r="V30" s="116" t="str">
        <f t="shared" si="14"/>
        <v/>
      </c>
      <c r="W30" s="244"/>
      <c r="X30" s="116" t="str">
        <f t="shared" si="15"/>
        <v/>
      </c>
      <c r="Y30" s="266"/>
      <c r="Z30" s="116" t="str">
        <f t="shared" si="16"/>
        <v/>
      </c>
      <c r="AA30" s="286"/>
      <c r="AB30" s="116" t="str">
        <f t="shared" si="17"/>
        <v/>
      </c>
      <c r="AC30" s="116">
        <f>IF(ISBLANK(#REF!),"",MATCH($D30,Liste_compétences,0))</f>
        <v>30</v>
      </c>
      <c r="AD30" s="116">
        <f>IF(ISBLANK(#REF!),"",MATCH($D30,Liste_compétences,0))</f>
        <v>30</v>
      </c>
    </row>
    <row r="31" spans="1:30" x14ac:dyDescent="0.25">
      <c r="A31" s="419"/>
      <c r="B31" s="32" t="s">
        <v>221</v>
      </c>
      <c r="C31" s="168" t="s">
        <v>244</v>
      </c>
      <c r="D31" s="207" t="s">
        <v>714</v>
      </c>
      <c r="E31" s="244"/>
      <c r="F31" s="116" t="str">
        <f t="shared" si="9"/>
        <v/>
      </c>
      <c r="G31" s="266"/>
      <c r="H31" s="116" t="str">
        <f t="shared" si="9"/>
        <v/>
      </c>
      <c r="I31" s="286"/>
      <c r="J31" s="116" t="str">
        <f t="shared" si="9"/>
        <v/>
      </c>
      <c r="K31" s="244"/>
      <c r="L31" s="116" t="str">
        <f t="shared" si="9"/>
        <v/>
      </c>
      <c r="M31" s="266"/>
      <c r="N31" s="116" t="str">
        <f t="shared" si="10"/>
        <v/>
      </c>
      <c r="O31" s="286"/>
      <c r="P31" s="116" t="str">
        <f t="shared" si="11"/>
        <v/>
      </c>
      <c r="Q31" s="309"/>
      <c r="R31" s="116" t="str">
        <f t="shared" si="12"/>
        <v/>
      </c>
      <c r="S31" s="266"/>
      <c r="T31" s="116" t="str">
        <f t="shared" si="13"/>
        <v/>
      </c>
      <c r="U31" s="286"/>
      <c r="V31" s="116" t="str">
        <f t="shared" si="14"/>
        <v/>
      </c>
      <c r="W31" s="244"/>
      <c r="X31" s="116" t="str">
        <f t="shared" si="15"/>
        <v/>
      </c>
      <c r="Y31" s="266"/>
      <c r="Z31" s="116" t="str">
        <f t="shared" si="16"/>
        <v/>
      </c>
      <c r="AA31" s="286"/>
      <c r="AB31" s="116" t="str">
        <f t="shared" si="17"/>
        <v/>
      </c>
      <c r="AC31" s="116">
        <f>IF(ISBLANK(#REF!),"",MATCH($D31,Liste_compétences,0))</f>
        <v>31</v>
      </c>
      <c r="AD31" s="116">
        <f>IF(ISBLANK(#REF!),"",MATCH($D31,Liste_compétences,0))</f>
        <v>31</v>
      </c>
    </row>
    <row r="32" spans="1:30" x14ac:dyDescent="0.25">
      <c r="A32" s="419"/>
      <c r="B32" s="32" t="s">
        <v>220</v>
      </c>
      <c r="C32" s="168" t="s">
        <v>245</v>
      </c>
      <c r="D32" s="207" t="s">
        <v>715</v>
      </c>
      <c r="E32" s="244"/>
      <c r="F32" s="116" t="str">
        <f t="shared" si="9"/>
        <v/>
      </c>
      <c r="G32" s="266"/>
      <c r="H32" s="116" t="str">
        <f t="shared" si="9"/>
        <v/>
      </c>
      <c r="I32" s="286"/>
      <c r="J32" s="116" t="str">
        <f t="shared" si="9"/>
        <v/>
      </c>
      <c r="K32" s="244"/>
      <c r="L32" s="116" t="str">
        <f t="shared" si="9"/>
        <v/>
      </c>
      <c r="M32" s="266"/>
      <c r="N32" s="116" t="str">
        <f t="shared" si="10"/>
        <v/>
      </c>
      <c r="O32" s="286"/>
      <c r="P32" s="116" t="str">
        <f t="shared" si="11"/>
        <v/>
      </c>
      <c r="Q32" s="309"/>
      <c r="R32" s="116" t="str">
        <f t="shared" si="12"/>
        <v/>
      </c>
      <c r="S32" s="266"/>
      <c r="T32" s="116" t="str">
        <f t="shared" si="13"/>
        <v/>
      </c>
      <c r="U32" s="286"/>
      <c r="V32" s="116" t="str">
        <f t="shared" si="14"/>
        <v/>
      </c>
      <c r="W32" s="244"/>
      <c r="X32" s="116" t="str">
        <f t="shared" si="15"/>
        <v/>
      </c>
      <c r="Y32" s="266"/>
      <c r="Z32" s="116" t="str">
        <f t="shared" si="16"/>
        <v/>
      </c>
      <c r="AA32" s="286"/>
      <c r="AB32" s="116" t="str">
        <f t="shared" si="17"/>
        <v/>
      </c>
      <c r="AC32" s="116">
        <f>IF(ISBLANK(#REF!),"",MATCH($D32,Liste_compétences,0))</f>
        <v>32</v>
      </c>
      <c r="AD32" s="116">
        <f>IF(ISBLANK(#REF!),"",MATCH($D32,Liste_compétences,0))</f>
        <v>32</v>
      </c>
    </row>
    <row r="33" spans="1:30" x14ac:dyDescent="0.25">
      <c r="A33" s="419"/>
      <c r="B33" s="32" t="s">
        <v>220</v>
      </c>
      <c r="C33" s="168" t="s">
        <v>246</v>
      </c>
      <c r="D33" s="207" t="s">
        <v>716</v>
      </c>
      <c r="E33" s="244"/>
      <c r="F33" s="116" t="str">
        <f t="shared" si="9"/>
        <v/>
      </c>
      <c r="G33" s="266"/>
      <c r="H33" s="116" t="str">
        <f t="shared" si="9"/>
        <v/>
      </c>
      <c r="I33" s="286"/>
      <c r="J33" s="116" t="str">
        <f t="shared" si="9"/>
        <v/>
      </c>
      <c r="K33" s="244"/>
      <c r="L33" s="116" t="str">
        <f t="shared" si="9"/>
        <v/>
      </c>
      <c r="M33" s="266"/>
      <c r="N33" s="116" t="str">
        <f t="shared" si="10"/>
        <v/>
      </c>
      <c r="O33" s="286"/>
      <c r="P33" s="116" t="str">
        <f t="shared" si="11"/>
        <v/>
      </c>
      <c r="Q33" s="309"/>
      <c r="R33" s="116" t="str">
        <f t="shared" si="12"/>
        <v/>
      </c>
      <c r="S33" s="266"/>
      <c r="T33" s="116" t="str">
        <f t="shared" si="13"/>
        <v/>
      </c>
      <c r="U33" s="286"/>
      <c r="V33" s="116" t="str">
        <f t="shared" si="14"/>
        <v/>
      </c>
      <c r="W33" s="244"/>
      <c r="X33" s="116" t="str">
        <f t="shared" si="15"/>
        <v/>
      </c>
      <c r="Y33" s="266"/>
      <c r="Z33" s="116" t="str">
        <f t="shared" si="16"/>
        <v/>
      </c>
      <c r="AA33" s="286"/>
      <c r="AB33" s="116" t="str">
        <f t="shared" si="17"/>
        <v/>
      </c>
      <c r="AC33" s="116">
        <f>IF(ISBLANK(#REF!),"",MATCH($D33,Liste_compétences,0))</f>
        <v>33</v>
      </c>
      <c r="AD33" s="116">
        <f>IF(ISBLANK(#REF!),"",MATCH($D33,Liste_compétences,0))</f>
        <v>33</v>
      </c>
    </row>
    <row r="34" spans="1:30" x14ac:dyDescent="0.25">
      <c r="A34" s="419"/>
      <c r="B34" s="66" t="s">
        <v>220</v>
      </c>
      <c r="C34" s="168" t="s">
        <v>247</v>
      </c>
      <c r="D34" s="207" t="s">
        <v>717</v>
      </c>
      <c r="E34" s="244"/>
      <c r="F34" s="116" t="str">
        <f t="shared" si="9"/>
        <v/>
      </c>
      <c r="G34" s="266"/>
      <c r="H34" s="116" t="str">
        <f t="shared" si="9"/>
        <v/>
      </c>
      <c r="I34" s="286"/>
      <c r="J34" s="116" t="str">
        <f t="shared" si="9"/>
        <v/>
      </c>
      <c r="K34" s="244"/>
      <c r="L34" s="116" t="str">
        <f t="shared" si="9"/>
        <v/>
      </c>
      <c r="M34" s="266"/>
      <c r="N34" s="116" t="str">
        <f t="shared" si="10"/>
        <v/>
      </c>
      <c r="O34" s="286"/>
      <c r="P34" s="116" t="str">
        <f t="shared" si="11"/>
        <v/>
      </c>
      <c r="Q34" s="309"/>
      <c r="R34" s="116" t="str">
        <f t="shared" si="12"/>
        <v/>
      </c>
      <c r="S34" s="266"/>
      <c r="T34" s="116" t="str">
        <f t="shared" si="13"/>
        <v/>
      </c>
      <c r="U34" s="286"/>
      <c r="V34" s="116" t="str">
        <f t="shared" si="14"/>
        <v/>
      </c>
      <c r="W34" s="244"/>
      <c r="X34" s="116" t="str">
        <f t="shared" si="15"/>
        <v/>
      </c>
      <c r="Y34" s="266"/>
      <c r="Z34" s="116" t="str">
        <f t="shared" si="16"/>
        <v/>
      </c>
      <c r="AA34" s="286"/>
      <c r="AB34" s="116" t="str">
        <f t="shared" si="17"/>
        <v/>
      </c>
      <c r="AC34" s="116">
        <f>IF(ISBLANK(#REF!),"",MATCH($D34,Liste_compétences,0))</f>
        <v>34</v>
      </c>
      <c r="AD34" s="116">
        <f>IF(ISBLANK(#REF!),"",MATCH($D34,Liste_compétences,0))</f>
        <v>34</v>
      </c>
    </row>
    <row r="35" spans="1:30" x14ac:dyDescent="0.25">
      <c r="A35" s="419"/>
      <c r="B35" s="66" t="s">
        <v>220</v>
      </c>
      <c r="C35" s="168" t="s">
        <v>248</v>
      </c>
      <c r="D35" s="207" t="s">
        <v>718</v>
      </c>
      <c r="E35" s="244"/>
      <c r="F35" s="116" t="str">
        <f t="shared" si="9"/>
        <v/>
      </c>
      <c r="G35" s="266"/>
      <c r="H35" s="116" t="str">
        <f t="shared" si="9"/>
        <v/>
      </c>
      <c r="I35" s="286"/>
      <c r="J35" s="116" t="str">
        <f t="shared" si="9"/>
        <v/>
      </c>
      <c r="K35" s="244"/>
      <c r="L35" s="116" t="str">
        <f t="shared" si="9"/>
        <v/>
      </c>
      <c r="M35" s="266"/>
      <c r="N35" s="116" t="str">
        <f t="shared" si="10"/>
        <v/>
      </c>
      <c r="O35" s="286"/>
      <c r="P35" s="116" t="str">
        <f t="shared" si="11"/>
        <v/>
      </c>
      <c r="Q35" s="309"/>
      <c r="R35" s="116" t="str">
        <f t="shared" si="12"/>
        <v/>
      </c>
      <c r="S35" s="266"/>
      <c r="T35" s="116" t="str">
        <f t="shared" si="13"/>
        <v/>
      </c>
      <c r="U35" s="286"/>
      <c r="V35" s="116" t="str">
        <f t="shared" si="14"/>
        <v/>
      </c>
      <c r="W35" s="244"/>
      <c r="X35" s="116" t="str">
        <f t="shared" si="15"/>
        <v/>
      </c>
      <c r="Y35" s="266"/>
      <c r="Z35" s="116" t="str">
        <f t="shared" si="16"/>
        <v/>
      </c>
      <c r="AA35" s="286"/>
      <c r="AB35" s="116" t="str">
        <f t="shared" si="17"/>
        <v/>
      </c>
      <c r="AC35" s="116">
        <f>IF(ISBLANK(#REF!),"",MATCH($D35,Liste_compétences,0))</f>
        <v>35</v>
      </c>
      <c r="AD35" s="116">
        <f>IF(ISBLANK(#REF!),"",MATCH($D35,Liste_compétences,0))</f>
        <v>35</v>
      </c>
    </row>
    <row r="36" spans="1:30" ht="23.25" thickBot="1" x14ac:dyDescent="0.3">
      <c r="A36" s="419"/>
      <c r="B36" s="66" t="s">
        <v>223</v>
      </c>
      <c r="C36" s="168" t="s">
        <v>249</v>
      </c>
      <c r="D36" s="207" t="s">
        <v>719</v>
      </c>
      <c r="E36" s="244"/>
      <c r="F36" s="116" t="str">
        <f t="shared" si="9"/>
        <v/>
      </c>
      <c r="G36" s="266"/>
      <c r="H36" s="116" t="str">
        <f t="shared" si="9"/>
        <v/>
      </c>
      <c r="I36" s="286"/>
      <c r="J36" s="116" t="str">
        <f t="shared" si="9"/>
        <v/>
      </c>
      <c r="K36" s="244"/>
      <c r="L36" s="116" t="str">
        <f t="shared" ref="L36" si="18">IF(ISBLANK(K36),"",MATCH($D36,Liste_compétences,0))</f>
        <v/>
      </c>
      <c r="M36" s="266"/>
      <c r="N36" s="116" t="str">
        <f t="shared" si="10"/>
        <v/>
      </c>
      <c r="O36" s="286"/>
      <c r="P36" s="116" t="str">
        <f t="shared" si="11"/>
        <v/>
      </c>
      <c r="Q36" s="309"/>
      <c r="R36" s="116" t="str">
        <f t="shared" si="12"/>
        <v/>
      </c>
      <c r="S36" s="266"/>
      <c r="T36" s="116" t="str">
        <f t="shared" si="13"/>
        <v/>
      </c>
      <c r="U36" s="286"/>
      <c r="V36" s="116" t="str">
        <f t="shared" si="14"/>
        <v/>
      </c>
      <c r="W36" s="244"/>
      <c r="X36" s="116" t="str">
        <f t="shared" si="15"/>
        <v/>
      </c>
      <c r="Y36" s="266"/>
      <c r="Z36" s="116" t="str">
        <f t="shared" si="16"/>
        <v/>
      </c>
      <c r="AA36" s="286"/>
      <c r="AB36" s="116" t="str">
        <f t="shared" si="17"/>
        <v/>
      </c>
      <c r="AC36" s="116">
        <f>IF(ISBLANK(#REF!),"",MATCH($D36,Liste_compétences,0))</f>
        <v>36</v>
      </c>
      <c r="AD36" s="116">
        <f>IF(ISBLANK(#REF!),"",MATCH($D36,Liste_compétences,0))</f>
        <v>36</v>
      </c>
    </row>
    <row r="37" spans="1:30" ht="15.75" thickBot="1" x14ac:dyDescent="0.3">
      <c r="A37" s="430" t="s">
        <v>53</v>
      </c>
      <c r="B37" s="68"/>
      <c r="C37" s="72"/>
      <c r="D37" s="3" t="s">
        <v>52</v>
      </c>
      <c r="E37" s="404"/>
      <c r="F37" s="405"/>
      <c r="G37" s="405"/>
      <c r="H37" s="405"/>
      <c r="I37" s="405"/>
      <c r="J37" s="405"/>
      <c r="K37" s="405"/>
      <c r="L37" s="405"/>
      <c r="M37" s="405"/>
      <c r="N37" s="405"/>
      <c r="O37" s="405"/>
      <c r="P37" s="405"/>
      <c r="Q37" s="405"/>
      <c r="R37" s="405"/>
      <c r="S37" s="405"/>
      <c r="T37" s="405"/>
      <c r="U37" s="405"/>
      <c r="V37" s="405"/>
      <c r="W37" s="405"/>
      <c r="X37" s="405"/>
      <c r="Y37" s="405"/>
      <c r="Z37" s="405"/>
      <c r="AA37" s="405"/>
      <c r="AB37" s="405"/>
      <c r="AC37" s="405"/>
      <c r="AD37" s="405"/>
    </row>
    <row r="38" spans="1:30" ht="36.75" thickBot="1" x14ac:dyDescent="0.3">
      <c r="A38" s="447"/>
      <c r="B38" s="191" t="s">
        <v>225</v>
      </c>
      <c r="C38" s="203" t="s">
        <v>250</v>
      </c>
      <c r="D38" s="209" t="s">
        <v>720</v>
      </c>
      <c r="E38" s="247"/>
      <c r="F38" s="116" t="str">
        <f>IF(ISBLANK(E38),"",MATCH($D38,Liste_compétences,0))</f>
        <v/>
      </c>
      <c r="G38" s="269"/>
      <c r="H38" s="116" t="str">
        <f>IF(ISBLANK(G38),"",MATCH($D38,Liste_compétences,0))</f>
        <v/>
      </c>
      <c r="I38" s="289"/>
      <c r="J38" s="116" t="str">
        <f>IF(ISBLANK(I38),"",MATCH($D38,Liste_compétences,0))</f>
        <v/>
      </c>
      <c r="K38" s="247"/>
      <c r="L38" s="116" t="str">
        <f>IF(ISBLANK(K38),"",MATCH($D38,Liste_compétences,0))</f>
        <v/>
      </c>
      <c r="M38" s="269"/>
      <c r="N38" s="116" t="str">
        <f>IF(ISBLANK(M38),"",MATCH($D38,Liste_compétences,0))</f>
        <v/>
      </c>
      <c r="O38" s="289"/>
      <c r="P38" s="116" t="str">
        <f>IF(ISBLANK(O38),"",MATCH($D38,Liste_compétences,0))</f>
        <v/>
      </c>
      <c r="Q38" s="322"/>
      <c r="R38" s="116" t="str">
        <f>IF(ISBLANK(Q38),"",MATCH($D38,Liste_compétences,0))</f>
        <v/>
      </c>
      <c r="S38" s="269"/>
      <c r="T38" s="116" t="str">
        <f>IF(ISBLANK(S38),"",MATCH($D38,Liste_compétences,0))</f>
        <v/>
      </c>
      <c r="U38" s="289"/>
      <c r="V38" s="116" t="str">
        <f>IF(ISBLANK(U38),"",MATCH($D38,Liste_compétences,0))</f>
        <v/>
      </c>
      <c r="W38" s="322"/>
      <c r="X38" s="116" t="str">
        <f>IF(ISBLANK(W38),"",MATCH($D38,Liste_compétences,0))</f>
        <v/>
      </c>
      <c r="Y38" s="269"/>
      <c r="Z38" s="116" t="str">
        <f>IF(ISBLANK(Y38),"",MATCH($D38,Liste_compétences,0))</f>
        <v/>
      </c>
      <c r="AA38" s="289"/>
      <c r="AB38" s="116" t="str">
        <f>IF(ISBLANK(AA38),"",MATCH($D38,Liste_compétences,0))</f>
        <v/>
      </c>
      <c r="AC38" s="116">
        <f>IF(ISBLANK(#REF!),"",MATCH($D38,Liste_compétences,0))</f>
        <v>38</v>
      </c>
      <c r="AD38" s="116">
        <f>IF(ISBLANK(#REF!),"",MATCH($D38,Liste_compétences,0))</f>
        <v>38</v>
      </c>
    </row>
    <row r="39" spans="1:30" ht="16.5" thickBot="1" x14ac:dyDescent="0.3">
      <c r="A39" s="412" t="s">
        <v>230</v>
      </c>
      <c r="B39" s="159"/>
      <c r="C39" s="172"/>
      <c r="D39" s="13" t="s">
        <v>1344</v>
      </c>
      <c r="E39" s="340"/>
      <c r="F39" s="341" t="str">
        <f>IF(SUM(F41:F58)=0,"",MATCH($D39,Liste_compétences,0))</f>
        <v/>
      </c>
      <c r="G39" s="342" t="str">
        <f>G$6</f>
        <v>2012-2013</v>
      </c>
      <c r="H39" s="341" t="str">
        <f>IF(SUM(H41:H58)=0,"",MATCH($D39,Liste_compétences,0))</f>
        <v/>
      </c>
      <c r="I39" s="343"/>
      <c r="J39" s="341" t="str">
        <f>IF(SUM(J41:J58)=0,"",MATCH($D39,Liste_compétences,0))</f>
        <v/>
      </c>
      <c r="K39" s="340"/>
      <c r="L39" s="341" t="str">
        <f>IF(SUM(L41:L58)=0,"",MATCH($D39,Liste_compétences,0))</f>
        <v/>
      </c>
      <c r="M39" s="342" t="str">
        <f>M$6</f>
        <v>2013-2014</v>
      </c>
      <c r="N39" s="341" t="str">
        <f>IF(SUM(N41:N58)=0,"",MATCH($D39,Liste_compétences,0))</f>
        <v/>
      </c>
      <c r="O39" s="343"/>
      <c r="P39" s="341" t="str">
        <f>IF(SUM(P41:P58)=0,"",MATCH($D39,Liste_compétences,0))</f>
        <v/>
      </c>
      <c r="Q39" s="340"/>
      <c r="R39" s="341" t="str">
        <f>IF(SUM(R41:R58)=0,"",MATCH($D39,Liste_compétences,0))</f>
        <v/>
      </c>
      <c r="S39" s="342" t="str">
        <f>S$6</f>
        <v>2014-2015</v>
      </c>
      <c r="T39" s="341" t="str">
        <f>IF(SUM(T41:T58)=0,"",MATCH($D39,Liste_compétences,0))</f>
        <v/>
      </c>
      <c r="U39" s="343"/>
      <c r="V39" s="341" t="str">
        <f>IF(SUM(V41:V58)=0,"",MATCH($D39,Liste_compétences,0))</f>
        <v/>
      </c>
      <c r="W39" s="340"/>
      <c r="X39" s="341" t="str">
        <f>IF(SUM(X41:X58)=0,"",MATCH($D39,Liste_compétences,0))</f>
        <v/>
      </c>
      <c r="Y39" s="342" t="str">
        <f>Y$6</f>
        <v>2015-2016</v>
      </c>
      <c r="Z39" s="341" t="str">
        <f>IF(SUM(Z41:Z58)=0,"",MATCH($D39,Liste_compétences,0))</f>
        <v/>
      </c>
      <c r="AA39" s="343"/>
      <c r="AB39" s="341" t="str">
        <f>IF(SUM(AB41:AB58)=0,"",MATCH($D39,Liste_compétences,0))</f>
        <v/>
      </c>
      <c r="AC39" s="341">
        <f>IF(SUM(AC41:AC58)=0,"",MATCH($D39,Liste_compétences,0))</f>
        <v>39</v>
      </c>
      <c r="AD39" s="103">
        <f>IF(SUM(AD41:AD58)=0,"",MATCH($D39,Liste_compétences,0))</f>
        <v>39</v>
      </c>
    </row>
    <row r="40" spans="1:30" ht="16.5" thickBot="1" x14ac:dyDescent="0.3">
      <c r="A40" s="413"/>
      <c r="B40" s="177"/>
      <c r="C40" s="173"/>
      <c r="D40" s="14" t="s">
        <v>1</v>
      </c>
      <c r="E40" s="333">
        <v>1</v>
      </c>
      <c r="F40" s="334"/>
      <c r="G40" s="335">
        <v>2</v>
      </c>
      <c r="H40" s="334"/>
      <c r="I40" s="336">
        <v>3</v>
      </c>
      <c r="J40" s="334"/>
      <c r="K40" s="333">
        <v>1</v>
      </c>
      <c r="L40" s="334"/>
      <c r="M40" s="335">
        <v>2</v>
      </c>
      <c r="N40" s="334"/>
      <c r="O40" s="336">
        <v>3</v>
      </c>
      <c r="P40" s="334"/>
      <c r="Q40" s="333">
        <v>1</v>
      </c>
      <c r="R40" s="334"/>
      <c r="S40" s="335">
        <v>2</v>
      </c>
      <c r="T40" s="334"/>
      <c r="U40" s="336">
        <v>3</v>
      </c>
      <c r="V40" s="334"/>
      <c r="W40" s="333">
        <v>1</v>
      </c>
      <c r="X40" s="334"/>
      <c r="Y40" s="335">
        <v>2</v>
      </c>
      <c r="Z40" s="334"/>
      <c r="AA40" s="336">
        <v>3</v>
      </c>
      <c r="AB40" s="334"/>
      <c r="AC40" s="334"/>
      <c r="AD40" s="113"/>
    </row>
    <row r="41" spans="1:30" x14ac:dyDescent="0.25">
      <c r="A41" s="8"/>
      <c r="B41" s="73" t="s">
        <v>176</v>
      </c>
      <c r="C41" s="167" t="s">
        <v>252</v>
      </c>
      <c r="D41" s="206" t="s">
        <v>721</v>
      </c>
      <c r="E41" s="243"/>
      <c r="F41" s="115" t="str">
        <f t="shared" ref="F41:F58" si="19">IF(ISBLANK(E41),"",MATCH($D41,Liste_compétences,0))</f>
        <v/>
      </c>
      <c r="G41" s="265"/>
      <c r="H41" s="115" t="str">
        <f t="shared" ref="H41:H58" si="20">IF(ISBLANK(G41),"",MATCH($D41,Liste_compétences,0))</f>
        <v/>
      </c>
      <c r="I41" s="285"/>
      <c r="J41" s="115" t="str">
        <f t="shared" ref="J41:J58" si="21">IF(ISBLANK(I41),"",MATCH($D41,Liste_compétences,0))</f>
        <v/>
      </c>
      <c r="K41" s="243"/>
      <c r="L41" s="115" t="str">
        <f t="shared" ref="L41:L58" si="22">IF(ISBLANK(K41),"",MATCH($D41,Liste_compétences,0))</f>
        <v/>
      </c>
      <c r="M41" s="265"/>
      <c r="N41" s="115" t="str">
        <f t="shared" ref="N41:N58" si="23">IF(ISBLANK(M41),"",MATCH($D41,Liste_compétences,0))</f>
        <v/>
      </c>
      <c r="O41" s="285"/>
      <c r="P41" s="115" t="str">
        <f t="shared" ref="P41:P58" si="24">IF(ISBLANK(O41),"",MATCH($D41,Liste_compétences,0))</f>
        <v/>
      </c>
      <c r="Q41" s="243"/>
      <c r="R41" s="115" t="str">
        <f t="shared" ref="R41:R58" si="25">IF(ISBLANK(Q41),"",MATCH($D41,Liste_compétences,0))</f>
        <v/>
      </c>
      <c r="S41" s="265"/>
      <c r="T41" s="115" t="str">
        <f t="shared" ref="T41:T58" si="26">IF(ISBLANK(S41),"",MATCH($D41,Liste_compétences,0))</f>
        <v/>
      </c>
      <c r="U41" s="285"/>
      <c r="V41" s="115" t="str">
        <f t="shared" ref="V41:V58" si="27">IF(ISBLANK(U41),"",MATCH($D41,Liste_compétences,0))</f>
        <v/>
      </c>
      <c r="W41" s="243"/>
      <c r="X41" s="115" t="str">
        <f t="shared" ref="X41:X58" si="28">IF(ISBLANK(W41),"",MATCH($D41,Liste_compétences,0))</f>
        <v/>
      </c>
      <c r="Y41" s="265"/>
      <c r="Z41" s="115" t="str">
        <f t="shared" ref="Z41:Z58" si="29">IF(ISBLANK(Y41),"",MATCH($D41,Liste_compétences,0))</f>
        <v/>
      </c>
      <c r="AA41" s="285"/>
      <c r="AB41" s="115" t="str">
        <f t="shared" ref="AB41:AB58" si="30">IF(ISBLANK(AA41),"",MATCH($D41,Liste_compétences,0))</f>
        <v/>
      </c>
      <c r="AC41" s="115">
        <f>IF(ISBLANK(#REF!),"",MATCH($D41,Liste_compétences,0))</f>
        <v>41</v>
      </c>
      <c r="AD41" s="115">
        <f>IF(ISBLANK(#REF!),"",MATCH($D41,Liste_compétences,0))</f>
        <v>41</v>
      </c>
    </row>
    <row r="42" spans="1:30" ht="22.5" x14ac:dyDescent="0.25">
      <c r="A42" s="8"/>
      <c r="B42" s="32" t="s">
        <v>176</v>
      </c>
      <c r="C42" s="168" t="s">
        <v>253</v>
      </c>
      <c r="D42" s="207" t="s">
        <v>722</v>
      </c>
      <c r="E42" s="244"/>
      <c r="F42" s="116" t="str">
        <f t="shared" si="19"/>
        <v/>
      </c>
      <c r="G42" s="266"/>
      <c r="H42" s="116" t="str">
        <f t="shared" si="20"/>
        <v/>
      </c>
      <c r="I42" s="286"/>
      <c r="J42" s="116" t="str">
        <f t="shared" si="21"/>
        <v/>
      </c>
      <c r="K42" s="244"/>
      <c r="L42" s="116" t="str">
        <f t="shared" si="22"/>
        <v/>
      </c>
      <c r="M42" s="266"/>
      <c r="N42" s="116" t="str">
        <f t="shared" si="23"/>
        <v/>
      </c>
      <c r="O42" s="286"/>
      <c r="P42" s="116" t="str">
        <f t="shared" si="24"/>
        <v/>
      </c>
      <c r="Q42" s="244"/>
      <c r="R42" s="116" t="str">
        <f t="shared" si="25"/>
        <v/>
      </c>
      <c r="S42" s="266"/>
      <c r="T42" s="116" t="str">
        <f t="shared" si="26"/>
        <v/>
      </c>
      <c r="U42" s="286"/>
      <c r="V42" s="116" t="str">
        <f t="shared" si="27"/>
        <v/>
      </c>
      <c r="W42" s="244"/>
      <c r="X42" s="116" t="str">
        <f t="shared" si="28"/>
        <v/>
      </c>
      <c r="Y42" s="266"/>
      <c r="Z42" s="116" t="str">
        <f t="shared" si="29"/>
        <v/>
      </c>
      <c r="AA42" s="286"/>
      <c r="AB42" s="116" t="str">
        <f t="shared" si="30"/>
        <v/>
      </c>
      <c r="AC42" s="116">
        <f>IF(ISBLANK(#REF!),"",MATCH($D42,Liste_compétences,0))</f>
        <v>42</v>
      </c>
      <c r="AD42" s="116">
        <f>IF(ISBLANK(#REF!),"",MATCH($D42,Liste_compétences,0))</f>
        <v>42</v>
      </c>
    </row>
    <row r="43" spans="1:30" ht="22.5" x14ac:dyDescent="0.25">
      <c r="A43" s="8"/>
      <c r="B43" s="32" t="s">
        <v>176</v>
      </c>
      <c r="C43" s="168" t="s">
        <v>254</v>
      </c>
      <c r="D43" s="207" t="s">
        <v>723</v>
      </c>
      <c r="E43" s="244"/>
      <c r="F43" s="116" t="str">
        <f t="shared" si="19"/>
        <v/>
      </c>
      <c r="G43" s="266"/>
      <c r="H43" s="116" t="str">
        <f t="shared" si="20"/>
        <v/>
      </c>
      <c r="I43" s="286"/>
      <c r="J43" s="116" t="str">
        <f t="shared" si="21"/>
        <v/>
      </c>
      <c r="K43" s="244"/>
      <c r="L43" s="116" t="str">
        <f t="shared" si="22"/>
        <v/>
      </c>
      <c r="M43" s="266"/>
      <c r="N43" s="116" t="str">
        <f t="shared" si="23"/>
        <v/>
      </c>
      <c r="O43" s="286"/>
      <c r="P43" s="116" t="str">
        <f t="shared" si="24"/>
        <v/>
      </c>
      <c r="Q43" s="244"/>
      <c r="R43" s="116" t="str">
        <f t="shared" si="25"/>
        <v/>
      </c>
      <c r="S43" s="266"/>
      <c r="T43" s="116" t="str">
        <f t="shared" si="26"/>
        <v/>
      </c>
      <c r="U43" s="286"/>
      <c r="V43" s="116" t="str">
        <f t="shared" si="27"/>
        <v/>
      </c>
      <c r="W43" s="244"/>
      <c r="X43" s="116" t="str">
        <f t="shared" si="28"/>
        <v/>
      </c>
      <c r="Y43" s="266"/>
      <c r="Z43" s="116" t="str">
        <f t="shared" si="29"/>
        <v/>
      </c>
      <c r="AA43" s="286"/>
      <c r="AB43" s="116" t="str">
        <f t="shared" si="30"/>
        <v/>
      </c>
      <c r="AC43" s="116">
        <f>IF(ISBLANK(#REF!),"",MATCH($D43,Liste_compétences,0))</f>
        <v>43</v>
      </c>
      <c r="AD43" s="116">
        <f>IF(ISBLANK(#REF!),"",MATCH($D43,Liste_compétences,0))</f>
        <v>43</v>
      </c>
    </row>
    <row r="44" spans="1:30" ht="15" thickBot="1" x14ac:dyDescent="0.3">
      <c r="A44" s="9"/>
      <c r="B44" s="34" t="s">
        <v>176</v>
      </c>
      <c r="C44" s="169" t="s">
        <v>255</v>
      </c>
      <c r="D44" s="25" t="s">
        <v>724</v>
      </c>
      <c r="E44" s="246"/>
      <c r="F44" s="118" t="str">
        <f t="shared" si="19"/>
        <v/>
      </c>
      <c r="G44" s="268"/>
      <c r="H44" s="118" t="str">
        <f t="shared" si="20"/>
        <v/>
      </c>
      <c r="I44" s="288"/>
      <c r="J44" s="118" t="str">
        <f t="shared" si="21"/>
        <v/>
      </c>
      <c r="K44" s="246"/>
      <c r="L44" s="118" t="str">
        <f t="shared" si="22"/>
        <v/>
      </c>
      <c r="M44" s="268"/>
      <c r="N44" s="118" t="str">
        <f t="shared" si="23"/>
        <v/>
      </c>
      <c r="O44" s="288"/>
      <c r="P44" s="118" t="str">
        <f t="shared" si="24"/>
        <v/>
      </c>
      <c r="Q44" s="246"/>
      <c r="R44" s="118" t="str">
        <f t="shared" si="25"/>
        <v/>
      </c>
      <c r="S44" s="268"/>
      <c r="T44" s="118" t="str">
        <f t="shared" si="26"/>
        <v/>
      </c>
      <c r="U44" s="288"/>
      <c r="V44" s="118" t="str">
        <f t="shared" si="27"/>
        <v/>
      </c>
      <c r="W44" s="246"/>
      <c r="X44" s="118" t="str">
        <f t="shared" si="28"/>
        <v/>
      </c>
      <c r="Y44" s="268"/>
      <c r="Z44" s="118" t="str">
        <f t="shared" si="29"/>
        <v/>
      </c>
      <c r="AA44" s="288"/>
      <c r="AB44" s="118" t="str">
        <f t="shared" si="30"/>
        <v/>
      </c>
      <c r="AC44" s="118">
        <f>IF(ISBLANK(#REF!),"",MATCH($D44,Liste_compétences,0))</f>
        <v>44</v>
      </c>
      <c r="AD44" s="118">
        <f>IF(ISBLANK(#REF!),"",MATCH($D44,Liste_compétences,0))</f>
        <v>44</v>
      </c>
    </row>
    <row r="45" spans="1:30" x14ac:dyDescent="0.25">
      <c r="A45" s="409" t="s">
        <v>3</v>
      </c>
      <c r="B45" s="31" t="s">
        <v>176</v>
      </c>
      <c r="C45" s="167" t="s">
        <v>256</v>
      </c>
      <c r="D45" s="206" t="s">
        <v>725</v>
      </c>
      <c r="E45" s="243"/>
      <c r="F45" s="115" t="str">
        <f t="shared" si="19"/>
        <v/>
      </c>
      <c r="G45" s="265"/>
      <c r="H45" s="115" t="str">
        <f t="shared" si="20"/>
        <v/>
      </c>
      <c r="I45" s="285"/>
      <c r="J45" s="115" t="str">
        <f t="shared" si="21"/>
        <v/>
      </c>
      <c r="K45" s="243"/>
      <c r="L45" s="115" t="str">
        <f t="shared" si="22"/>
        <v/>
      </c>
      <c r="M45" s="265"/>
      <c r="N45" s="115" t="str">
        <f t="shared" si="23"/>
        <v/>
      </c>
      <c r="O45" s="285"/>
      <c r="P45" s="115" t="str">
        <f t="shared" si="24"/>
        <v/>
      </c>
      <c r="Q45" s="243"/>
      <c r="R45" s="115" t="str">
        <f t="shared" si="25"/>
        <v/>
      </c>
      <c r="S45" s="265"/>
      <c r="T45" s="115" t="str">
        <f t="shared" si="26"/>
        <v/>
      </c>
      <c r="U45" s="285"/>
      <c r="V45" s="115" t="str">
        <f t="shared" si="27"/>
        <v/>
      </c>
      <c r="W45" s="243"/>
      <c r="X45" s="115" t="str">
        <f t="shared" si="28"/>
        <v/>
      </c>
      <c r="Y45" s="265"/>
      <c r="Z45" s="115" t="str">
        <f t="shared" si="29"/>
        <v/>
      </c>
      <c r="AA45" s="285"/>
      <c r="AB45" s="115" t="str">
        <f t="shared" si="30"/>
        <v/>
      </c>
      <c r="AC45" s="115">
        <f>IF(ISBLANK(#REF!),"",MATCH($D45,Liste_compétences,0))</f>
        <v>45</v>
      </c>
      <c r="AD45" s="115">
        <f>IF(ISBLANK(#REF!),"",MATCH($D45,Liste_compétences,0))</f>
        <v>45</v>
      </c>
    </row>
    <row r="46" spans="1:30" x14ac:dyDescent="0.25">
      <c r="A46" s="410"/>
      <c r="B46" s="32" t="s">
        <v>176</v>
      </c>
      <c r="C46" s="168" t="s">
        <v>257</v>
      </c>
      <c r="D46" s="207" t="s">
        <v>726</v>
      </c>
      <c r="E46" s="244"/>
      <c r="F46" s="116" t="str">
        <f t="shared" si="19"/>
        <v/>
      </c>
      <c r="G46" s="266"/>
      <c r="H46" s="116" t="str">
        <f t="shared" si="20"/>
        <v/>
      </c>
      <c r="I46" s="286"/>
      <c r="J46" s="116" t="str">
        <f t="shared" si="21"/>
        <v/>
      </c>
      <c r="K46" s="244"/>
      <c r="L46" s="116" t="str">
        <f t="shared" si="22"/>
        <v/>
      </c>
      <c r="M46" s="266"/>
      <c r="N46" s="116" t="str">
        <f t="shared" si="23"/>
        <v/>
      </c>
      <c r="O46" s="286"/>
      <c r="P46" s="116" t="str">
        <f t="shared" si="24"/>
        <v/>
      </c>
      <c r="Q46" s="244"/>
      <c r="R46" s="116" t="str">
        <f t="shared" si="25"/>
        <v/>
      </c>
      <c r="S46" s="266"/>
      <c r="T46" s="116" t="str">
        <f t="shared" si="26"/>
        <v/>
      </c>
      <c r="U46" s="286"/>
      <c r="V46" s="116" t="str">
        <f t="shared" si="27"/>
        <v/>
      </c>
      <c r="W46" s="244"/>
      <c r="X46" s="116" t="str">
        <f t="shared" si="28"/>
        <v/>
      </c>
      <c r="Y46" s="266"/>
      <c r="Z46" s="116" t="str">
        <f t="shared" si="29"/>
        <v/>
      </c>
      <c r="AA46" s="286"/>
      <c r="AB46" s="116" t="str">
        <f t="shared" si="30"/>
        <v/>
      </c>
      <c r="AC46" s="116">
        <f>IF(ISBLANK(#REF!),"",MATCH($D46,Liste_compétences,0))</f>
        <v>46</v>
      </c>
      <c r="AD46" s="116">
        <f>IF(ISBLANK(#REF!),"",MATCH($D46,Liste_compétences,0))</f>
        <v>46</v>
      </c>
    </row>
    <row r="47" spans="1:30" x14ac:dyDescent="0.25">
      <c r="A47" s="410"/>
      <c r="B47" s="32" t="s">
        <v>176</v>
      </c>
      <c r="C47" s="168" t="s">
        <v>258</v>
      </c>
      <c r="D47" s="207" t="s">
        <v>727</v>
      </c>
      <c r="E47" s="244"/>
      <c r="F47" s="116" t="str">
        <f t="shared" si="19"/>
        <v/>
      </c>
      <c r="G47" s="266"/>
      <c r="H47" s="116" t="str">
        <f t="shared" si="20"/>
        <v/>
      </c>
      <c r="I47" s="286"/>
      <c r="J47" s="116" t="str">
        <f t="shared" si="21"/>
        <v/>
      </c>
      <c r="K47" s="244"/>
      <c r="L47" s="116" t="str">
        <f t="shared" si="22"/>
        <v/>
      </c>
      <c r="M47" s="266"/>
      <c r="N47" s="116" t="str">
        <f t="shared" si="23"/>
        <v/>
      </c>
      <c r="O47" s="286"/>
      <c r="P47" s="116" t="str">
        <f t="shared" si="24"/>
        <v/>
      </c>
      <c r="Q47" s="244"/>
      <c r="R47" s="116" t="str">
        <f t="shared" si="25"/>
        <v/>
      </c>
      <c r="S47" s="266"/>
      <c r="T47" s="116" t="str">
        <f t="shared" si="26"/>
        <v/>
      </c>
      <c r="U47" s="286"/>
      <c r="V47" s="116" t="str">
        <f t="shared" si="27"/>
        <v/>
      </c>
      <c r="W47" s="244"/>
      <c r="X47" s="116" t="str">
        <f t="shared" si="28"/>
        <v/>
      </c>
      <c r="Y47" s="266"/>
      <c r="Z47" s="116" t="str">
        <f t="shared" si="29"/>
        <v/>
      </c>
      <c r="AA47" s="286"/>
      <c r="AB47" s="116" t="str">
        <f t="shared" si="30"/>
        <v/>
      </c>
      <c r="AC47" s="116">
        <f>IF(ISBLANK(#REF!),"",MATCH($D47,Liste_compétences,0))</f>
        <v>47</v>
      </c>
      <c r="AD47" s="116">
        <f>IF(ISBLANK(#REF!),"",MATCH($D47,Liste_compétences,0))</f>
        <v>47</v>
      </c>
    </row>
    <row r="48" spans="1:30" ht="15" thickBot="1" x14ac:dyDescent="0.3">
      <c r="A48" s="411"/>
      <c r="B48" s="33" t="s">
        <v>176</v>
      </c>
      <c r="C48" s="202" t="s">
        <v>259</v>
      </c>
      <c r="D48" s="208" t="s">
        <v>728</v>
      </c>
      <c r="E48" s="245"/>
      <c r="F48" s="117" t="str">
        <f t="shared" si="19"/>
        <v/>
      </c>
      <c r="G48" s="267"/>
      <c r="H48" s="117" t="str">
        <f t="shared" si="20"/>
        <v/>
      </c>
      <c r="I48" s="287"/>
      <c r="J48" s="117" t="str">
        <f t="shared" si="21"/>
        <v/>
      </c>
      <c r="K48" s="245"/>
      <c r="L48" s="117" t="str">
        <f t="shared" si="22"/>
        <v/>
      </c>
      <c r="M48" s="267"/>
      <c r="N48" s="117" t="str">
        <f t="shared" si="23"/>
        <v/>
      </c>
      <c r="O48" s="287"/>
      <c r="P48" s="117" t="str">
        <f t="shared" si="24"/>
        <v/>
      </c>
      <c r="Q48" s="245"/>
      <c r="R48" s="117" t="str">
        <f t="shared" si="25"/>
        <v/>
      </c>
      <c r="S48" s="267"/>
      <c r="T48" s="117" t="str">
        <f t="shared" si="26"/>
        <v/>
      </c>
      <c r="U48" s="287"/>
      <c r="V48" s="117" t="str">
        <f t="shared" si="27"/>
        <v/>
      </c>
      <c r="W48" s="245"/>
      <c r="X48" s="117" t="str">
        <f t="shared" si="28"/>
        <v/>
      </c>
      <c r="Y48" s="267"/>
      <c r="Z48" s="117" t="str">
        <f t="shared" si="29"/>
        <v/>
      </c>
      <c r="AA48" s="287"/>
      <c r="AB48" s="117" t="str">
        <f t="shared" si="30"/>
        <v/>
      </c>
      <c r="AC48" s="117">
        <f>IF(ISBLANK(#REF!),"",MATCH($D48,Liste_compétences,0))</f>
        <v>48</v>
      </c>
      <c r="AD48" s="117">
        <f>IF(ISBLANK(#REF!),"",MATCH($D48,Liste_compétences,0))</f>
        <v>48</v>
      </c>
    </row>
    <row r="49" spans="1:30" x14ac:dyDescent="0.25">
      <c r="A49" s="421" t="s">
        <v>4</v>
      </c>
      <c r="B49" s="35" t="s">
        <v>176</v>
      </c>
      <c r="C49" s="167" t="s">
        <v>260</v>
      </c>
      <c r="D49" s="206" t="s">
        <v>729</v>
      </c>
      <c r="E49" s="243"/>
      <c r="F49" s="115" t="str">
        <f t="shared" si="19"/>
        <v/>
      </c>
      <c r="G49" s="265"/>
      <c r="H49" s="115" t="str">
        <f t="shared" si="20"/>
        <v/>
      </c>
      <c r="I49" s="285"/>
      <c r="J49" s="115" t="str">
        <f t="shared" si="21"/>
        <v/>
      </c>
      <c r="K49" s="306"/>
      <c r="L49" s="115" t="str">
        <f t="shared" si="22"/>
        <v/>
      </c>
      <c r="M49" s="265"/>
      <c r="N49" s="115" t="str">
        <f t="shared" si="23"/>
        <v/>
      </c>
      <c r="O49" s="285"/>
      <c r="P49" s="115" t="str">
        <f t="shared" si="24"/>
        <v/>
      </c>
      <c r="Q49" s="243"/>
      <c r="R49" s="115" t="str">
        <f t="shared" si="25"/>
        <v/>
      </c>
      <c r="S49" s="265"/>
      <c r="T49" s="115" t="str">
        <f t="shared" si="26"/>
        <v/>
      </c>
      <c r="U49" s="285"/>
      <c r="V49" s="115" t="str">
        <f t="shared" si="27"/>
        <v/>
      </c>
      <c r="W49" s="306"/>
      <c r="X49" s="115" t="str">
        <f t="shared" si="28"/>
        <v/>
      </c>
      <c r="Y49" s="265"/>
      <c r="Z49" s="115" t="str">
        <f t="shared" si="29"/>
        <v/>
      </c>
      <c r="AA49" s="285"/>
      <c r="AB49" s="115" t="str">
        <f t="shared" si="30"/>
        <v/>
      </c>
      <c r="AC49" s="115">
        <f>IF(ISBLANK(#REF!),"",MATCH($D49,Liste_compétences,0))</f>
        <v>49</v>
      </c>
      <c r="AD49" s="115">
        <f>IF(ISBLANK(#REF!),"",MATCH($D49,Liste_compétences,0))</f>
        <v>49</v>
      </c>
    </row>
    <row r="50" spans="1:30" x14ac:dyDescent="0.25">
      <c r="A50" s="419"/>
      <c r="B50" s="36" t="s">
        <v>1422</v>
      </c>
      <c r="C50" s="168" t="s">
        <v>261</v>
      </c>
      <c r="D50" s="207" t="s">
        <v>730</v>
      </c>
      <c r="E50" s="244"/>
      <c r="F50" s="116" t="str">
        <f t="shared" si="19"/>
        <v/>
      </c>
      <c r="G50" s="266"/>
      <c r="H50" s="116" t="str">
        <f t="shared" si="20"/>
        <v/>
      </c>
      <c r="I50" s="286"/>
      <c r="J50" s="116" t="str">
        <f t="shared" si="21"/>
        <v/>
      </c>
      <c r="K50" s="309"/>
      <c r="L50" s="116" t="str">
        <f t="shared" si="22"/>
        <v/>
      </c>
      <c r="M50" s="266"/>
      <c r="N50" s="116" t="str">
        <f t="shared" si="23"/>
        <v/>
      </c>
      <c r="O50" s="286"/>
      <c r="P50" s="116" t="str">
        <f t="shared" si="24"/>
        <v/>
      </c>
      <c r="Q50" s="244"/>
      <c r="R50" s="116" t="str">
        <f t="shared" si="25"/>
        <v/>
      </c>
      <c r="S50" s="266"/>
      <c r="T50" s="116" t="str">
        <f t="shared" si="26"/>
        <v/>
      </c>
      <c r="U50" s="286"/>
      <c r="V50" s="116" t="str">
        <f t="shared" si="27"/>
        <v/>
      </c>
      <c r="W50" s="309"/>
      <c r="X50" s="116" t="str">
        <f t="shared" si="28"/>
        <v/>
      </c>
      <c r="Y50" s="266"/>
      <c r="Z50" s="116" t="str">
        <f t="shared" si="29"/>
        <v/>
      </c>
      <c r="AA50" s="286"/>
      <c r="AB50" s="116" t="str">
        <f t="shared" si="30"/>
        <v/>
      </c>
      <c r="AC50" s="116">
        <f>IF(ISBLANK(#REF!),"",MATCH($D50,Liste_compétences,0))</f>
        <v>50</v>
      </c>
      <c r="AD50" s="116">
        <f>IF(ISBLANK(#REF!),"",MATCH($D50,Liste_compétences,0))</f>
        <v>50</v>
      </c>
    </row>
    <row r="51" spans="1:30" ht="15" thickBot="1" x14ac:dyDescent="0.3">
      <c r="A51" s="420"/>
      <c r="B51" s="37" t="s">
        <v>1422</v>
      </c>
      <c r="C51" s="169" t="s">
        <v>262</v>
      </c>
      <c r="D51" s="25" t="s">
        <v>731</v>
      </c>
      <c r="E51" s="246"/>
      <c r="F51" s="118" t="str">
        <f t="shared" si="19"/>
        <v/>
      </c>
      <c r="G51" s="268"/>
      <c r="H51" s="118" t="str">
        <f t="shared" si="20"/>
        <v/>
      </c>
      <c r="I51" s="288"/>
      <c r="J51" s="118" t="str">
        <f t="shared" si="21"/>
        <v/>
      </c>
      <c r="K51" s="308"/>
      <c r="L51" s="118" t="str">
        <f t="shared" si="22"/>
        <v/>
      </c>
      <c r="M51" s="268"/>
      <c r="N51" s="118" t="str">
        <f t="shared" si="23"/>
        <v/>
      </c>
      <c r="O51" s="288"/>
      <c r="P51" s="118" t="str">
        <f t="shared" si="24"/>
        <v/>
      </c>
      <c r="Q51" s="246"/>
      <c r="R51" s="118" t="str">
        <f t="shared" si="25"/>
        <v/>
      </c>
      <c r="S51" s="268"/>
      <c r="T51" s="118" t="str">
        <f t="shared" si="26"/>
        <v/>
      </c>
      <c r="U51" s="288"/>
      <c r="V51" s="118" t="str">
        <f t="shared" si="27"/>
        <v/>
      </c>
      <c r="W51" s="308"/>
      <c r="X51" s="118" t="str">
        <f t="shared" si="28"/>
        <v/>
      </c>
      <c r="Y51" s="268"/>
      <c r="Z51" s="118" t="str">
        <f t="shared" si="29"/>
        <v/>
      </c>
      <c r="AA51" s="288"/>
      <c r="AB51" s="118" t="str">
        <f t="shared" si="30"/>
        <v/>
      </c>
      <c r="AC51" s="118">
        <f>IF(ISBLANK(#REF!),"",MATCH($D51,Liste_compétences,0))</f>
        <v>51</v>
      </c>
      <c r="AD51" s="118">
        <f>IF(ISBLANK(#REF!),"",MATCH($D51,Liste_compétences,0))</f>
        <v>51</v>
      </c>
    </row>
    <row r="52" spans="1:30" ht="23.25" thickBot="1" x14ac:dyDescent="0.3">
      <c r="A52" s="1" t="s">
        <v>5</v>
      </c>
      <c r="B52" s="38" t="s">
        <v>1422</v>
      </c>
      <c r="C52" s="171" t="s">
        <v>263</v>
      </c>
      <c r="D52" s="210" t="s">
        <v>732</v>
      </c>
      <c r="E52" s="248"/>
      <c r="F52" s="125" t="str">
        <f t="shared" si="19"/>
        <v/>
      </c>
      <c r="G52" s="270"/>
      <c r="H52" s="125" t="str">
        <f t="shared" si="20"/>
        <v/>
      </c>
      <c r="I52" s="290"/>
      <c r="J52" s="125" t="str">
        <f t="shared" si="21"/>
        <v/>
      </c>
      <c r="K52" s="310"/>
      <c r="L52" s="125" t="str">
        <f t="shared" si="22"/>
        <v/>
      </c>
      <c r="M52" s="270"/>
      <c r="N52" s="125" t="str">
        <f t="shared" si="23"/>
        <v/>
      </c>
      <c r="O52" s="290"/>
      <c r="P52" s="125" t="str">
        <f t="shared" si="24"/>
        <v/>
      </c>
      <c r="Q52" s="248"/>
      <c r="R52" s="125" t="str">
        <f t="shared" si="25"/>
        <v/>
      </c>
      <c r="S52" s="270"/>
      <c r="T52" s="125" t="str">
        <f t="shared" si="26"/>
        <v/>
      </c>
      <c r="U52" s="290"/>
      <c r="V52" s="125" t="str">
        <f t="shared" si="27"/>
        <v/>
      </c>
      <c r="W52" s="310"/>
      <c r="X52" s="125" t="str">
        <f t="shared" si="28"/>
        <v/>
      </c>
      <c r="Y52" s="270"/>
      <c r="Z52" s="125" t="str">
        <f t="shared" si="29"/>
        <v/>
      </c>
      <c r="AA52" s="290"/>
      <c r="AB52" s="125" t="str">
        <f t="shared" si="30"/>
        <v/>
      </c>
      <c r="AC52" s="125">
        <f>IF(ISBLANK(#REF!),"",MATCH($D52,Liste_compétences,0))</f>
        <v>52</v>
      </c>
      <c r="AD52" s="125">
        <f>IF(ISBLANK(#REF!),"",MATCH($D52,Liste_compétences,0))</f>
        <v>52</v>
      </c>
    </row>
    <row r="53" spans="1:30" x14ac:dyDescent="0.25">
      <c r="A53" s="421" t="s">
        <v>187</v>
      </c>
      <c r="B53" s="35" t="s">
        <v>176</v>
      </c>
      <c r="C53" s="167" t="s">
        <v>264</v>
      </c>
      <c r="D53" s="206" t="s">
        <v>733</v>
      </c>
      <c r="E53" s="243"/>
      <c r="F53" s="121" t="str">
        <f t="shared" si="19"/>
        <v/>
      </c>
      <c r="G53" s="265"/>
      <c r="H53" s="121" t="str">
        <f t="shared" si="20"/>
        <v/>
      </c>
      <c r="I53" s="285"/>
      <c r="J53" s="121" t="str">
        <f t="shared" si="21"/>
        <v/>
      </c>
      <c r="K53" s="306"/>
      <c r="L53" s="121" t="str">
        <f t="shared" si="22"/>
        <v/>
      </c>
      <c r="M53" s="265"/>
      <c r="N53" s="121" t="str">
        <f t="shared" si="23"/>
        <v/>
      </c>
      <c r="O53" s="285"/>
      <c r="P53" s="121" t="str">
        <f t="shared" si="24"/>
        <v/>
      </c>
      <c r="Q53" s="306"/>
      <c r="R53" s="121" t="str">
        <f t="shared" si="25"/>
        <v/>
      </c>
      <c r="S53" s="265"/>
      <c r="T53" s="121" t="str">
        <f t="shared" si="26"/>
        <v/>
      </c>
      <c r="U53" s="285"/>
      <c r="V53" s="121" t="str">
        <f t="shared" si="27"/>
        <v/>
      </c>
      <c r="W53" s="306"/>
      <c r="X53" s="121" t="str">
        <f t="shared" si="28"/>
        <v/>
      </c>
      <c r="Y53" s="265"/>
      <c r="Z53" s="121" t="str">
        <f t="shared" si="29"/>
        <v/>
      </c>
      <c r="AA53" s="285"/>
      <c r="AB53" s="121" t="str">
        <f t="shared" si="30"/>
        <v/>
      </c>
      <c r="AC53" s="121">
        <f>IF(ISBLANK(#REF!),"",MATCH($D53,Liste_compétences,0))</f>
        <v>53</v>
      </c>
      <c r="AD53" s="121">
        <f>IF(ISBLANK(#REF!),"",MATCH($D53,Liste_compétences,0))</f>
        <v>53</v>
      </c>
    </row>
    <row r="54" spans="1:30" x14ac:dyDescent="0.25">
      <c r="A54" s="419"/>
      <c r="B54" s="36" t="s">
        <v>1422</v>
      </c>
      <c r="C54" s="168" t="s">
        <v>265</v>
      </c>
      <c r="D54" s="207" t="s">
        <v>734</v>
      </c>
      <c r="E54" s="244"/>
      <c r="F54" s="122" t="str">
        <f t="shared" si="19"/>
        <v/>
      </c>
      <c r="G54" s="266"/>
      <c r="H54" s="122" t="str">
        <f t="shared" si="20"/>
        <v/>
      </c>
      <c r="I54" s="286"/>
      <c r="J54" s="122" t="str">
        <f t="shared" si="21"/>
        <v/>
      </c>
      <c r="K54" s="309"/>
      <c r="L54" s="122" t="str">
        <f t="shared" si="22"/>
        <v/>
      </c>
      <c r="M54" s="266"/>
      <c r="N54" s="122" t="str">
        <f t="shared" si="23"/>
        <v/>
      </c>
      <c r="O54" s="286"/>
      <c r="P54" s="122" t="str">
        <f t="shared" si="24"/>
        <v/>
      </c>
      <c r="Q54" s="309"/>
      <c r="R54" s="122" t="str">
        <f t="shared" si="25"/>
        <v/>
      </c>
      <c r="S54" s="266"/>
      <c r="T54" s="122" t="str">
        <f t="shared" si="26"/>
        <v/>
      </c>
      <c r="U54" s="286"/>
      <c r="V54" s="122" t="str">
        <f t="shared" si="27"/>
        <v/>
      </c>
      <c r="W54" s="309"/>
      <c r="X54" s="122" t="str">
        <f t="shared" si="28"/>
        <v/>
      </c>
      <c r="Y54" s="266"/>
      <c r="Z54" s="122" t="str">
        <f t="shared" si="29"/>
        <v/>
      </c>
      <c r="AA54" s="286"/>
      <c r="AB54" s="122" t="str">
        <f t="shared" si="30"/>
        <v/>
      </c>
      <c r="AC54" s="122">
        <f>IF(ISBLANK(#REF!),"",MATCH($D54,Liste_compétences,0))</f>
        <v>54</v>
      </c>
      <c r="AD54" s="122">
        <f>IF(ISBLANK(#REF!),"",MATCH($D54,Liste_compétences,0))</f>
        <v>54</v>
      </c>
    </row>
    <row r="55" spans="1:30" ht="15" thickBot="1" x14ac:dyDescent="0.3">
      <c r="A55" s="420"/>
      <c r="B55" s="37" t="s">
        <v>1422</v>
      </c>
      <c r="C55" s="169"/>
      <c r="D55" s="25" t="s">
        <v>1416</v>
      </c>
      <c r="E55" s="246"/>
      <c r="F55" s="123" t="str">
        <f t="shared" si="19"/>
        <v/>
      </c>
      <c r="G55" s="268"/>
      <c r="H55" s="123" t="str">
        <f t="shared" si="20"/>
        <v/>
      </c>
      <c r="I55" s="288"/>
      <c r="J55" s="123" t="str">
        <f t="shared" si="21"/>
        <v/>
      </c>
      <c r="K55" s="308"/>
      <c r="L55" s="123" t="str">
        <f t="shared" si="22"/>
        <v/>
      </c>
      <c r="M55" s="268"/>
      <c r="N55" s="123" t="str">
        <f t="shared" si="23"/>
        <v/>
      </c>
      <c r="O55" s="288"/>
      <c r="P55" s="123" t="str">
        <f t="shared" si="24"/>
        <v/>
      </c>
      <c r="Q55" s="308"/>
      <c r="R55" s="123" t="str">
        <f t="shared" si="25"/>
        <v/>
      </c>
      <c r="S55" s="268"/>
      <c r="T55" s="123" t="str">
        <f t="shared" si="26"/>
        <v/>
      </c>
      <c r="U55" s="288"/>
      <c r="V55" s="123" t="str">
        <f t="shared" si="27"/>
        <v/>
      </c>
      <c r="W55" s="308"/>
      <c r="X55" s="123" t="str">
        <f t="shared" si="28"/>
        <v/>
      </c>
      <c r="Y55" s="268"/>
      <c r="Z55" s="123" t="str">
        <f t="shared" si="29"/>
        <v/>
      </c>
      <c r="AA55" s="288"/>
      <c r="AB55" s="123" t="str">
        <f t="shared" si="30"/>
        <v/>
      </c>
      <c r="AC55" s="123">
        <f>IF(ISBLANK(#REF!),"",MATCH($D55,Liste_compétences,0))</f>
        <v>55</v>
      </c>
      <c r="AD55" s="123">
        <f>IF(ISBLANK(#REF!),"",MATCH($D55,Liste_compétences,0))</f>
        <v>55</v>
      </c>
    </row>
    <row r="56" spans="1:30" ht="45.75" thickBot="1" x14ac:dyDescent="0.3">
      <c r="A56" s="1" t="s">
        <v>6</v>
      </c>
      <c r="B56" s="39" t="s">
        <v>1422</v>
      </c>
      <c r="C56" s="170" t="s">
        <v>266</v>
      </c>
      <c r="D56" s="211" t="s">
        <v>735</v>
      </c>
      <c r="E56" s="249"/>
      <c r="F56" s="126" t="str">
        <f t="shared" si="19"/>
        <v/>
      </c>
      <c r="G56" s="271"/>
      <c r="H56" s="126" t="str">
        <f t="shared" si="20"/>
        <v/>
      </c>
      <c r="I56" s="291"/>
      <c r="J56" s="126" t="str">
        <f t="shared" si="21"/>
        <v/>
      </c>
      <c r="K56" s="311"/>
      <c r="L56" s="126" t="str">
        <f t="shared" si="22"/>
        <v/>
      </c>
      <c r="M56" s="271"/>
      <c r="N56" s="126" t="str">
        <f t="shared" si="23"/>
        <v/>
      </c>
      <c r="O56" s="291"/>
      <c r="P56" s="126" t="str">
        <f t="shared" si="24"/>
        <v/>
      </c>
      <c r="Q56" s="249"/>
      <c r="R56" s="126" t="str">
        <f t="shared" si="25"/>
        <v/>
      </c>
      <c r="S56" s="271"/>
      <c r="T56" s="126" t="str">
        <f t="shared" si="26"/>
        <v/>
      </c>
      <c r="U56" s="291"/>
      <c r="V56" s="126" t="str">
        <f t="shared" si="27"/>
        <v/>
      </c>
      <c r="W56" s="311"/>
      <c r="X56" s="126" t="str">
        <f t="shared" si="28"/>
        <v/>
      </c>
      <c r="Y56" s="271"/>
      <c r="Z56" s="126" t="str">
        <f t="shared" si="29"/>
        <v/>
      </c>
      <c r="AA56" s="291"/>
      <c r="AB56" s="126" t="str">
        <f t="shared" si="30"/>
        <v/>
      </c>
      <c r="AC56" s="126">
        <f>IF(ISBLANK(#REF!),"",MATCH($D56,Liste_compétences,0))</f>
        <v>56</v>
      </c>
      <c r="AD56" s="126">
        <f>IF(ISBLANK(#REF!),"",MATCH($D56,Liste_compétences,0))</f>
        <v>56</v>
      </c>
    </row>
    <row r="57" spans="1:30" ht="24" x14ac:dyDescent="0.25">
      <c r="A57" s="7"/>
      <c r="B57" s="92" t="s">
        <v>1423</v>
      </c>
      <c r="C57" s="167" t="s">
        <v>267</v>
      </c>
      <c r="D57" s="206" t="s">
        <v>736</v>
      </c>
      <c r="E57" s="243"/>
      <c r="F57" s="121" t="str">
        <f t="shared" si="19"/>
        <v/>
      </c>
      <c r="G57" s="265"/>
      <c r="H57" s="121" t="str">
        <f t="shared" si="20"/>
        <v/>
      </c>
      <c r="I57" s="285"/>
      <c r="J57" s="121" t="str">
        <f t="shared" si="21"/>
        <v/>
      </c>
      <c r="K57" s="306"/>
      <c r="L57" s="121" t="str">
        <f t="shared" si="22"/>
        <v/>
      </c>
      <c r="M57" s="265"/>
      <c r="N57" s="121" t="str">
        <f t="shared" si="23"/>
        <v/>
      </c>
      <c r="O57" s="285"/>
      <c r="P57" s="121" t="str">
        <f t="shared" si="24"/>
        <v/>
      </c>
      <c r="Q57" s="243"/>
      <c r="R57" s="121" t="str">
        <f t="shared" si="25"/>
        <v/>
      </c>
      <c r="S57" s="265"/>
      <c r="T57" s="121" t="str">
        <f t="shared" si="26"/>
        <v/>
      </c>
      <c r="U57" s="285"/>
      <c r="V57" s="121" t="str">
        <f t="shared" si="27"/>
        <v/>
      </c>
      <c r="W57" s="306"/>
      <c r="X57" s="121" t="str">
        <f t="shared" si="28"/>
        <v/>
      </c>
      <c r="Y57" s="265"/>
      <c r="Z57" s="121" t="str">
        <f t="shared" si="29"/>
        <v/>
      </c>
      <c r="AA57" s="285"/>
      <c r="AB57" s="121" t="str">
        <f t="shared" si="30"/>
        <v/>
      </c>
      <c r="AC57" s="121">
        <f>IF(ISBLANK(#REF!),"",MATCH($D57,Liste_compétences,0))</f>
        <v>57</v>
      </c>
      <c r="AD57" s="121">
        <f>IF(ISBLANK(#REF!),"",MATCH($D57,Liste_compétences,0))</f>
        <v>57</v>
      </c>
    </row>
    <row r="58" spans="1:30" ht="24.75" thickBot="1" x14ac:dyDescent="0.3">
      <c r="A58" s="8"/>
      <c r="B58" s="161" t="s">
        <v>1424</v>
      </c>
      <c r="C58" s="169" t="s">
        <v>268</v>
      </c>
      <c r="D58" s="25" t="s">
        <v>737</v>
      </c>
      <c r="E58" s="246"/>
      <c r="F58" s="123" t="str">
        <f t="shared" si="19"/>
        <v/>
      </c>
      <c r="G58" s="268"/>
      <c r="H58" s="123" t="str">
        <f t="shared" si="20"/>
        <v/>
      </c>
      <c r="I58" s="288"/>
      <c r="J58" s="123" t="str">
        <f t="shared" si="21"/>
        <v/>
      </c>
      <c r="K58" s="308"/>
      <c r="L58" s="123" t="str">
        <f t="shared" si="22"/>
        <v/>
      </c>
      <c r="M58" s="268"/>
      <c r="N58" s="123" t="str">
        <f t="shared" si="23"/>
        <v/>
      </c>
      <c r="O58" s="288"/>
      <c r="P58" s="123" t="str">
        <f t="shared" si="24"/>
        <v/>
      </c>
      <c r="Q58" s="246"/>
      <c r="R58" s="123" t="str">
        <f t="shared" si="25"/>
        <v/>
      </c>
      <c r="S58" s="268"/>
      <c r="T58" s="123" t="str">
        <f t="shared" si="26"/>
        <v/>
      </c>
      <c r="U58" s="288"/>
      <c r="V58" s="123" t="str">
        <f t="shared" si="27"/>
        <v/>
      </c>
      <c r="W58" s="308"/>
      <c r="X58" s="123" t="str">
        <f t="shared" si="28"/>
        <v/>
      </c>
      <c r="Y58" s="268"/>
      <c r="Z58" s="123" t="str">
        <f t="shared" si="29"/>
        <v/>
      </c>
      <c r="AA58" s="288"/>
      <c r="AB58" s="123" t="str">
        <f t="shared" si="30"/>
        <v/>
      </c>
      <c r="AC58" s="123">
        <f>IF(ISBLANK(#REF!),"",MATCH($D58,Liste_compétences,0))</f>
        <v>58</v>
      </c>
      <c r="AD58" s="123">
        <f>IF(ISBLANK(#REF!),"",MATCH($D58,Liste_compétences,0))</f>
        <v>58</v>
      </c>
    </row>
    <row r="59" spans="1:30" ht="16.5" thickBot="1" x14ac:dyDescent="0.3">
      <c r="A59" s="412" t="s">
        <v>231</v>
      </c>
      <c r="B59" s="159"/>
      <c r="C59" s="172"/>
      <c r="D59" s="15" t="s">
        <v>1345</v>
      </c>
      <c r="E59" s="340"/>
      <c r="F59" s="341" t="str">
        <f>IF(SUM(F61:F101)=0,"",MATCH($D59,Liste_compétences,0))</f>
        <v/>
      </c>
      <c r="G59" s="342" t="str">
        <f>G$6</f>
        <v>2012-2013</v>
      </c>
      <c r="H59" s="341" t="str">
        <f>IF(SUM(H61:H101)=0,"",MATCH($D59,Liste_compétences,0))</f>
        <v/>
      </c>
      <c r="I59" s="343"/>
      <c r="J59" s="341" t="str">
        <f>IF(SUM(J61:J101)=0,"",MATCH($D59,Liste_compétences,0))</f>
        <v/>
      </c>
      <c r="K59" s="340"/>
      <c r="L59" s="341" t="str">
        <f>IF(SUM(L61:L101)=0,"",MATCH($D59,Liste_compétences,0))</f>
        <v/>
      </c>
      <c r="M59" s="342" t="str">
        <f>M$6</f>
        <v>2013-2014</v>
      </c>
      <c r="N59" s="341" t="str">
        <f>IF(SUM(N61:N101)=0,"",MATCH($D59,Liste_compétences,0))</f>
        <v/>
      </c>
      <c r="O59" s="343"/>
      <c r="P59" s="341" t="str">
        <f>IF(SUM(P61:P101)=0,"",MATCH($D59,Liste_compétences,0))</f>
        <v/>
      </c>
      <c r="Q59" s="340"/>
      <c r="R59" s="341" t="str">
        <f>IF(SUM(R61:R101)=0,"",MATCH($D59,Liste_compétences,0))</f>
        <v/>
      </c>
      <c r="S59" s="342" t="str">
        <f>S$6</f>
        <v>2014-2015</v>
      </c>
      <c r="T59" s="341" t="str">
        <f>IF(SUM(T61:T101)=0,"",MATCH($D59,Liste_compétences,0))</f>
        <v/>
      </c>
      <c r="U59" s="343"/>
      <c r="V59" s="341" t="str">
        <f>IF(SUM(V61:V101)=0,"",MATCH($D59,Liste_compétences,0))</f>
        <v/>
      </c>
      <c r="W59" s="340"/>
      <c r="X59" s="341" t="str">
        <f>IF(SUM(X61:X101)=0,"",MATCH($D59,Liste_compétences,0))</f>
        <v/>
      </c>
      <c r="Y59" s="342" t="str">
        <f>Y$6</f>
        <v>2015-2016</v>
      </c>
      <c r="Z59" s="341" t="str">
        <f>IF(SUM(Z61:Z101)=0,"",MATCH($D59,Liste_compétences,0))</f>
        <v/>
      </c>
      <c r="AA59" s="343"/>
      <c r="AB59" s="341" t="str">
        <f>IF(SUM(AB61:AB101)=0,"",MATCH($D59,Liste_compétences,0))</f>
        <v/>
      </c>
      <c r="AC59" s="341">
        <f>IF(SUM(AC61:AC101)=0,"",MATCH($D59,Liste_compétences,0))</f>
        <v>59</v>
      </c>
      <c r="AD59" s="103">
        <f>IF(SUM(AD61:AD101)=0,"",MATCH($D59,Liste_compétences,0))</f>
        <v>59</v>
      </c>
    </row>
    <row r="60" spans="1:30" ht="16.5" thickBot="1" x14ac:dyDescent="0.3">
      <c r="A60" s="413"/>
      <c r="B60" s="177"/>
      <c r="C60" s="173"/>
      <c r="D60" s="16" t="s">
        <v>1</v>
      </c>
      <c r="E60" s="344">
        <v>1</v>
      </c>
      <c r="F60" s="345"/>
      <c r="G60" s="346">
        <v>2</v>
      </c>
      <c r="H60" s="345"/>
      <c r="I60" s="347">
        <v>3</v>
      </c>
      <c r="J60" s="345"/>
      <c r="K60" s="344">
        <v>1</v>
      </c>
      <c r="L60" s="345"/>
      <c r="M60" s="346">
        <v>2</v>
      </c>
      <c r="N60" s="345"/>
      <c r="O60" s="347">
        <v>3</v>
      </c>
      <c r="P60" s="345"/>
      <c r="Q60" s="344">
        <v>1</v>
      </c>
      <c r="R60" s="345"/>
      <c r="S60" s="346">
        <v>2</v>
      </c>
      <c r="T60" s="345"/>
      <c r="U60" s="347">
        <v>3</v>
      </c>
      <c r="V60" s="345"/>
      <c r="W60" s="344">
        <v>1</v>
      </c>
      <c r="X60" s="345"/>
      <c r="Y60" s="346">
        <v>2</v>
      </c>
      <c r="Z60" s="345"/>
      <c r="AA60" s="347">
        <v>3</v>
      </c>
      <c r="AB60" s="345"/>
      <c r="AC60" s="345"/>
      <c r="AD60" s="119"/>
    </row>
    <row r="61" spans="1:30" ht="15.75" thickBot="1" x14ac:dyDescent="0.3">
      <c r="A61" s="410" t="s">
        <v>55</v>
      </c>
      <c r="B61" s="195"/>
      <c r="C61" s="160"/>
      <c r="D61" s="2" t="s">
        <v>54</v>
      </c>
      <c r="E61" s="404"/>
      <c r="F61" s="405"/>
      <c r="G61" s="405"/>
      <c r="H61" s="405"/>
      <c r="I61" s="405"/>
      <c r="J61" s="405"/>
      <c r="K61" s="405"/>
      <c r="L61" s="405"/>
      <c r="M61" s="405"/>
      <c r="N61" s="405"/>
      <c r="O61" s="405"/>
      <c r="P61" s="405"/>
      <c r="Q61" s="405"/>
      <c r="R61" s="405"/>
      <c r="S61" s="405"/>
      <c r="T61" s="405"/>
      <c r="U61" s="405"/>
      <c r="V61" s="405"/>
      <c r="W61" s="405"/>
      <c r="X61" s="405"/>
      <c r="Y61" s="405"/>
      <c r="Z61" s="405"/>
      <c r="AA61" s="405"/>
      <c r="AB61" s="405"/>
      <c r="AC61" s="405"/>
      <c r="AD61" s="405"/>
    </row>
    <row r="62" spans="1:30" ht="15" thickBot="1" x14ac:dyDescent="0.3">
      <c r="A62" s="410"/>
      <c r="B62" s="31" t="s">
        <v>221</v>
      </c>
      <c r="C62" s="167" t="s">
        <v>252</v>
      </c>
      <c r="D62" s="206" t="s">
        <v>738</v>
      </c>
      <c r="E62" s="243"/>
      <c r="F62" s="121" t="str">
        <f t="shared" ref="F62:J88" si="31">IF(ISBLANK(E62),"",MATCH($D62,Liste_compétences,0))</f>
        <v/>
      </c>
      <c r="G62" s="265"/>
      <c r="H62" s="121" t="str">
        <f t="shared" si="31"/>
        <v/>
      </c>
      <c r="I62" s="285"/>
      <c r="J62" s="121" t="str">
        <f t="shared" si="31"/>
        <v/>
      </c>
      <c r="K62" s="243"/>
      <c r="L62" s="121" t="str">
        <f t="shared" ref="L62:L88" si="32">IF(ISBLANK(K62),"",MATCH($D62,Liste_compétences,0))</f>
        <v/>
      </c>
      <c r="M62" s="265"/>
      <c r="N62" s="121" t="str">
        <f t="shared" ref="N62:N88" si="33">IF(ISBLANK(M62),"",MATCH($D62,Liste_compétences,0))</f>
        <v/>
      </c>
      <c r="O62" s="285"/>
      <c r="P62" s="121" t="str">
        <f t="shared" ref="P62:P88" si="34">IF(ISBLANK(O62),"",MATCH($D62,Liste_compétences,0))</f>
        <v/>
      </c>
      <c r="Q62" s="306"/>
      <c r="R62" s="121" t="str">
        <f t="shared" ref="R62:R88" si="35">IF(ISBLANK(Q62),"",MATCH($D62,Liste_compétences,0))</f>
        <v/>
      </c>
      <c r="S62" s="265"/>
      <c r="T62" s="121" t="str">
        <f t="shared" ref="T62:T88" si="36">IF(ISBLANK(S62),"",MATCH($D62,Liste_compétences,0))</f>
        <v/>
      </c>
      <c r="U62" s="285"/>
      <c r="V62" s="121" t="str">
        <f t="shared" ref="V62:V88" si="37">IF(ISBLANK(U62),"",MATCH($D62,Liste_compétences,0))</f>
        <v/>
      </c>
      <c r="W62" s="243"/>
      <c r="X62" s="121" t="str">
        <f t="shared" ref="X62:X88" si="38">IF(ISBLANK(W62),"",MATCH($D62,Liste_compétences,0))</f>
        <v/>
      </c>
      <c r="Y62" s="265"/>
      <c r="Z62" s="121" t="str">
        <f t="shared" ref="Z62:Z88" si="39">IF(ISBLANK(Y62),"",MATCH($D62,Liste_compétences,0))</f>
        <v/>
      </c>
      <c r="AA62" s="285"/>
      <c r="AB62" s="121" t="str">
        <f t="shared" ref="AB62:AB88" si="40">IF(ISBLANK(AA62),"",MATCH($D62,Liste_compétences,0))</f>
        <v/>
      </c>
      <c r="AC62" s="121">
        <f>IF(ISBLANK(#REF!),"",MATCH($D62,Liste_compétences,0))</f>
        <v>62</v>
      </c>
      <c r="AD62" s="121">
        <f>IF(ISBLANK(#REF!),"",MATCH($D62,Liste_compétences,0))</f>
        <v>62</v>
      </c>
    </row>
    <row r="63" spans="1:30" ht="15" thickBot="1" x14ac:dyDescent="0.3">
      <c r="A63" s="410"/>
      <c r="B63" s="32" t="s">
        <v>220</v>
      </c>
      <c r="C63" s="168" t="s">
        <v>253</v>
      </c>
      <c r="D63" s="207" t="s">
        <v>739</v>
      </c>
      <c r="E63" s="244"/>
      <c r="F63" s="121" t="str">
        <f t="shared" si="31"/>
        <v/>
      </c>
      <c r="G63" s="266"/>
      <c r="H63" s="121" t="str">
        <f t="shared" si="31"/>
        <v/>
      </c>
      <c r="I63" s="286"/>
      <c r="J63" s="121" t="str">
        <f t="shared" si="31"/>
        <v/>
      </c>
      <c r="K63" s="244"/>
      <c r="L63" s="121" t="str">
        <f t="shared" si="32"/>
        <v/>
      </c>
      <c r="M63" s="266"/>
      <c r="N63" s="121" t="str">
        <f t="shared" si="33"/>
        <v/>
      </c>
      <c r="O63" s="286"/>
      <c r="P63" s="121" t="str">
        <f t="shared" si="34"/>
        <v/>
      </c>
      <c r="Q63" s="309"/>
      <c r="R63" s="121" t="str">
        <f t="shared" si="35"/>
        <v/>
      </c>
      <c r="S63" s="266"/>
      <c r="T63" s="121" t="str">
        <f t="shared" si="36"/>
        <v/>
      </c>
      <c r="U63" s="286"/>
      <c r="V63" s="121" t="str">
        <f t="shared" si="37"/>
        <v/>
      </c>
      <c r="W63" s="244"/>
      <c r="X63" s="121" t="str">
        <f t="shared" si="38"/>
        <v/>
      </c>
      <c r="Y63" s="266"/>
      <c r="Z63" s="121" t="str">
        <f t="shared" si="39"/>
        <v/>
      </c>
      <c r="AA63" s="286"/>
      <c r="AB63" s="121" t="str">
        <f t="shared" si="40"/>
        <v/>
      </c>
      <c r="AC63" s="121">
        <f>IF(ISBLANK(#REF!),"",MATCH($D63,Liste_compétences,0))</f>
        <v>63</v>
      </c>
      <c r="AD63" s="121">
        <f>IF(ISBLANK(#REF!),"",MATCH($D63,Liste_compétences,0))</f>
        <v>63</v>
      </c>
    </row>
    <row r="64" spans="1:30" ht="15" thickBot="1" x14ac:dyDescent="0.3">
      <c r="A64" s="410"/>
      <c r="B64" s="67" t="s">
        <v>223</v>
      </c>
      <c r="C64" s="169" t="s">
        <v>254</v>
      </c>
      <c r="D64" s="25" t="s">
        <v>740</v>
      </c>
      <c r="E64" s="246"/>
      <c r="F64" s="121" t="str">
        <f t="shared" si="31"/>
        <v/>
      </c>
      <c r="G64" s="268"/>
      <c r="H64" s="121" t="str">
        <f t="shared" si="31"/>
        <v/>
      </c>
      <c r="I64" s="288"/>
      <c r="J64" s="121" t="str">
        <f t="shared" si="31"/>
        <v/>
      </c>
      <c r="K64" s="246"/>
      <c r="L64" s="121" t="str">
        <f t="shared" si="32"/>
        <v/>
      </c>
      <c r="M64" s="268"/>
      <c r="N64" s="121" t="str">
        <f t="shared" si="33"/>
        <v/>
      </c>
      <c r="O64" s="288"/>
      <c r="P64" s="121" t="str">
        <f t="shared" si="34"/>
        <v/>
      </c>
      <c r="Q64" s="308"/>
      <c r="R64" s="121" t="str">
        <f t="shared" si="35"/>
        <v/>
      </c>
      <c r="S64" s="268"/>
      <c r="T64" s="121" t="str">
        <f t="shared" si="36"/>
        <v/>
      </c>
      <c r="U64" s="288"/>
      <c r="V64" s="121" t="str">
        <f t="shared" si="37"/>
        <v/>
      </c>
      <c r="W64" s="246"/>
      <c r="X64" s="121" t="str">
        <f t="shared" si="38"/>
        <v/>
      </c>
      <c r="Y64" s="268"/>
      <c r="Z64" s="121" t="str">
        <f t="shared" si="39"/>
        <v/>
      </c>
      <c r="AA64" s="288"/>
      <c r="AB64" s="121" t="str">
        <f t="shared" si="40"/>
        <v/>
      </c>
      <c r="AC64" s="121">
        <f>IF(ISBLANK(#REF!),"",MATCH($D64,Liste_compétences,0))</f>
        <v>64</v>
      </c>
      <c r="AD64" s="121">
        <f>IF(ISBLANK(#REF!),"",MATCH($D64,Liste_compétences,0))</f>
        <v>64</v>
      </c>
    </row>
    <row r="65" spans="1:30" ht="15" thickBot="1" x14ac:dyDescent="0.3">
      <c r="A65" s="437" t="s">
        <v>199</v>
      </c>
      <c r="B65" s="31" t="s">
        <v>221</v>
      </c>
      <c r="C65" s="167" t="s">
        <v>255</v>
      </c>
      <c r="D65" s="206" t="s">
        <v>741</v>
      </c>
      <c r="E65" s="243"/>
      <c r="F65" s="121" t="str">
        <f t="shared" si="31"/>
        <v/>
      </c>
      <c r="G65" s="265"/>
      <c r="H65" s="121" t="str">
        <f t="shared" si="31"/>
        <v/>
      </c>
      <c r="I65" s="285"/>
      <c r="J65" s="121" t="str">
        <f t="shared" si="31"/>
        <v/>
      </c>
      <c r="K65" s="243"/>
      <c r="L65" s="121" t="str">
        <f t="shared" si="32"/>
        <v/>
      </c>
      <c r="M65" s="265"/>
      <c r="N65" s="121" t="str">
        <f t="shared" si="33"/>
        <v/>
      </c>
      <c r="O65" s="285"/>
      <c r="P65" s="121" t="str">
        <f t="shared" si="34"/>
        <v/>
      </c>
      <c r="Q65" s="306"/>
      <c r="R65" s="121" t="str">
        <f t="shared" si="35"/>
        <v/>
      </c>
      <c r="S65" s="265"/>
      <c r="T65" s="121" t="str">
        <f t="shared" si="36"/>
        <v/>
      </c>
      <c r="U65" s="285"/>
      <c r="V65" s="121" t="str">
        <f t="shared" si="37"/>
        <v/>
      </c>
      <c r="W65" s="243"/>
      <c r="X65" s="121" t="str">
        <f t="shared" si="38"/>
        <v/>
      </c>
      <c r="Y65" s="265"/>
      <c r="Z65" s="121" t="str">
        <f t="shared" si="39"/>
        <v/>
      </c>
      <c r="AA65" s="285"/>
      <c r="AB65" s="121" t="str">
        <f t="shared" si="40"/>
        <v/>
      </c>
      <c r="AC65" s="121">
        <f>IF(ISBLANK(#REF!),"",MATCH($D65,Liste_compétences,0))</f>
        <v>65</v>
      </c>
      <c r="AD65" s="121">
        <f>IF(ISBLANK(#REF!),"",MATCH($D65,Liste_compétences,0))</f>
        <v>65</v>
      </c>
    </row>
    <row r="66" spans="1:30" ht="15" thickBot="1" x14ac:dyDescent="0.3">
      <c r="A66" s="439"/>
      <c r="B66" s="33" t="s">
        <v>220</v>
      </c>
      <c r="C66" s="202" t="s">
        <v>256</v>
      </c>
      <c r="D66" s="208" t="s">
        <v>742</v>
      </c>
      <c r="E66" s="245"/>
      <c r="F66" s="121" t="str">
        <f t="shared" si="31"/>
        <v/>
      </c>
      <c r="G66" s="267"/>
      <c r="H66" s="121" t="str">
        <f t="shared" si="31"/>
        <v/>
      </c>
      <c r="I66" s="287"/>
      <c r="J66" s="121" t="str">
        <f t="shared" si="31"/>
        <v/>
      </c>
      <c r="K66" s="245"/>
      <c r="L66" s="121" t="str">
        <f t="shared" si="32"/>
        <v/>
      </c>
      <c r="M66" s="267"/>
      <c r="N66" s="121" t="str">
        <f t="shared" si="33"/>
        <v/>
      </c>
      <c r="O66" s="287"/>
      <c r="P66" s="121" t="str">
        <f t="shared" si="34"/>
        <v/>
      </c>
      <c r="Q66" s="307"/>
      <c r="R66" s="121" t="str">
        <f t="shared" si="35"/>
        <v/>
      </c>
      <c r="S66" s="267"/>
      <c r="T66" s="121" t="str">
        <f t="shared" si="36"/>
        <v/>
      </c>
      <c r="U66" s="287"/>
      <c r="V66" s="121" t="str">
        <f t="shared" si="37"/>
        <v/>
      </c>
      <c r="W66" s="245"/>
      <c r="X66" s="121" t="str">
        <f t="shared" si="38"/>
        <v/>
      </c>
      <c r="Y66" s="267"/>
      <c r="Z66" s="121" t="str">
        <f t="shared" si="39"/>
        <v/>
      </c>
      <c r="AA66" s="287"/>
      <c r="AB66" s="121" t="str">
        <f t="shared" si="40"/>
        <v/>
      </c>
      <c r="AC66" s="121">
        <f>IF(ISBLANK(#REF!),"",MATCH($D66,Liste_compétences,0))</f>
        <v>66</v>
      </c>
      <c r="AD66" s="121">
        <f>IF(ISBLANK(#REF!),"",MATCH($D66,Liste_compétences,0))</f>
        <v>66</v>
      </c>
    </row>
    <row r="67" spans="1:30" ht="15" thickBot="1" x14ac:dyDescent="0.3">
      <c r="A67" s="437" t="s">
        <v>198</v>
      </c>
      <c r="B67" s="31" t="s">
        <v>221</v>
      </c>
      <c r="C67" s="167" t="s">
        <v>257</v>
      </c>
      <c r="D67" s="206" t="s">
        <v>743</v>
      </c>
      <c r="E67" s="243"/>
      <c r="F67" s="121" t="str">
        <f t="shared" si="31"/>
        <v/>
      </c>
      <c r="G67" s="265"/>
      <c r="H67" s="121" t="str">
        <f t="shared" si="31"/>
        <v/>
      </c>
      <c r="I67" s="285"/>
      <c r="J67" s="121" t="str">
        <f t="shared" si="31"/>
        <v/>
      </c>
      <c r="K67" s="243"/>
      <c r="L67" s="121" t="str">
        <f t="shared" si="32"/>
        <v/>
      </c>
      <c r="M67" s="265"/>
      <c r="N67" s="121" t="str">
        <f t="shared" si="33"/>
        <v/>
      </c>
      <c r="O67" s="285"/>
      <c r="P67" s="121" t="str">
        <f t="shared" si="34"/>
        <v/>
      </c>
      <c r="Q67" s="306"/>
      <c r="R67" s="121" t="str">
        <f t="shared" si="35"/>
        <v/>
      </c>
      <c r="S67" s="265"/>
      <c r="T67" s="121" t="str">
        <f t="shared" si="36"/>
        <v/>
      </c>
      <c r="U67" s="285"/>
      <c r="V67" s="121" t="str">
        <f t="shared" si="37"/>
        <v/>
      </c>
      <c r="W67" s="243"/>
      <c r="X67" s="121" t="str">
        <f t="shared" si="38"/>
        <v/>
      </c>
      <c r="Y67" s="265"/>
      <c r="Z67" s="121" t="str">
        <f t="shared" si="39"/>
        <v/>
      </c>
      <c r="AA67" s="285"/>
      <c r="AB67" s="121" t="str">
        <f t="shared" si="40"/>
        <v/>
      </c>
      <c r="AC67" s="121">
        <f>IF(ISBLANK(#REF!),"",MATCH($D67,Liste_compétences,0))</f>
        <v>67</v>
      </c>
      <c r="AD67" s="121">
        <f>IF(ISBLANK(#REF!),"",MATCH($D67,Liste_compétences,0))</f>
        <v>67</v>
      </c>
    </row>
    <row r="68" spans="1:30" ht="15" thickBot="1" x14ac:dyDescent="0.3">
      <c r="A68" s="438"/>
      <c r="B68" s="32" t="s">
        <v>220</v>
      </c>
      <c r="C68" s="168" t="s">
        <v>258</v>
      </c>
      <c r="D68" s="207" t="s">
        <v>744</v>
      </c>
      <c r="E68" s="244"/>
      <c r="F68" s="121" t="str">
        <f t="shared" si="31"/>
        <v/>
      </c>
      <c r="G68" s="266"/>
      <c r="H68" s="121" t="str">
        <f t="shared" si="31"/>
        <v/>
      </c>
      <c r="I68" s="286"/>
      <c r="J68" s="121" t="str">
        <f t="shared" ref="J68:J88" si="41">IF(ISBLANK(I68),"",MATCH($D68,Liste_compétences,0))</f>
        <v/>
      </c>
      <c r="K68" s="244"/>
      <c r="L68" s="121" t="str">
        <f t="shared" si="32"/>
        <v/>
      </c>
      <c r="M68" s="266"/>
      <c r="N68" s="121" t="str">
        <f t="shared" si="33"/>
        <v/>
      </c>
      <c r="O68" s="286"/>
      <c r="P68" s="121" t="str">
        <f t="shared" si="34"/>
        <v/>
      </c>
      <c r="Q68" s="309"/>
      <c r="R68" s="121" t="str">
        <f t="shared" si="35"/>
        <v/>
      </c>
      <c r="S68" s="266"/>
      <c r="T68" s="121" t="str">
        <f t="shared" si="36"/>
        <v/>
      </c>
      <c r="U68" s="286"/>
      <c r="V68" s="121" t="str">
        <f t="shared" si="37"/>
        <v/>
      </c>
      <c r="W68" s="244"/>
      <c r="X68" s="121" t="str">
        <f t="shared" si="38"/>
        <v/>
      </c>
      <c r="Y68" s="266"/>
      <c r="Z68" s="121" t="str">
        <f t="shared" si="39"/>
        <v/>
      </c>
      <c r="AA68" s="286"/>
      <c r="AB68" s="121" t="str">
        <f t="shared" si="40"/>
        <v/>
      </c>
      <c r="AC68" s="121">
        <f>IF(ISBLANK(#REF!),"",MATCH($D68,Liste_compétences,0))</f>
        <v>68</v>
      </c>
      <c r="AD68" s="121">
        <f>IF(ISBLANK(#REF!),"",MATCH($D68,Liste_compétences,0))</f>
        <v>68</v>
      </c>
    </row>
    <row r="69" spans="1:30" ht="15" thickBot="1" x14ac:dyDescent="0.3">
      <c r="A69" s="439"/>
      <c r="B69" s="69" t="s">
        <v>223</v>
      </c>
      <c r="C69" s="202" t="s">
        <v>259</v>
      </c>
      <c r="D69" s="208" t="s">
        <v>745</v>
      </c>
      <c r="E69" s="245"/>
      <c r="F69" s="121" t="str">
        <f t="shared" si="31"/>
        <v/>
      </c>
      <c r="G69" s="267"/>
      <c r="H69" s="121" t="str">
        <f t="shared" si="31"/>
        <v/>
      </c>
      <c r="I69" s="287"/>
      <c r="J69" s="121" t="str">
        <f t="shared" si="41"/>
        <v/>
      </c>
      <c r="K69" s="245"/>
      <c r="L69" s="121" t="str">
        <f t="shared" si="32"/>
        <v/>
      </c>
      <c r="M69" s="267"/>
      <c r="N69" s="121" t="str">
        <f t="shared" si="33"/>
        <v/>
      </c>
      <c r="O69" s="287"/>
      <c r="P69" s="121" t="str">
        <f t="shared" si="34"/>
        <v/>
      </c>
      <c r="Q69" s="307"/>
      <c r="R69" s="121" t="str">
        <f t="shared" si="35"/>
        <v/>
      </c>
      <c r="S69" s="267"/>
      <c r="T69" s="121" t="str">
        <f t="shared" si="36"/>
        <v/>
      </c>
      <c r="U69" s="287"/>
      <c r="V69" s="121" t="str">
        <f t="shared" si="37"/>
        <v/>
      </c>
      <c r="W69" s="245"/>
      <c r="X69" s="121" t="str">
        <f t="shared" si="38"/>
        <v/>
      </c>
      <c r="Y69" s="267"/>
      <c r="Z69" s="121" t="str">
        <f t="shared" si="39"/>
        <v/>
      </c>
      <c r="AA69" s="287"/>
      <c r="AB69" s="121" t="str">
        <f t="shared" si="40"/>
        <v/>
      </c>
      <c r="AC69" s="121">
        <f>IF(ISBLANK(#REF!),"",MATCH($D69,Liste_compétences,0))</f>
        <v>69</v>
      </c>
      <c r="AD69" s="121">
        <f>IF(ISBLANK(#REF!),"",MATCH($D69,Liste_compétences,0))</f>
        <v>69</v>
      </c>
    </row>
    <row r="70" spans="1:30" ht="23.25" thickBot="1" x14ac:dyDescent="0.3">
      <c r="A70" s="96" t="s">
        <v>56</v>
      </c>
      <c r="B70" s="38" t="s">
        <v>221</v>
      </c>
      <c r="C70" s="171" t="s">
        <v>260</v>
      </c>
      <c r="D70" s="210" t="s">
        <v>746</v>
      </c>
      <c r="E70" s="248"/>
      <c r="F70" s="121" t="str">
        <f t="shared" si="31"/>
        <v/>
      </c>
      <c r="G70" s="270"/>
      <c r="H70" s="121" t="str">
        <f t="shared" si="31"/>
        <v/>
      </c>
      <c r="I70" s="290"/>
      <c r="J70" s="121" t="str">
        <f t="shared" si="41"/>
        <v/>
      </c>
      <c r="K70" s="248"/>
      <c r="L70" s="121" t="str">
        <f t="shared" si="32"/>
        <v/>
      </c>
      <c r="M70" s="270"/>
      <c r="N70" s="121" t="str">
        <f t="shared" si="33"/>
        <v/>
      </c>
      <c r="O70" s="290"/>
      <c r="P70" s="121" t="str">
        <f t="shared" si="34"/>
        <v/>
      </c>
      <c r="Q70" s="310"/>
      <c r="R70" s="121" t="str">
        <f t="shared" si="35"/>
        <v/>
      </c>
      <c r="S70" s="270"/>
      <c r="T70" s="121" t="str">
        <f t="shared" si="36"/>
        <v/>
      </c>
      <c r="U70" s="290"/>
      <c r="V70" s="121" t="str">
        <f t="shared" si="37"/>
        <v/>
      </c>
      <c r="W70" s="248"/>
      <c r="X70" s="121" t="str">
        <f t="shared" si="38"/>
        <v/>
      </c>
      <c r="Y70" s="270"/>
      <c r="Z70" s="121" t="str">
        <f t="shared" si="39"/>
        <v/>
      </c>
      <c r="AA70" s="290"/>
      <c r="AB70" s="121" t="str">
        <f t="shared" si="40"/>
        <v/>
      </c>
      <c r="AC70" s="121">
        <f>IF(ISBLANK(#REF!),"",MATCH($D70,Liste_compétences,0))</f>
        <v>70</v>
      </c>
      <c r="AD70" s="121">
        <f>IF(ISBLANK(#REF!),"",MATCH($D70,Liste_compétences,0))</f>
        <v>70</v>
      </c>
    </row>
    <row r="71" spans="1:30" ht="15" thickBot="1" x14ac:dyDescent="0.3">
      <c r="A71" s="24" t="s">
        <v>57</v>
      </c>
      <c r="B71" s="42" t="s">
        <v>221</v>
      </c>
      <c r="C71" s="203" t="s">
        <v>261</v>
      </c>
      <c r="D71" s="209" t="s">
        <v>747</v>
      </c>
      <c r="E71" s="247"/>
      <c r="F71" s="121" t="str">
        <f t="shared" si="31"/>
        <v/>
      </c>
      <c r="G71" s="269"/>
      <c r="H71" s="121" t="str">
        <f t="shared" si="31"/>
        <v/>
      </c>
      <c r="I71" s="289"/>
      <c r="J71" s="121" t="str">
        <f t="shared" si="41"/>
        <v/>
      </c>
      <c r="K71" s="247"/>
      <c r="L71" s="121" t="str">
        <f t="shared" si="32"/>
        <v/>
      </c>
      <c r="M71" s="269"/>
      <c r="N71" s="121" t="str">
        <f t="shared" si="33"/>
        <v/>
      </c>
      <c r="O71" s="289"/>
      <c r="P71" s="121" t="str">
        <f t="shared" si="34"/>
        <v/>
      </c>
      <c r="Q71" s="310"/>
      <c r="R71" s="121" t="str">
        <f t="shared" si="35"/>
        <v/>
      </c>
      <c r="S71" s="270"/>
      <c r="T71" s="121" t="str">
        <f t="shared" si="36"/>
        <v/>
      </c>
      <c r="U71" s="290"/>
      <c r="V71" s="121" t="str">
        <f t="shared" si="37"/>
        <v/>
      </c>
      <c r="W71" s="247"/>
      <c r="X71" s="121" t="str">
        <f t="shared" si="38"/>
        <v/>
      </c>
      <c r="Y71" s="269"/>
      <c r="Z71" s="121" t="str">
        <f t="shared" si="39"/>
        <v/>
      </c>
      <c r="AA71" s="289"/>
      <c r="AB71" s="121" t="str">
        <f t="shared" si="40"/>
        <v/>
      </c>
      <c r="AC71" s="121">
        <f>IF(ISBLANK(#REF!),"",MATCH($D71,Liste_compétences,0))</f>
        <v>71</v>
      </c>
      <c r="AD71" s="121">
        <f>IF(ISBLANK(#REF!),"",MATCH($D71,Liste_compétences,0))</f>
        <v>71</v>
      </c>
    </row>
    <row r="72" spans="1:30" ht="15" thickBot="1" x14ac:dyDescent="0.3">
      <c r="A72" s="24" t="s">
        <v>58</v>
      </c>
      <c r="B72" s="42" t="s">
        <v>220</v>
      </c>
      <c r="C72" s="203" t="s">
        <v>262</v>
      </c>
      <c r="D72" s="209" t="s">
        <v>748</v>
      </c>
      <c r="E72" s="248"/>
      <c r="F72" s="121" t="str">
        <f t="shared" si="31"/>
        <v/>
      </c>
      <c r="G72" s="270"/>
      <c r="H72" s="121" t="str">
        <f t="shared" si="31"/>
        <v/>
      </c>
      <c r="I72" s="290"/>
      <c r="J72" s="121" t="str">
        <f t="shared" si="41"/>
        <v/>
      </c>
      <c r="K72" s="248"/>
      <c r="L72" s="121" t="str">
        <f t="shared" si="32"/>
        <v/>
      </c>
      <c r="M72" s="270"/>
      <c r="N72" s="121" t="str">
        <f t="shared" si="33"/>
        <v/>
      </c>
      <c r="O72" s="290"/>
      <c r="P72" s="121" t="str">
        <f t="shared" si="34"/>
        <v/>
      </c>
      <c r="Q72" s="310"/>
      <c r="R72" s="121" t="str">
        <f t="shared" si="35"/>
        <v/>
      </c>
      <c r="S72" s="270"/>
      <c r="T72" s="121" t="str">
        <f t="shared" si="36"/>
        <v/>
      </c>
      <c r="U72" s="290"/>
      <c r="V72" s="121" t="str">
        <f t="shared" si="37"/>
        <v/>
      </c>
      <c r="W72" s="248"/>
      <c r="X72" s="121" t="str">
        <f t="shared" si="38"/>
        <v/>
      </c>
      <c r="Y72" s="270"/>
      <c r="Z72" s="121" t="str">
        <f t="shared" si="39"/>
        <v/>
      </c>
      <c r="AA72" s="290"/>
      <c r="AB72" s="121" t="str">
        <f t="shared" si="40"/>
        <v/>
      </c>
      <c r="AC72" s="121">
        <f>IF(ISBLANK(#REF!),"",MATCH($D72,Liste_compétences,0))</f>
        <v>72</v>
      </c>
      <c r="AD72" s="121">
        <f>IF(ISBLANK(#REF!),"",MATCH($D72,Liste_compétences,0))</f>
        <v>72</v>
      </c>
    </row>
    <row r="73" spans="1:30" ht="23.25" thickBot="1" x14ac:dyDescent="0.3">
      <c r="A73" s="24" t="s">
        <v>59</v>
      </c>
      <c r="B73" s="70" t="s">
        <v>223</v>
      </c>
      <c r="C73" s="171" t="s">
        <v>263</v>
      </c>
      <c r="D73" s="210" t="s">
        <v>749</v>
      </c>
      <c r="E73" s="248"/>
      <c r="F73" s="121" t="str">
        <f t="shared" si="31"/>
        <v/>
      </c>
      <c r="G73" s="270"/>
      <c r="H73" s="121" t="str">
        <f t="shared" si="31"/>
        <v/>
      </c>
      <c r="I73" s="292"/>
      <c r="J73" s="121" t="str">
        <f t="shared" si="41"/>
        <v/>
      </c>
      <c r="K73" s="248"/>
      <c r="L73" s="121" t="str">
        <f t="shared" si="32"/>
        <v/>
      </c>
      <c r="M73" s="270"/>
      <c r="N73" s="121" t="str">
        <f t="shared" si="33"/>
        <v/>
      </c>
      <c r="O73" s="292"/>
      <c r="P73" s="121" t="str">
        <f t="shared" si="34"/>
        <v/>
      </c>
      <c r="Q73" s="248"/>
      <c r="R73" s="121" t="str">
        <f t="shared" si="35"/>
        <v/>
      </c>
      <c r="S73" s="270"/>
      <c r="T73" s="121" t="str">
        <f t="shared" si="36"/>
        <v/>
      </c>
      <c r="U73" s="290"/>
      <c r="V73" s="121" t="str">
        <f t="shared" si="37"/>
        <v/>
      </c>
      <c r="W73" s="248"/>
      <c r="X73" s="121" t="str">
        <f t="shared" si="38"/>
        <v/>
      </c>
      <c r="Y73" s="270"/>
      <c r="Z73" s="121" t="str">
        <f t="shared" si="39"/>
        <v/>
      </c>
      <c r="AA73" s="292"/>
      <c r="AB73" s="121" t="str">
        <f t="shared" si="40"/>
        <v/>
      </c>
      <c r="AC73" s="121">
        <f>IF(ISBLANK(#REF!),"",MATCH($D73,Liste_compétences,0))</f>
        <v>73</v>
      </c>
      <c r="AD73" s="121">
        <f>IF(ISBLANK(#REF!),"",MATCH($D73,Liste_compétences,0))</f>
        <v>73</v>
      </c>
    </row>
    <row r="74" spans="1:30" ht="15" thickBot="1" x14ac:dyDescent="0.3">
      <c r="A74" s="421" t="s">
        <v>200</v>
      </c>
      <c r="B74" s="31" t="s">
        <v>221</v>
      </c>
      <c r="C74" s="167" t="s">
        <v>264</v>
      </c>
      <c r="D74" s="206" t="s">
        <v>750</v>
      </c>
      <c r="E74" s="243"/>
      <c r="F74" s="121" t="str">
        <f t="shared" si="31"/>
        <v/>
      </c>
      <c r="G74" s="265"/>
      <c r="H74" s="121" t="str">
        <f t="shared" si="31"/>
        <v/>
      </c>
      <c r="I74" s="285"/>
      <c r="J74" s="121" t="str">
        <f t="shared" si="41"/>
        <v/>
      </c>
      <c r="K74" s="243"/>
      <c r="L74" s="121" t="str">
        <f t="shared" si="32"/>
        <v/>
      </c>
      <c r="M74" s="265"/>
      <c r="N74" s="121" t="str">
        <f t="shared" si="33"/>
        <v/>
      </c>
      <c r="O74" s="285"/>
      <c r="P74" s="121" t="str">
        <f t="shared" si="34"/>
        <v/>
      </c>
      <c r="Q74" s="306"/>
      <c r="R74" s="121" t="str">
        <f t="shared" si="35"/>
        <v/>
      </c>
      <c r="S74" s="265"/>
      <c r="T74" s="121" t="str">
        <f t="shared" si="36"/>
        <v/>
      </c>
      <c r="U74" s="285"/>
      <c r="V74" s="121" t="str">
        <f t="shared" si="37"/>
        <v/>
      </c>
      <c r="W74" s="243"/>
      <c r="X74" s="121" t="str">
        <f t="shared" si="38"/>
        <v/>
      </c>
      <c r="Y74" s="265"/>
      <c r="Z74" s="121" t="str">
        <f t="shared" si="39"/>
        <v/>
      </c>
      <c r="AA74" s="285"/>
      <c r="AB74" s="121" t="str">
        <f t="shared" si="40"/>
        <v/>
      </c>
      <c r="AC74" s="121">
        <f>IF(ISBLANK(#REF!),"",MATCH($D74,Liste_compétences,0))</f>
        <v>74</v>
      </c>
      <c r="AD74" s="121">
        <f>IF(ISBLANK(#REF!),"",MATCH($D74,Liste_compétences,0))</f>
        <v>74</v>
      </c>
    </row>
    <row r="75" spans="1:30" ht="15" thickBot="1" x14ac:dyDescent="0.3">
      <c r="A75" s="419"/>
      <c r="B75" s="32" t="s">
        <v>221</v>
      </c>
      <c r="C75" s="168" t="s">
        <v>265</v>
      </c>
      <c r="D75" s="207" t="s">
        <v>751</v>
      </c>
      <c r="E75" s="244"/>
      <c r="F75" s="121" t="str">
        <f t="shared" si="31"/>
        <v/>
      </c>
      <c r="G75" s="266"/>
      <c r="H75" s="121" t="str">
        <f t="shared" si="31"/>
        <v/>
      </c>
      <c r="I75" s="286"/>
      <c r="J75" s="121" t="str">
        <f t="shared" si="41"/>
        <v/>
      </c>
      <c r="K75" s="244"/>
      <c r="L75" s="121" t="str">
        <f t="shared" si="32"/>
        <v/>
      </c>
      <c r="M75" s="266"/>
      <c r="N75" s="121" t="str">
        <f t="shared" si="33"/>
        <v/>
      </c>
      <c r="O75" s="286"/>
      <c r="P75" s="121" t="str">
        <f t="shared" si="34"/>
        <v/>
      </c>
      <c r="Q75" s="309"/>
      <c r="R75" s="121" t="str">
        <f t="shared" si="35"/>
        <v/>
      </c>
      <c r="S75" s="266"/>
      <c r="T75" s="121" t="str">
        <f t="shared" si="36"/>
        <v/>
      </c>
      <c r="U75" s="286"/>
      <c r="V75" s="121" t="str">
        <f t="shared" si="37"/>
        <v/>
      </c>
      <c r="W75" s="244"/>
      <c r="X75" s="121" t="str">
        <f t="shared" si="38"/>
        <v/>
      </c>
      <c r="Y75" s="266"/>
      <c r="Z75" s="121" t="str">
        <f t="shared" si="39"/>
        <v/>
      </c>
      <c r="AA75" s="286"/>
      <c r="AB75" s="121" t="str">
        <f t="shared" si="40"/>
        <v/>
      </c>
      <c r="AC75" s="121">
        <f>IF(ISBLANK(#REF!),"",MATCH($D75,Liste_compétences,0))</f>
        <v>75</v>
      </c>
      <c r="AD75" s="121">
        <f>IF(ISBLANK(#REF!),"",MATCH($D75,Liste_compétences,0))</f>
        <v>75</v>
      </c>
    </row>
    <row r="76" spans="1:30" ht="23.25" thickBot="1" x14ac:dyDescent="0.3">
      <c r="A76" s="419"/>
      <c r="B76" s="32" t="s">
        <v>221</v>
      </c>
      <c r="C76" s="168" t="s">
        <v>266</v>
      </c>
      <c r="D76" s="207" t="s">
        <v>752</v>
      </c>
      <c r="E76" s="244"/>
      <c r="F76" s="121" t="str">
        <f t="shared" si="31"/>
        <v/>
      </c>
      <c r="G76" s="266"/>
      <c r="H76" s="121" t="str">
        <f t="shared" si="31"/>
        <v/>
      </c>
      <c r="I76" s="286"/>
      <c r="J76" s="121" t="str">
        <f t="shared" si="41"/>
        <v/>
      </c>
      <c r="K76" s="244"/>
      <c r="L76" s="121" t="str">
        <f t="shared" si="32"/>
        <v/>
      </c>
      <c r="M76" s="266"/>
      <c r="N76" s="121" t="str">
        <f t="shared" si="33"/>
        <v/>
      </c>
      <c r="O76" s="286"/>
      <c r="P76" s="121" t="str">
        <f t="shared" si="34"/>
        <v/>
      </c>
      <c r="Q76" s="309"/>
      <c r="R76" s="121" t="str">
        <f t="shared" si="35"/>
        <v/>
      </c>
      <c r="S76" s="266"/>
      <c r="T76" s="121" t="str">
        <f t="shared" si="36"/>
        <v/>
      </c>
      <c r="U76" s="286"/>
      <c r="V76" s="121" t="str">
        <f t="shared" si="37"/>
        <v/>
      </c>
      <c r="W76" s="244"/>
      <c r="X76" s="121" t="str">
        <f t="shared" si="38"/>
        <v/>
      </c>
      <c r="Y76" s="266"/>
      <c r="Z76" s="121" t="str">
        <f t="shared" si="39"/>
        <v/>
      </c>
      <c r="AA76" s="286"/>
      <c r="AB76" s="121" t="str">
        <f t="shared" si="40"/>
        <v/>
      </c>
      <c r="AC76" s="121">
        <f>IF(ISBLANK(#REF!),"",MATCH($D76,Liste_compétences,0))</f>
        <v>76</v>
      </c>
      <c r="AD76" s="121">
        <f>IF(ISBLANK(#REF!),"",MATCH($D76,Liste_compétences,0))</f>
        <v>76</v>
      </c>
    </row>
    <row r="77" spans="1:30" ht="15" thickBot="1" x14ac:dyDescent="0.3">
      <c r="A77" s="419"/>
      <c r="B77" s="32" t="s">
        <v>221</v>
      </c>
      <c r="C77" s="168" t="s">
        <v>267</v>
      </c>
      <c r="D77" s="207" t="s">
        <v>753</v>
      </c>
      <c r="E77" s="244"/>
      <c r="F77" s="121" t="str">
        <f t="shared" si="31"/>
        <v/>
      </c>
      <c r="G77" s="266"/>
      <c r="H77" s="121" t="str">
        <f t="shared" si="31"/>
        <v/>
      </c>
      <c r="I77" s="286"/>
      <c r="J77" s="121" t="str">
        <f t="shared" si="41"/>
        <v/>
      </c>
      <c r="K77" s="244"/>
      <c r="L77" s="121" t="str">
        <f t="shared" si="32"/>
        <v/>
      </c>
      <c r="M77" s="266"/>
      <c r="N77" s="121" t="str">
        <f t="shared" si="33"/>
        <v/>
      </c>
      <c r="O77" s="286"/>
      <c r="P77" s="121" t="str">
        <f t="shared" si="34"/>
        <v/>
      </c>
      <c r="Q77" s="309"/>
      <c r="R77" s="121" t="str">
        <f t="shared" si="35"/>
        <v/>
      </c>
      <c r="S77" s="266"/>
      <c r="T77" s="121" t="str">
        <f t="shared" si="36"/>
        <v/>
      </c>
      <c r="U77" s="286"/>
      <c r="V77" s="121" t="str">
        <f t="shared" si="37"/>
        <v/>
      </c>
      <c r="W77" s="244"/>
      <c r="X77" s="121" t="str">
        <f t="shared" si="38"/>
        <v/>
      </c>
      <c r="Y77" s="266"/>
      <c r="Z77" s="121" t="str">
        <f t="shared" si="39"/>
        <v/>
      </c>
      <c r="AA77" s="286"/>
      <c r="AB77" s="121" t="str">
        <f t="shared" si="40"/>
        <v/>
      </c>
      <c r="AC77" s="121">
        <f>IF(ISBLANK(#REF!),"",MATCH($D77,Liste_compétences,0))</f>
        <v>77</v>
      </c>
      <c r="AD77" s="121">
        <f>IF(ISBLANK(#REF!),"",MATCH($D77,Liste_compétences,0))</f>
        <v>77</v>
      </c>
    </row>
    <row r="78" spans="1:30" ht="15" thickBot="1" x14ac:dyDescent="0.3">
      <c r="A78" s="419"/>
      <c r="B78" s="66" t="s">
        <v>220</v>
      </c>
      <c r="C78" s="168" t="s">
        <v>268</v>
      </c>
      <c r="D78" s="207" t="s">
        <v>754</v>
      </c>
      <c r="E78" s="244"/>
      <c r="F78" s="121" t="str">
        <f t="shared" si="31"/>
        <v/>
      </c>
      <c r="G78" s="266"/>
      <c r="H78" s="121" t="str">
        <f t="shared" si="31"/>
        <v/>
      </c>
      <c r="I78" s="286"/>
      <c r="J78" s="121" t="str">
        <f t="shared" si="41"/>
        <v/>
      </c>
      <c r="K78" s="244"/>
      <c r="L78" s="121" t="str">
        <f t="shared" si="32"/>
        <v/>
      </c>
      <c r="M78" s="266"/>
      <c r="N78" s="121" t="str">
        <f t="shared" si="33"/>
        <v/>
      </c>
      <c r="O78" s="286"/>
      <c r="P78" s="121" t="str">
        <f t="shared" si="34"/>
        <v/>
      </c>
      <c r="Q78" s="309"/>
      <c r="R78" s="121" t="str">
        <f t="shared" si="35"/>
        <v/>
      </c>
      <c r="S78" s="266"/>
      <c r="T78" s="121" t="str">
        <f t="shared" si="36"/>
        <v/>
      </c>
      <c r="U78" s="286"/>
      <c r="V78" s="121" t="str">
        <f t="shared" si="37"/>
        <v/>
      </c>
      <c r="W78" s="244"/>
      <c r="X78" s="121" t="str">
        <f t="shared" si="38"/>
        <v/>
      </c>
      <c r="Y78" s="266"/>
      <c r="Z78" s="121" t="str">
        <f t="shared" si="39"/>
        <v/>
      </c>
      <c r="AA78" s="286"/>
      <c r="AB78" s="121" t="str">
        <f t="shared" si="40"/>
        <v/>
      </c>
      <c r="AC78" s="121">
        <f>IF(ISBLANK(#REF!),"",MATCH($D78,Liste_compétences,0))</f>
        <v>78</v>
      </c>
      <c r="AD78" s="121">
        <f>IF(ISBLANK(#REF!),"",MATCH($D78,Liste_compétences,0))</f>
        <v>78</v>
      </c>
    </row>
    <row r="79" spans="1:30" ht="23.25" thickBot="1" x14ac:dyDescent="0.3">
      <c r="A79" s="419"/>
      <c r="B79" s="66" t="s">
        <v>223</v>
      </c>
      <c r="C79" s="168" t="s">
        <v>269</v>
      </c>
      <c r="D79" s="207" t="s">
        <v>755</v>
      </c>
      <c r="E79" s="244"/>
      <c r="F79" s="121" t="str">
        <f t="shared" si="31"/>
        <v/>
      </c>
      <c r="G79" s="266"/>
      <c r="H79" s="121" t="str">
        <f t="shared" si="31"/>
        <v/>
      </c>
      <c r="I79" s="286"/>
      <c r="J79" s="121" t="str">
        <f t="shared" si="41"/>
        <v/>
      </c>
      <c r="K79" s="244"/>
      <c r="L79" s="121" t="str">
        <f t="shared" si="32"/>
        <v/>
      </c>
      <c r="M79" s="266"/>
      <c r="N79" s="121" t="str">
        <f t="shared" si="33"/>
        <v/>
      </c>
      <c r="O79" s="286"/>
      <c r="P79" s="121" t="str">
        <f t="shared" si="34"/>
        <v/>
      </c>
      <c r="Q79" s="309"/>
      <c r="R79" s="121" t="str">
        <f t="shared" si="35"/>
        <v/>
      </c>
      <c r="S79" s="266"/>
      <c r="T79" s="121" t="str">
        <f t="shared" si="36"/>
        <v/>
      </c>
      <c r="U79" s="286"/>
      <c r="V79" s="121" t="str">
        <f t="shared" si="37"/>
        <v/>
      </c>
      <c r="W79" s="244"/>
      <c r="X79" s="121" t="str">
        <f t="shared" si="38"/>
        <v/>
      </c>
      <c r="Y79" s="266"/>
      <c r="Z79" s="121" t="str">
        <f t="shared" si="39"/>
        <v/>
      </c>
      <c r="AA79" s="286"/>
      <c r="AB79" s="121" t="str">
        <f t="shared" si="40"/>
        <v/>
      </c>
      <c r="AC79" s="121">
        <f>IF(ISBLANK(#REF!),"",MATCH($D79,Liste_compétences,0))</f>
        <v>79</v>
      </c>
      <c r="AD79" s="121">
        <f>IF(ISBLANK(#REF!),"",MATCH($D79,Liste_compétences,0))</f>
        <v>79</v>
      </c>
    </row>
    <row r="80" spans="1:30" ht="15" thickBot="1" x14ac:dyDescent="0.3">
      <c r="A80" s="419"/>
      <c r="B80" s="66" t="s">
        <v>220</v>
      </c>
      <c r="C80" s="168" t="s">
        <v>270</v>
      </c>
      <c r="D80" s="207" t="s">
        <v>756</v>
      </c>
      <c r="E80" s="244"/>
      <c r="F80" s="121" t="str">
        <f t="shared" si="31"/>
        <v/>
      </c>
      <c r="G80" s="266"/>
      <c r="H80" s="121" t="str">
        <f t="shared" si="31"/>
        <v/>
      </c>
      <c r="I80" s="286"/>
      <c r="J80" s="121" t="str">
        <f t="shared" si="41"/>
        <v/>
      </c>
      <c r="K80" s="244"/>
      <c r="L80" s="121" t="str">
        <f t="shared" si="32"/>
        <v/>
      </c>
      <c r="M80" s="266"/>
      <c r="N80" s="121" t="str">
        <f t="shared" si="33"/>
        <v/>
      </c>
      <c r="O80" s="286"/>
      <c r="P80" s="121" t="str">
        <f t="shared" si="34"/>
        <v/>
      </c>
      <c r="Q80" s="309"/>
      <c r="R80" s="121" t="str">
        <f t="shared" si="35"/>
        <v/>
      </c>
      <c r="S80" s="266"/>
      <c r="T80" s="121" t="str">
        <f t="shared" si="36"/>
        <v/>
      </c>
      <c r="U80" s="286"/>
      <c r="V80" s="121" t="str">
        <f t="shared" si="37"/>
        <v/>
      </c>
      <c r="W80" s="244"/>
      <c r="X80" s="121" t="str">
        <f t="shared" si="38"/>
        <v/>
      </c>
      <c r="Y80" s="266"/>
      <c r="Z80" s="121" t="str">
        <f t="shared" si="39"/>
        <v/>
      </c>
      <c r="AA80" s="286"/>
      <c r="AB80" s="121" t="str">
        <f t="shared" si="40"/>
        <v/>
      </c>
      <c r="AC80" s="121">
        <f>IF(ISBLANK(#REF!),"",MATCH($D80,Liste_compétences,0))</f>
        <v>80</v>
      </c>
      <c r="AD80" s="121">
        <f>IF(ISBLANK(#REF!),"",MATCH($D80,Liste_compétences,0))</f>
        <v>80</v>
      </c>
    </row>
    <row r="81" spans="1:30" ht="15" thickBot="1" x14ac:dyDescent="0.3">
      <c r="A81" s="419"/>
      <c r="B81" s="66" t="s">
        <v>220</v>
      </c>
      <c r="C81" s="168" t="s">
        <v>271</v>
      </c>
      <c r="D81" s="207" t="s">
        <v>757</v>
      </c>
      <c r="E81" s="244"/>
      <c r="F81" s="121" t="str">
        <f t="shared" si="31"/>
        <v/>
      </c>
      <c r="G81" s="266"/>
      <c r="H81" s="121" t="str">
        <f t="shared" si="31"/>
        <v/>
      </c>
      <c r="I81" s="286"/>
      <c r="J81" s="121" t="str">
        <f t="shared" si="41"/>
        <v/>
      </c>
      <c r="K81" s="244"/>
      <c r="L81" s="121" t="str">
        <f t="shared" si="32"/>
        <v/>
      </c>
      <c r="M81" s="266"/>
      <c r="N81" s="121" t="str">
        <f t="shared" si="33"/>
        <v/>
      </c>
      <c r="O81" s="286"/>
      <c r="P81" s="121" t="str">
        <f t="shared" si="34"/>
        <v/>
      </c>
      <c r="Q81" s="309"/>
      <c r="R81" s="121" t="str">
        <f t="shared" si="35"/>
        <v/>
      </c>
      <c r="S81" s="266"/>
      <c r="T81" s="121" t="str">
        <f t="shared" si="36"/>
        <v/>
      </c>
      <c r="U81" s="286"/>
      <c r="V81" s="121" t="str">
        <f t="shared" si="37"/>
        <v/>
      </c>
      <c r="W81" s="244"/>
      <c r="X81" s="121" t="str">
        <f t="shared" si="38"/>
        <v/>
      </c>
      <c r="Y81" s="266"/>
      <c r="Z81" s="121" t="str">
        <f t="shared" si="39"/>
        <v/>
      </c>
      <c r="AA81" s="286"/>
      <c r="AB81" s="121" t="str">
        <f t="shared" si="40"/>
        <v/>
      </c>
      <c r="AC81" s="121">
        <f>IF(ISBLANK(#REF!),"",MATCH($D81,Liste_compétences,0))</f>
        <v>81</v>
      </c>
      <c r="AD81" s="121">
        <f>IF(ISBLANK(#REF!),"",MATCH($D81,Liste_compétences,0))</f>
        <v>81</v>
      </c>
    </row>
    <row r="82" spans="1:30" ht="15" thickBot="1" x14ac:dyDescent="0.3">
      <c r="A82" s="419"/>
      <c r="B82" s="66" t="s">
        <v>221</v>
      </c>
      <c r="C82" s="168" t="s">
        <v>272</v>
      </c>
      <c r="D82" s="207" t="s">
        <v>758</v>
      </c>
      <c r="E82" s="244"/>
      <c r="F82" s="121" t="str">
        <f t="shared" si="31"/>
        <v/>
      </c>
      <c r="G82" s="266"/>
      <c r="H82" s="121" t="str">
        <f t="shared" si="31"/>
        <v/>
      </c>
      <c r="I82" s="286"/>
      <c r="J82" s="121" t="str">
        <f t="shared" si="41"/>
        <v/>
      </c>
      <c r="K82" s="244"/>
      <c r="L82" s="121" t="str">
        <f t="shared" si="32"/>
        <v/>
      </c>
      <c r="M82" s="266"/>
      <c r="N82" s="121" t="str">
        <f t="shared" si="33"/>
        <v/>
      </c>
      <c r="O82" s="286"/>
      <c r="P82" s="121" t="str">
        <f t="shared" si="34"/>
        <v/>
      </c>
      <c r="Q82" s="309"/>
      <c r="R82" s="121" t="str">
        <f t="shared" si="35"/>
        <v/>
      </c>
      <c r="S82" s="266"/>
      <c r="T82" s="121" t="str">
        <f t="shared" si="36"/>
        <v/>
      </c>
      <c r="U82" s="286"/>
      <c r="V82" s="121" t="str">
        <f t="shared" si="37"/>
        <v/>
      </c>
      <c r="W82" s="244"/>
      <c r="X82" s="121" t="str">
        <f t="shared" si="38"/>
        <v/>
      </c>
      <c r="Y82" s="266"/>
      <c r="Z82" s="121" t="str">
        <f t="shared" si="39"/>
        <v/>
      </c>
      <c r="AA82" s="286"/>
      <c r="AB82" s="121" t="str">
        <f t="shared" si="40"/>
        <v/>
      </c>
      <c r="AC82" s="121">
        <f>IF(ISBLANK(#REF!),"",MATCH($D82,Liste_compétences,0))</f>
        <v>82</v>
      </c>
      <c r="AD82" s="121">
        <f>IF(ISBLANK(#REF!),"",MATCH($D82,Liste_compétences,0))</f>
        <v>82</v>
      </c>
    </row>
    <row r="83" spans="1:30" ht="15" thickBot="1" x14ac:dyDescent="0.3">
      <c r="A83" s="419"/>
      <c r="B83" s="69" t="s">
        <v>220</v>
      </c>
      <c r="C83" s="202" t="s">
        <v>273</v>
      </c>
      <c r="D83" s="208" t="s">
        <v>759</v>
      </c>
      <c r="E83" s="245"/>
      <c r="F83" s="121" t="str">
        <f t="shared" si="31"/>
        <v/>
      </c>
      <c r="G83" s="267"/>
      <c r="H83" s="121" t="str">
        <f t="shared" si="31"/>
        <v/>
      </c>
      <c r="I83" s="287"/>
      <c r="J83" s="121" t="str">
        <f t="shared" si="41"/>
        <v/>
      </c>
      <c r="K83" s="245"/>
      <c r="L83" s="121" t="str">
        <f t="shared" si="32"/>
        <v/>
      </c>
      <c r="M83" s="267"/>
      <c r="N83" s="121" t="str">
        <f t="shared" si="33"/>
        <v/>
      </c>
      <c r="O83" s="287"/>
      <c r="P83" s="121" t="str">
        <f t="shared" si="34"/>
        <v/>
      </c>
      <c r="Q83" s="307"/>
      <c r="R83" s="121" t="str">
        <f t="shared" si="35"/>
        <v/>
      </c>
      <c r="S83" s="267"/>
      <c r="T83" s="121" t="str">
        <f t="shared" si="36"/>
        <v/>
      </c>
      <c r="U83" s="287"/>
      <c r="V83" s="121" t="str">
        <f t="shared" si="37"/>
        <v/>
      </c>
      <c r="W83" s="245"/>
      <c r="X83" s="121" t="str">
        <f t="shared" si="38"/>
        <v/>
      </c>
      <c r="Y83" s="267"/>
      <c r="Z83" s="121" t="str">
        <f t="shared" si="39"/>
        <v/>
      </c>
      <c r="AA83" s="287"/>
      <c r="AB83" s="121" t="str">
        <f t="shared" si="40"/>
        <v/>
      </c>
      <c r="AC83" s="121">
        <f>IF(ISBLANK(#REF!),"",MATCH($D83,Liste_compétences,0))</f>
        <v>83</v>
      </c>
      <c r="AD83" s="121">
        <f>IF(ISBLANK(#REF!),"",MATCH($D83,Liste_compétences,0))</f>
        <v>83</v>
      </c>
    </row>
    <row r="84" spans="1:30" ht="15" thickBot="1" x14ac:dyDescent="0.3">
      <c r="A84" s="425" t="s">
        <v>60</v>
      </c>
      <c r="B84" s="71" t="s">
        <v>220</v>
      </c>
      <c r="C84" s="167" t="s">
        <v>274</v>
      </c>
      <c r="D84" s="206" t="s">
        <v>760</v>
      </c>
      <c r="E84" s="243"/>
      <c r="F84" s="121" t="str">
        <f t="shared" si="31"/>
        <v/>
      </c>
      <c r="G84" s="265"/>
      <c r="H84" s="121" t="str">
        <f t="shared" si="31"/>
        <v/>
      </c>
      <c r="I84" s="285"/>
      <c r="J84" s="121" t="str">
        <f t="shared" si="41"/>
        <v/>
      </c>
      <c r="K84" s="243"/>
      <c r="L84" s="121" t="str">
        <f t="shared" si="32"/>
        <v/>
      </c>
      <c r="M84" s="265"/>
      <c r="N84" s="121" t="str">
        <f t="shared" si="33"/>
        <v/>
      </c>
      <c r="O84" s="285"/>
      <c r="P84" s="121" t="str">
        <f t="shared" si="34"/>
        <v/>
      </c>
      <c r="Q84" s="306"/>
      <c r="R84" s="121" t="str">
        <f t="shared" si="35"/>
        <v/>
      </c>
      <c r="S84" s="265"/>
      <c r="T84" s="121" t="str">
        <f t="shared" si="36"/>
        <v/>
      </c>
      <c r="U84" s="285"/>
      <c r="V84" s="121" t="str">
        <f t="shared" si="37"/>
        <v/>
      </c>
      <c r="W84" s="243"/>
      <c r="X84" s="121" t="str">
        <f t="shared" si="38"/>
        <v/>
      </c>
      <c r="Y84" s="265"/>
      <c r="Z84" s="121" t="str">
        <f t="shared" si="39"/>
        <v/>
      </c>
      <c r="AA84" s="285"/>
      <c r="AB84" s="121" t="str">
        <f t="shared" si="40"/>
        <v/>
      </c>
      <c r="AC84" s="121">
        <f>IF(ISBLANK(#REF!),"",MATCH($D84,Liste_compétences,0))</f>
        <v>84</v>
      </c>
      <c r="AD84" s="121">
        <f>IF(ISBLANK(#REF!),"",MATCH($D84,Liste_compétences,0))</f>
        <v>84</v>
      </c>
    </row>
    <row r="85" spans="1:30" ht="15" thickBot="1" x14ac:dyDescent="0.3">
      <c r="A85" s="426"/>
      <c r="B85" s="66" t="s">
        <v>220</v>
      </c>
      <c r="C85" s="168" t="s">
        <v>275</v>
      </c>
      <c r="D85" s="207" t="s">
        <v>761</v>
      </c>
      <c r="E85" s="244"/>
      <c r="F85" s="121" t="str">
        <f t="shared" si="31"/>
        <v/>
      </c>
      <c r="G85" s="266"/>
      <c r="H85" s="121" t="str">
        <f t="shared" si="31"/>
        <v/>
      </c>
      <c r="I85" s="286"/>
      <c r="J85" s="121" t="str">
        <f t="shared" si="41"/>
        <v/>
      </c>
      <c r="K85" s="244"/>
      <c r="L85" s="121" t="str">
        <f t="shared" si="32"/>
        <v/>
      </c>
      <c r="M85" s="266"/>
      <c r="N85" s="121" t="str">
        <f t="shared" si="33"/>
        <v/>
      </c>
      <c r="O85" s="286"/>
      <c r="P85" s="121" t="str">
        <f t="shared" si="34"/>
        <v/>
      </c>
      <c r="Q85" s="309"/>
      <c r="R85" s="121" t="str">
        <f t="shared" si="35"/>
        <v/>
      </c>
      <c r="S85" s="266"/>
      <c r="T85" s="121" t="str">
        <f t="shared" si="36"/>
        <v/>
      </c>
      <c r="U85" s="286"/>
      <c r="V85" s="121" t="str">
        <f t="shared" si="37"/>
        <v/>
      </c>
      <c r="W85" s="244"/>
      <c r="X85" s="121" t="str">
        <f t="shared" si="38"/>
        <v/>
      </c>
      <c r="Y85" s="266"/>
      <c r="Z85" s="121" t="str">
        <f t="shared" si="39"/>
        <v/>
      </c>
      <c r="AA85" s="286"/>
      <c r="AB85" s="121" t="str">
        <f t="shared" si="40"/>
        <v/>
      </c>
      <c r="AC85" s="121">
        <f>IF(ISBLANK(#REF!),"",MATCH($D85,Liste_compétences,0))</f>
        <v>85</v>
      </c>
      <c r="AD85" s="121">
        <f>IF(ISBLANK(#REF!),"",MATCH($D85,Liste_compétences,0))</f>
        <v>85</v>
      </c>
    </row>
    <row r="86" spans="1:30" ht="15" thickBot="1" x14ac:dyDescent="0.3">
      <c r="A86" s="427"/>
      <c r="B86" s="69" t="s">
        <v>223</v>
      </c>
      <c r="C86" s="202" t="s">
        <v>276</v>
      </c>
      <c r="D86" s="208" t="s">
        <v>762</v>
      </c>
      <c r="E86" s="245"/>
      <c r="F86" s="121" t="str">
        <f t="shared" si="31"/>
        <v/>
      </c>
      <c r="G86" s="267"/>
      <c r="H86" s="121" t="str">
        <f t="shared" si="31"/>
        <v/>
      </c>
      <c r="I86" s="287"/>
      <c r="J86" s="121" t="str">
        <f t="shared" si="41"/>
        <v/>
      </c>
      <c r="K86" s="245"/>
      <c r="L86" s="121" t="str">
        <f t="shared" si="32"/>
        <v/>
      </c>
      <c r="M86" s="267"/>
      <c r="N86" s="121" t="str">
        <f t="shared" si="33"/>
        <v/>
      </c>
      <c r="O86" s="287"/>
      <c r="P86" s="121" t="str">
        <f t="shared" si="34"/>
        <v/>
      </c>
      <c r="Q86" s="307"/>
      <c r="R86" s="121" t="str">
        <f t="shared" si="35"/>
        <v/>
      </c>
      <c r="S86" s="267"/>
      <c r="T86" s="121" t="str">
        <f t="shared" si="36"/>
        <v/>
      </c>
      <c r="U86" s="287"/>
      <c r="V86" s="121" t="str">
        <f t="shared" si="37"/>
        <v/>
      </c>
      <c r="W86" s="245"/>
      <c r="X86" s="121" t="str">
        <f t="shared" si="38"/>
        <v/>
      </c>
      <c r="Y86" s="267"/>
      <c r="Z86" s="121" t="str">
        <f t="shared" si="39"/>
        <v/>
      </c>
      <c r="AA86" s="287"/>
      <c r="AB86" s="121" t="str">
        <f t="shared" si="40"/>
        <v/>
      </c>
      <c r="AC86" s="121">
        <f>IF(ISBLANK(#REF!),"",MATCH($D86,Liste_compétences,0))</f>
        <v>86</v>
      </c>
      <c r="AD86" s="121">
        <f>IF(ISBLANK(#REF!),"",MATCH($D86,Liste_compétences,0))</f>
        <v>86</v>
      </c>
    </row>
    <row r="87" spans="1:30" ht="15" thickBot="1" x14ac:dyDescent="0.3">
      <c r="A87" s="416" t="s">
        <v>61</v>
      </c>
      <c r="B87" s="71" t="s">
        <v>221</v>
      </c>
      <c r="C87" s="167" t="s">
        <v>277</v>
      </c>
      <c r="D87" s="206" t="s">
        <v>763</v>
      </c>
      <c r="E87" s="243"/>
      <c r="F87" s="121" t="str">
        <f t="shared" si="31"/>
        <v/>
      </c>
      <c r="G87" s="265"/>
      <c r="H87" s="121" t="str">
        <f t="shared" si="31"/>
        <v/>
      </c>
      <c r="I87" s="285"/>
      <c r="J87" s="121" t="str">
        <f t="shared" si="41"/>
        <v/>
      </c>
      <c r="K87" s="243"/>
      <c r="L87" s="121" t="str">
        <f t="shared" si="32"/>
        <v/>
      </c>
      <c r="M87" s="265"/>
      <c r="N87" s="121" t="str">
        <f t="shared" si="33"/>
        <v/>
      </c>
      <c r="O87" s="285"/>
      <c r="P87" s="121" t="str">
        <f t="shared" si="34"/>
        <v/>
      </c>
      <c r="Q87" s="306"/>
      <c r="R87" s="121" t="str">
        <f t="shared" si="35"/>
        <v/>
      </c>
      <c r="S87" s="265"/>
      <c r="T87" s="121" t="str">
        <f t="shared" si="36"/>
        <v/>
      </c>
      <c r="U87" s="285"/>
      <c r="V87" s="121" t="str">
        <f t="shared" si="37"/>
        <v/>
      </c>
      <c r="W87" s="243"/>
      <c r="X87" s="121" t="str">
        <f t="shared" si="38"/>
        <v/>
      </c>
      <c r="Y87" s="265"/>
      <c r="Z87" s="121" t="str">
        <f t="shared" si="39"/>
        <v/>
      </c>
      <c r="AA87" s="285"/>
      <c r="AB87" s="121" t="str">
        <f t="shared" si="40"/>
        <v/>
      </c>
      <c r="AC87" s="121">
        <f>IF(ISBLANK(#REF!),"",MATCH($D87,Liste_compétences,0))</f>
        <v>87</v>
      </c>
      <c r="AD87" s="121">
        <f>IF(ISBLANK(#REF!),"",MATCH($D87,Liste_compétences,0))</f>
        <v>87</v>
      </c>
    </row>
    <row r="88" spans="1:30" ht="15" thickBot="1" x14ac:dyDescent="0.3">
      <c r="A88" s="418"/>
      <c r="B88" s="67" t="s">
        <v>223</v>
      </c>
      <c r="C88" s="169" t="s">
        <v>278</v>
      </c>
      <c r="D88" s="25" t="s">
        <v>764</v>
      </c>
      <c r="E88" s="246"/>
      <c r="F88" s="121" t="str">
        <f t="shared" si="31"/>
        <v/>
      </c>
      <c r="G88" s="268"/>
      <c r="H88" s="121" t="str">
        <f t="shared" si="31"/>
        <v/>
      </c>
      <c r="I88" s="288"/>
      <c r="J88" s="121" t="str">
        <f t="shared" si="41"/>
        <v/>
      </c>
      <c r="K88" s="246"/>
      <c r="L88" s="121" t="str">
        <f t="shared" si="32"/>
        <v/>
      </c>
      <c r="M88" s="268"/>
      <c r="N88" s="121" t="str">
        <f t="shared" si="33"/>
        <v/>
      </c>
      <c r="O88" s="288"/>
      <c r="P88" s="121" t="str">
        <f t="shared" si="34"/>
        <v/>
      </c>
      <c r="Q88" s="308"/>
      <c r="R88" s="121" t="str">
        <f t="shared" si="35"/>
        <v/>
      </c>
      <c r="S88" s="268"/>
      <c r="T88" s="121" t="str">
        <f t="shared" si="36"/>
        <v/>
      </c>
      <c r="U88" s="288"/>
      <c r="V88" s="121" t="str">
        <f t="shared" si="37"/>
        <v/>
      </c>
      <c r="W88" s="246"/>
      <c r="X88" s="121" t="str">
        <f t="shared" si="38"/>
        <v/>
      </c>
      <c r="Y88" s="268"/>
      <c r="Z88" s="121" t="str">
        <f t="shared" si="39"/>
        <v/>
      </c>
      <c r="AA88" s="288"/>
      <c r="AB88" s="121" t="str">
        <f t="shared" si="40"/>
        <v/>
      </c>
      <c r="AC88" s="121">
        <f>IF(ISBLANK(#REF!),"",MATCH($D88,Liste_compétences,0))</f>
        <v>88</v>
      </c>
      <c r="AD88" s="121">
        <f>IF(ISBLANK(#REF!),"",MATCH($D88,Liste_compétences,0))</f>
        <v>88</v>
      </c>
    </row>
    <row r="89" spans="1:30" ht="15.75" thickBot="1" x14ac:dyDescent="0.3">
      <c r="A89" s="441"/>
      <c r="B89" s="68"/>
      <c r="C89" s="74"/>
      <c r="D89" s="3" t="s">
        <v>62</v>
      </c>
      <c r="E89" s="404"/>
      <c r="F89" s="405"/>
      <c r="G89" s="405"/>
      <c r="H89" s="405"/>
      <c r="I89" s="405"/>
      <c r="J89" s="405"/>
      <c r="K89" s="405"/>
      <c r="L89" s="405"/>
      <c r="M89" s="405"/>
      <c r="N89" s="405"/>
      <c r="O89" s="405"/>
      <c r="P89" s="405"/>
      <c r="Q89" s="405"/>
      <c r="R89" s="405"/>
      <c r="S89" s="405"/>
      <c r="T89" s="405"/>
      <c r="U89" s="405"/>
      <c r="V89" s="405"/>
      <c r="W89" s="405"/>
      <c r="X89" s="405"/>
      <c r="Y89" s="405"/>
      <c r="Z89" s="405"/>
      <c r="AA89" s="405"/>
      <c r="AB89" s="405"/>
      <c r="AC89" s="405"/>
      <c r="AD89" s="405"/>
    </row>
    <row r="90" spans="1:30" x14ac:dyDescent="0.25">
      <c r="A90" s="442"/>
      <c r="B90" s="71" t="s">
        <v>221</v>
      </c>
      <c r="C90" s="167" t="s">
        <v>279</v>
      </c>
      <c r="D90" s="213" t="s">
        <v>765</v>
      </c>
      <c r="E90" s="243"/>
      <c r="F90" s="121" t="str">
        <f t="shared" ref="F90:F101" si="42">IF(ISBLANK(E90),"",MATCH($D90,Liste_compétences,0))</f>
        <v/>
      </c>
      <c r="G90" s="265"/>
      <c r="H90" s="121" t="str">
        <f t="shared" ref="H90:H101" si="43">IF(ISBLANK(G90),"",MATCH($D90,Liste_compétences,0))</f>
        <v/>
      </c>
      <c r="I90" s="285"/>
      <c r="J90" s="121" t="str">
        <f t="shared" ref="J90:J101" si="44">IF(ISBLANK(I90),"",MATCH($D90,Liste_compétences,0))</f>
        <v/>
      </c>
      <c r="K90" s="243"/>
      <c r="L90" s="121" t="str">
        <f t="shared" ref="L90:L101" si="45">IF(ISBLANK(K90),"",MATCH($D90,Liste_compétences,0))</f>
        <v/>
      </c>
      <c r="M90" s="265"/>
      <c r="N90" s="121" t="str">
        <f t="shared" ref="N90:N101" si="46">IF(ISBLANK(M90),"",MATCH($D90,Liste_compétences,0))</f>
        <v/>
      </c>
      <c r="O90" s="285"/>
      <c r="P90" s="121" t="str">
        <f t="shared" ref="P90:P101" si="47">IF(ISBLANK(O90),"",MATCH($D90,Liste_compétences,0))</f>
        <v/>
      </c>
      <c r="Q90" s="306"/>
      <c r="R90" s="121" t="str">
        <f t="shared" ref="R90:R101" si="48">IF(ISBLANK(Q90),"",MATCH($D90,Liste_compétences,0))</f>
        <v/>
      </c>
      <c r="S90" s="265"/>
      <c r="T90" s="121" t="str">
        <f t="shared" ref="T90:T101" si="49">IF(ISBLANK(S90),"",MATCH($D90,Liste_compétences,0))</f>
        <v/>
      </c>
      <c r="U90" s="285"/>
      <c r="V90" s="121" t="str">
        <f t="shared" ref="V90:V101" si="50">IF(ISBLANK(U90),"",MATCH($D90,Liste_compétences,0))</f>
        <v/>
      </c>
      <c r="W90" s="243"/>
      <c r="X90" s="121" t="str">
        <f t="shared" ref="X90:X101" si="51">IF(ISBLANK(W90),"",MATCH($D90,Liste_compétences,0))</f>
        <v/>
      </c>
      <c r="Y90" s="265"/>
      <c r="Z90" s="121" t="str">
        <f t="shared" ref="Z90:Z101" si="52">IF(ISBLANK(Y90),"",MATCH($D90,Liste_compétences,0))</f>
        <v/>
      </c>
      <c r="AA90" s="285"/>
      <c r="AB90" s="121" t="str">
        <f t="shared" ref="AB90:AB101" si="53">IF(ISBLANK(AA90),"",MATCH($D90,Liste_compétences,0))</f>
        <v/>
      </c>
      <c r="AC90" s="121">
        <f>IF(ISBLANK(#REF!),"",MATCH($D90,Liste_compétences,0))</f>
        <v>90</v>
      </c>
      <c r="AD90" s="121">
        <f>IF(ISBLANK(#REF!),"",MATCH($D90,Liste_compétences,0))</f>
        <v>90</v>
      </c>
    </row>
    <row r="91" spans="1:30" x14ac:dyDescent="0.25">
      <c r="A91" s="442"/>
      <c r="B91" s="66" t="s">
        <v>220</v>
      </c>
      <c r="C91" s="168" t="s">
        <v>280</v>
      </c>
      <c r="D91" s="214" t="s">
        <v>766</v>
      </c>
      <c r="E91" s="244"/>
      <c r="F91" s="122" t="str">
        <f t="shared" si="42"/>
        <v/>
      </c>
      <c r="G91" s="266"/>
      <c r="H91" s="122" t="str">
        <f t="shared" si="43"/>
        <v/>
      </c>
      <c r="I91" s="286"/>
      <c r="J91" s="122" t="str">
        <f t="shared" si="44"/>
        <v/>
      </c>
      <c r="K91" s="244"/>
      <c r="L91" s="122" t="str">
        <f t="shared" si="45"/>
        <v/>
      </c>
      <c r="M91" s="266"/>
      <c r="N91" s="122" t="str">
        <f t="shared" si="46"/>
        <v/>
      </c>
      <c r="O91" s="286"/>
      <c r="P91" s="122" t="str">
        <f t="shared" si="47"/>
        <v/>
      </c>
      <c r="Q91" s="309"/>
      <c r="R91" s="122" t="str">
        <f t="shared" si="48"/>
        <v/>
      </c>
      <c r="S91" s="266"/>
      <c r="T91" s="122" t="str">
        <f t="shared" si="49"/>
        <v/>
      </c>
      <c r="U91" s="286"/>
      <c r="V91" s="122" t="str">
        <f t="shared" si="50"/>
        <v/>
      </c>
      <c r="W91" s="244"/>
      <c r="X91" s="122" t="str">
        <f t="shared" si="51"/>
        <v/>
      </c>
      <c r="Y91" s="266"/>
      <c r="Z91" s="122" t="str">
        <f t="shared" si="52"/>
        <v/>
      </c>
      <c r="AA91" s="286"/>
      <c r="AB91" s="122" t="str">
        <f t="shared" si="53"/>
        <v/>
      </c>
      <c r="AC91" s="122">
        <f>IF(ISBLANK(#REF!),"",MATCH($D91,Liste_compétences,0))</f>
        <v>91</v>
      </c>
      <c r="AD91" s="122">
        <f>IF(ISBLANK(#REF!),"",MATCH($D91,Liste_compétences,0))</f>
        <v>91</v>
      </c>
    </row>
    <row r="92" spans="1:30" x14ac:dyDescent="0.25">
      <c r="A92" s="442"/>
      <c r="B92" s="66" t="s">
        <v>223</v>
      </c>
      <c r="C92" s="168" t="s">
        <v>281</v>
      </c>
      <c r="D92" s="214" t="s">
        <v>767</v>
      </c>
      <c r="E92" s="244"/>
      <c r="F92" s="122" t="str">
        <f t="shared" si="42"/>
        <v/>
      </c>
      <c r="G92" s="266"/>
      <c r="H92" s="122" t="str">
        <f t="shared" si="43"/>
        <v/>
      </c>
      <c r="I92" s="286"/>
      <c r="J92" s="122" t="str">
        <f t="shared" si="44"/>
        <v/>
      </c>
      <c r="K92" s="244"/>
      <c r="L92" s="122" t="str">
        <f t="shared" si="45"/>
        <v/>
      </c>
      <c r="M92" s="266"/>
      <c r="N92" s="122" t="str">
        <f t="shared" si="46"/>
        <v/>
      </c>
      <c r="O92" s="286"/>
      <c r="P92" s="122" t="str">
        <f t="shared" si="47"/>
        <v/>
      </c>
      <c r="Q92" s="309"/>
      <c r="R92" s="122" t="str">
        <f t="shared" si="48"/>
        <v/>
      </c>
      <c r="S92" s="266"/>
      <c r="T92" s="122" t="str">
        <f t="shared" si="49"/>
        <v/>
      </c>
      <c r="U92" s="286"/>
      <c r="V92" s="122" t="str">
        <f t="shared" si="50"/>
        <v/>
      </c>
      <c r="W92" s="244"/>
      <c r="X92" s="122" t="str">
        <f t="shared" si="51"/>
        <v/>
      </c>
      <c r="Y92" s="266"/>
      <c r="Z92" s="122" t="str">
        <f t="shared" si="52"/>
        <v/>
      </c>
      <c r="AA92" s="286"/>
      <c r="AB92" s="122" t="str">
        <f t="shared" si="53"/>
        <v/>
      </c>
      <c r="AC92" s="122">
        <f>IF(ISBLANK(#REF!),"",MATCH($D92,Liste_compétences,0))</f>
        <v>92</v>
      </c>
      <c r="AD92" s="122">
        <f>IF(ISBLANK(#REF!),"",MATCH($D92,Liste_compétences,0))</f>
        <v>92</v>
      </c>
    </row>
    <row r="93" spans="1:30" x14ac:dyDescent="0.25">
      <c r="A93" s="442"/>
      <c r="B93" s="66" t="s">
        <v>221</v>
      </c>
      <c r="C93" s="168" t="s">
        <v>282</v>
      </c>
      <c r="D93" s="214" t="s">
        <v>768</v>
      </c>
      <c r="E93" s="244"/>
      <c r="F93" s="122" t="str">
        <f t="shared" si="42"/>
        <v/>
      </c>
      <c r="G93" s="266"/>
      <c r="H93" s="122" t="str">
        <f t="shared" si="43"/>
        <v/>
      </c>
      <c r="I93" s="286"/>
      <c r="J93" s="122" t="str">
        <f t="shared" si="44"/>
        <v/>
      </c>
      <c r="K93" s="244"/>
      <c r="L93" s="122" t="str">
        <f t="shared" si="45"/>
        <v/>
      </c>
      <c r="M93" s="266"/>
      <c r="N93" s="122" t="str">
        <f t="shared" si="46"/>
        <v/>
      </c>
      <c r="O93" s="286"/>
      <c r="P93" s="122" t="str">
        <f t="shared" si="47"/>
        <v/>
      </c>
      <c r="Q93" s="309"/>
      <c r="R93" s="122" t="str">
        <f t="shared" si="48"/>
        <v/>
      </c>
      <c r="S93" s="266"/>
      <c r="T93" s="122" t="str">
        <f t="shared" si="49"/>
        <v/>
      </c>
      <c r="U93" s="286"/>
      <c r="V93" s="122" t="str">
        <f t="shared" si="50"/>
        <v/>
      </c>
      <c r="W93" s="244"/>
      <c r="X93" s="122" t="str">
        <f t="shared" si="51"/>
        <v/>
      </c>
      <c r="Y93" s="266"/>
      <c r="Z93" s="122" t="str">
        <f t="shared" si="52"/>
        <v/>
      </c>
      <c r="AA93" s="286"/>
      <c r="AB93" s="122" t="str">
        <f t="shared" si="53"/>
        <v/>
      </c>
      <c r="AC93" s="122">
        <f>IF(ISBLANK(#REF!),"",MATCH($D93,Liste_compétences,0))</f>
        <v>93</v>
      </c>
      <c r="AD93" s="122">
        <f>IF(ISBLANK(#REF!),"",MATCH($D93,Liste_compétences,0))</f>
        <v>93</v>
      </c>
    </row>
    <row r="94" spans="1:30" x14ac:dyDescent="0.25">
      <c r="A94" s="442"/>
      <c r="B94" s="66" t="s">
        <v>221</v>
      </c>
      <c r="C94" s="168" t="s">
        <v>283</v>
      </c>
      <c r="D94" s="214" t="s">
        <v>769</v>
      </c>
      <c r="E94" s="244"/>
      <c r="F94" s="122" t="str">
        <f t="shared" si="42"/>
        <v/>
      </c>
      <c r="G94" s="266"/>
      <c r="H94" s="122" t="str">
        <f t="shared" si="43"/>
        <v/>
      </c>
      <c r="I94" s="286"/>
      <c r="J94" s="122" t="str">
        <f t="shared" si="44"/>
        <v/>
      </c>
      <c r="K94" s="244"/>
      <c r="L94" s="122" t="str">
        <f t="shared" si="45"/>
        <v/>
      </c>
      <c r="M94" s="266"/>
      <c r="N94" s="122" t="str">
        <f t="shared" si="46"/>
        <v/>
      </c>
      <c r="O94" s="286"/>
      <c r="P94" s="122" t="str">
        <f t="shared" si="47"/>
        <v/>
      </c>
      <c r="Q94" s="309"/>
      <c r="R94" s="122" t="str">
        <f t="shared" si="48"/>
        <v/>
      </c>
      <c r="S94" s="266"/>
      <c r="T94" s="122" t="str">
        <f t="shared" si="49"/>
        <v/>
      </c>
      <c r="U94" s="286"/>
      <c r="V94" s="122" t="str">
        <f t="shared" si="50"/>
        <v/>
      </c>
      <c r="W94" s="244"/>
      <c r="X94" s="122" t="str">
        <f t="shared" si="51"/>
        <v/>
      </c>
      <c r="Y94" s="266"/>
      <c r="Z94" s="122" t="str">
        <f t="shared" si="52"/>
        <v/>
      </c>
      <c r="AA94" s="286"/>
      <c r="AB94" s="122" t="str">
        <f t="shared" si="53"/>
        <v/>
      </c>
      <c r="AC94" s="122">
        <f>IF(ISBLANK(#REF!),"",MATCH($D94,Liste_compétences,0))</f>
        <v>94</v>
      </c>
      <c r="AD94" s="122">
        <f>IF(ISBLANK(#REF!),"",MATCH($D94,Liste_compétences,0))</f>
        <v>94</v>
      </c>
    </row>
    <row r="95" spans="1:30" x14ac:dyDescent="0.25">
      <c r="A95" s="442"/>
      <c r="B95" s="66" t="s">
        <v>223</v>
      </c>
      <c r="C95" s="168" t="s">
        <v>284</v>
      </c>
      <c r="D95" s="214" t="s">
        <v>770</v>
      </c>
      <c r="E95" s="244"/>
      <c r="F95" s="122" t="str">
        <f t="shared" si="42"/>
        <v/>
      </c>
      <c r="G95" s="266"/>
      <c r="H95" s="122" t="str">
        <f t="shared" si="43"/>
        <v/>
      </c>
      <c r="I95" s="286"/>
      <c r="J95" s="122" t="str">
        <f t="shared" si="44"/>
        <v/>
      </c>
      <c r="K95" s="244"/>
      <c r="L95" s="122" t="str">
        <f t="shared" si="45"/>
        <v/>
      </c>
      <c r="M95" s="266"/>
      <c r="N95" s="122" t="str">
        <f t="shared" si="46"/>
        <v/>
      </c>
      <c r="O95" s="286"/>
      <c r="P95" s="122" t="str">
        <f t="shared" si="47"/>
        <v/>
      </c>
      <c r="Q95" s="309"/>
      <c r="R95" s="122" t="str">
        <f t="shared" si="48"/>
        <v/>
      </c>
      <c r="S95" s="266"/>
      <c r="T95" s="122" t="str">
        <f t="shared" si="49"/>
        <v/>
      </c>
      <c r="U95" s="286"/>
      <c r="V95" s="122" t="str">
        <f t="shared" si="50"/>
        <v/>
      </c>
      <c r="W95" s="244"/>
      <c r="X95" s="122" t="str">
        <f t="shared" si="51"/>
        <v/>
      </c>
      <c r="Y95" s="266"/>
      <c r="Z95" s="122" t="str">
        <f t="shared" si="52"/>
        <v/>
      </c>
      <c r="AA95" s="286"/>
      <c r="AB95" s="122" t="str">
        <f t="shared" si="53"/>
        <v/>
      </c>
      <c r="AC95" s="122">
        <f>IF(ISBLANK(#REF!),"",MATCH($D95,Liste_compétences,0))</f>
        <v>95</v>
      </c>
      <c r="AD95" s="122">
        <f>IF(ISBLANK(#REF!),"",MATCH($D95,Liste_compétences,0))</f>
        <v>95</v>
      </c>
    </row>
    <row r="96" spans="1:30" x14ac:dyDescent="0.25">
      <c r="A96" s="442"/>
      <c r="B96" s="66" t="s">
        <v>221</v>
      </c>
      <c r="C96" s="168" t="s">
        <v>285</v>
      </c>
      <c r="D96" s="214" t="s">
        <v>771</v>
      </c>
      <c r="E96" s="244"/>
      <c r="F96" s="122" t="str">
        <f t="shared" si="42"/>
        <v/>
      </c>
      <c r="G96" s="266"/>
      <c r="H96" s="122" t="str">
        <f t="shared" si="43"/>
        <v/>
      </c>
      <c r="I96" s="286"/>
      <c r="J96" s="122" t="str">
        <f t="shared" si="44"/>
        <v/>
      </c>
      <c r="K96" s="244"/>
      <c r="L96" s="122" t="str">
        <f t="shared" si="45"/>
        <v/>
      </c>
      <c r="M96" s="266"/>
      <c r="N96" s="122" t="str">
        <f t="shared" si="46"/>
        <v/>
      </c>
      <c r="O96" s="286"/>
      <c r="P96" s="122" t="str">
        <f t="shared" si="47"/>
        <v/>
      </c>
      <c r="Q96" s="309"/>
      <c r="R96" s="122" t="str">
        <f t="shared" si="48"/>
        <v/>
      </c>
      <c r="S96" s="266"/>
      <c r="T96" s="122" t="str">
        <f t="shared" si="49"/>
        <v/>
      </c>
      <c r="U96" s="286"/>
      <c r="V96" s="122" t="str">
        <f t="shared" si="50"/>
        <v/>
      </c>
      <c r="W96" s="244"/>
      <c r="X96" s="122" t="str">
        <f t="shared" si="51"/>
        <v/>
      </c>
      <c r="Y96" s="266"/>
      <c r="Z96" s="122" t="str">
        <f t="shared" si="52"/>
        <v/>
      </c>
      <c r="AA96" s="286"/>
      <c r="AB96" s="122" t="str">
        <f t="shared" si="53"/>
        <v/>
      </c>
      <c r="AC96" s="122">
        <f>IF(ISBLANK(#REF!),"",MATCH($D96,Liste_compétences,0))</f>
        <v>96</v>
      </c>
      <c r="AD96" s="122">
        <f>IF(ISBLANK(#REF!),"",MATCH($D96,Liste_compétences,0))</f>
        <v>96</v>
      </c>
    </row>
    <row r="97" spans="1:30" x14ac:dyDescent="0.25">
      <c r="A97" s="442"/>
      <c r="B97" s="66" t="s">
        <v>220</v>
      </c>
      <c r="C97" s="168" t="s">
        <v>286</v>
      </c>
      <c r="D97" s="214" t="s">
        <v>772</v>
      </c>
      <c r="E97" s="244"/>
      <c r="F97" s="122" t="str">
        <f t="shared" si="42"/>
        <v/>
      </c>
      <c r="G97" s="266"/>
      <c r="H97" s="122" t="str">
        <f t="shared" si="43"/>
        <v/>
      </c>
      <c r="I97" s="286"/>
      <c r="J97" s="122" t="str">
        <f t="shared" si="44"/>
        <v/>
      </c>
      <c r="K97" s="244"/>
      <c r="L97" s="122" t="str">
        <f t="shared" si="45"/>
        <v/>
      </c>
      <c r="M97" s="266"/>
      <c r="N97" s="122" t="str">
        <f t="shared" si="46"/>
        <v/>
      </c>
      <c r="O97" s="286"/>
      <c r="P97" s="122" t="str">
        <f t="shared" si="47"/>
        <v/>
      </c>
      <c r="Q97" s="309"/>
      <c r="R97" s="122" t="str">
        <f t="shared" si="48"/>
        <v/>
      </c>
      <c r="S97" s="266"/>
      <c r="T97" s="122" t="str">
        <f t="shared" si="49"/>
        <v/>
      </c>
      <c r="U97" s="286"/>
      <c r="V97" s="122" t="str">
        <f t="shared" si="50"/>
        <v/>
      </c>
      <c r="W97" s="244"/>
      <c r="X97" s="122" t="str">
        <f t="shared" si="51"/>
        <v/>
      </c>
      <c r="Y97" s="266"/>
      <c r="Z97" s="122" t="str">
        <f t="shared" si="52"/>
        <v/>
      </c>
      <c r="AA97" s="286"/>
      <c r="AB97" s="122" t="str">
        <f t="shared" si="53"/>
        <v/>
      </c>
      <c r="AC97" s="122">
        <f>IF(ISBLANK(#REF!),"",MATCH($D97,Liste_compétences,0))</f>
        <v>97</v>
      </c>
      <c r="AD97" s="122">
        <f>IF(ISBLANK(#REF!),"",MATCH($D97,Liste_compétences,0))</f>
        <v>97</v>
      </c>
    </row>
    <row r="98" spans="1:30" x14ac:dyDescent="0.25">
      <c r="A98" s="442"/>
      <c r="B98" s="66" t="s">
        <v>220</v>
      </c>
      <c r="C98" s="168" t="s">
        <v>287</v>
      </c>
      <c r="D98" s="214" t="s">
        <v>773</v>
      </c>
      <c r="E98" s="244"/>
      <c r="F98" s="122" t="str">
        <f t="shared" si="42"/>
        <v/>
      </c>
      <c r="G98" s="266"/>
      <c r="H98" s="122" t="str">
        <f t="shared" si="43"/>
        <v/>
      </c>
      <c r="I98" s="286"/>
      <c r="J98" s="122" t="str">
        <f t="shared" si="44"/>
        <v/>
      </c>
      <c r="K98" s="244"/>
      <c r="L98" s="122" t="str">
        <f t="shared" si="45"/>
        <v/>
      </c>
      <c r="M98" s="266"/>
      <c r="N98" s="122" t="str">
        <f t="shared" si="46"/>
        <v/>
      </c>
      <c r="O98" s="286"/>
      <c r="P98" s="122" t="str">
        <f t="shared" si="47"/>
        <v/>
      </c>
      <c r="Q98" s="309"/>
      <c r="R98" s="122" t="str">
        <f t="shared" si="48"/>
        <v/>
      </c>
      <c r="S98" s="266"/>
      <c r="T98" s="122" t="str">
        <f t="shared" si="49"/>
        <v/>
      </c>
      <c r="U98" s="286"/>
      <c r="V98" s="122" t="str">
        <f t="shared" si="50"/>
        <v/>
      </c>
      <c r="W98" s="244"/>
      <c r="X98" s="122" t="str">
        <f t="shared" si="51"/>
        <v/>
      </c>
      <c r="Y98" s="266"/>
      <c r="Z98" s="122" t="str">
        <f t="shared" si="52"/>
        <v/>
      </c>
      <c r="AA98" s="286"/>
      <c r="AB98" s="122" t="str">
        <f t="shared" si="53"/>
        <v/>
      </c>
      <c r="AC98" s="122">
        <f>IF(ISBLANK(#REF!),"",MATCH($D98,Liste_compétences,0))</f>
        <v>98</v>
      </c>
      <c r="AD98" s="122">
        <f>IF(ISBLANK(#REF!),"",MATCH($D98,Liste_compétences,0))</f>
        <v>98</v>
      </c>
    </row>
    <row r="99" spans="1:30" x14ac:dyDescent="0.25">
      <c r="A99" s="442"/>
      <c r="B99" s="66" t="s">
        <v>220</v>
      </c>
      <c r="C99" s="168" t="s">
        <v>288</v>
      </c>
      <c r="D99" s="214" t="s">
        <v>774</v>
      </c>
      <c r="E99" s="244"/>
      <c r="F99" s="122" t="str">
        <f t="shared" si="42"/>
        <v/>
      </c>
      <c r="G99" s="266"/>
      <c r="H99" s="122" t="str">
        <f t="shared" si="43"/>
        <v/>
      </c>
      <c r="I99" s="286"/>
      <c r="J99" s="122" t="str">
        <f t="shared" si="44"/>
        <v/>
      </c>
      <c r="K99" s="244"/>
      <c r="L99" s="122" t="str">
        <f t="shared" si="45"/>
        <v/>
      </c>
      <c r="M99" s="266"/>
      <c r="N99" s="122" t="str">
        <f t="shared" si="46"/>
        <v/>
      </c>
      <c r="O99" s="286"/>
      <c r="P99" s="122" t="str">
        <f t="shared" si="47"/>
        <v/>
      </c>
      <c r="Q99" s="309"/>
      <c r="R99" s="122" t="str">
        <f t="shared" si="48"/>
        <v/>
      </c>
      <c r="S99" s="266"/>
      <c r="T99" s="122" t="str">
        <f t="shared" si="49"/>
        <v/>
      </c>
      <c r="U99" s="286"/>
      <c r="V99" s="122" t="str">
        <f t="shared" si="50"/>
        <v/>
      </c>
      <c r="W99" s="244"/>
      <c r="X99" s="122" t="str">
        <f t="shared" si="51"/>
        <v/>
      </c>
      <c r="Y99" s="266"/>
      <c r="Z99" s="122" t="str">
        <f t="shared" si="52"/>
        <v/>
      </c>
      <c r="AA99" s="286"/>
      <c r="AB99" s="122" t="str">
        <f t="shared" si="53"/>
        <v/>
      </c>
      <c r="AC99" s="122">
        <f>IF(ISBLANK(#REF!),"",MATCH($D99,Liste_compétences,0))</f>
        <v>99</v>
      </c>
      <c r="AD99" s="122">
        <f>IF(ISBLANK(#REF!),"",MATCH($D99,Liste_compétences,0))</f>
        <v>99</v>
      </c>
    </row>
    <row r="100" spans="1:30" x14ac:dyDescent="0.25">
      <c r="A100" s="442"/>
      <c r="B100" s="66" t="s">
        <v>223</v>
      </c>
      <c r="C100" s="168" t="s">
        <v>289</v>
      </c>
      <c r="D100" s="214" t="s">
        <v>775</v>
      </c>
      <c r="E100" s="244"/>
      <c r="F100" s="122" t="str">
        <f t="shared" si="42"/>
        <v/>
      </c>
      <c r="G100" s="266"/>
      <c r="H100" s="122" t="str">
        <f t="shared" si="43"/>
        <v/>
      </c>
      <c r="I100" s="286"/>
      <c r="J100" s="122" t="str">
        <f t="shared" si="44"/>
        <v/>
      </c>
      <c r="K100" s="244"/>
      <c r="L100" s="122" t="str">
        <f t="shared" si="45"/>
        <v/>
      </c>
      <c r="M100" s="266"/>
      <c r="N100" s="122" t="str">
        <f t="shared" si="46"/>
        <v/>
      </c>
      <c r="O100" s="286"/>
      <c r="P100" s="122" t="str">
        <f t="shared" si="47"/>
        <v/>
      </c>
      <c r="Q100" s="309"/>
      <c r="R100" s="122" t="str">
        <f t="shared" si="48"/>
        <v/>
      </c>
      <c r="S100" s="266"/>
      <c r="T100" s="122" t="str">
        <f t="shared" si="49"/>
        <v/>
      </c>
      <c r="U100" s="286"/>
      <c r="V100" s="122" t="str">
        <f t="shared" si="50"/>
        <v/>
      </c>
      <c r="W100" s="244"/>
      <c r="X100" s="122" t="str">
        <f t="shared" si="51"/>
        <v/>
      </c>
      <c r="Y100" s="266"/>
      <c r="Z100" s="122" t="str">
        <f t="shared" si="52"/>
        <v/>
      </c>
      <c r="AA100" s="286"/>
      <c r="AB100" s="122" t="str">
        <f t="shared" si="53"/>
        <v/>
      </c>
      <c r="AC100" s="122">
        <f>IF(ISBLANK(#REF!),"",MATCH($D100,Liste_compétences,0))</f>
        <v>100</v>
      </c>
      <c r="AD100" s="122">
        <f>IF(ISBLANK(#REF!),"",MATCH($D100,Liste_compétences,0))</f>
        <v>100</v>
      </c>
    </row>
    <row r="101" spans="1:30" ht="15" thickBot="1" x14ac:dyDescent="0.3">
      <c r="A101" s="442"/>
      <c r="B101" s="69" t="s">
        <v>223</v>
      </c>
      <c r="C101" s="169" t="s">
        <v>290</v>
      </c>
      <c r="D101" s="215" t="s">
        <v>776</v>
      </c>
      <c r="E101" s="246"/>
      <c r="F101" s="123" t="str">
        <f t="shared" si="42"/>
        <v/>
      </c>
      <c r="G101" s="268"/>
      <c r="H101" s="123" t="str">
        <f t="shared" si="43"/>
        <v/>
      </c>
      <c r="I101" s="288"/>
      <c r="J101" s="123" t="str">
        <f t="shared" si="44"/>
        <v/>
      </c>
      <c r="K101" s="246"/>
      <c r="L101" s="123" t="str">
        <f t="shared" si="45"/>
        <v/>
      </c>
      <c r="M101" s="268"/>
      <c r="N101" s="123" t="str">
        <f t="shared" si="46"/>
        <v/>
      </c>
      <c r="O101" s="288"/>
      <c r="P101" s="123" t="str">
        <f t="shared" si="47"/>
        <v/>
      </c>
      <c r="Q101" s="308"/>
      <c r="R101" s="123" t="str">
        <f t="shared" si="48"/>
        <v/>
      </c>
      <c r="S101" s="268"/>
      <c r="T101" s="123" t="str">
        <f t="shared" si="49"/>
        <v/>
      </c>
      <c r="U101" s="288"/>
      <c r="V101" s="123" t="str">
        <f t="shared" si="50"/>
        <v/>
      </c>
      <c r="W101" s="246"/>
      <c r="X101" s="123" t="str">
        <f t="shared" si="51"/>
        <v/>
      </c>
      <c r="Y101" s="268"/>
      <c r="Z101" s="123" t="str">
        <f t="shared" si="52"/>
        <v/>
      </c>
      <c r="AA101" s="288"/>
      <c r="AB101" s="123" t="str">
        <f t="shared" si="53"/>
        <v/>
      </c>
      <c r="AC101" s="123">
        <f>IF(ISBLANK(#REF!),"",MATCH($D101,Liste_compétences,0))</f>
        <v>101</v>
      </c>
      <c r="AD101" s="123">
        <f>IF(ISBLANK(#REF!),"",MATCH($D101,Liste_compétences,0))</f>
        <v>101</v>
      </c>
    </row>
    <row r="102" spans="1:30" ht="16.5" thickBot="1" x14ac:dyDescent="0.3">
      <c r="A102" s="412" t="s">
        <v>230</v>
      </c>
      <c r="B102" s="159"/>
      <c r="C102" s="172"/>
      <c r="D102" s="15" t="s">
        <v>1346</v>
      </c>
      <c r="E102" s="340"/>
      <c r="F102" s="341" t="str">
        <f>IF(SUM(F104:F113)=0,"",MATCH($D102,Liste_compétences,0))</f>
        <v/>
      </c>
      <c r="G102" s="342" t="str">
        <f>G$6</f>
        <v>2012-2013</v>
      </c>
      <c r="H102" s="341" t="str">
        <f>IF(SUM(H104:H113)=0,"",MATCH($D102,Liste_compétences,0))</f>
        <v/>
      </c>
      <c r="I102" s="343"/>
      <c r="J102" s="341" t="str">
        <f>IF(SUM(J104:J113)=0,"",MATCH($D102,Liste_compétences,0))</f>
        <v/>
      </c>
      <c r="K102" s="340"/>
      <c r="L102" s="341" t="str">
        <f>IF(SUM(L104:L113)=0,"",MATCH($D102,Liste_compétences,0))</f>
        <v/>
      </c>
      <c r="M102" s="342" t="str">
        <f>M$6</f>
        <v>2013-2014</v>
      </c>
      <c r="N102" s="341" t="str">
        <f>IF(SUM(N104:N113)=0,"",MATCH($D102,Liste_compétences,0))</f>
        <v/>
      </c>
      <c r="O102" s="343"/>
      <c r="P102" s="341" t="str">
        <f>IF(SUM(P104:P113)=0,"",MATCH($D102,Liste_compétences,0))</f>
        <v/>
      </c>
      <c r="Q102" s="340"/>
      <c r="R102" s="341" t="str">
        <f>IF(SUM(R104:R113)=0,"",MATCH($D102,Liste_compétences,0))</f>
        <v/>
      </c>
      <c r="S102" s="342" t="str">
        <f>S$6</f>
        <v>2014-2015</v>
      </c>
      <c r="T102" s="341" t="str">
        <f>IF(SUM(T104:T113)=0,"",MATCH($D102,Liste_compétences,0))</f>
        <v/>
      </c>
      <c r="U102" s="343"/>
      <c r="V102" s="341" t="str">
        <f>IF(SUM(V104:V113)=0,"",MATCH($D102,Liste_compétences,0))</f>
        <v/>
      </c>
      <c r="W102" s="340"/>
      <c r="X102" s="341" t="str">
        <f>IF(SUM(X104:X113)=0,"",MATCH($D102,Liste_compétences,0))</f>
        <v/>
      </c>
      <c r="Y102" s="342" t="str">
        <f>Y$6</f>
        <v>2015-2016</v>
      </c>
      <c r="Z102" s="341" t="str">
        <f>IF(SUM(Z104:Z113)=0,"",MATCH($D102,Liste_compétences,0))</f>
        <v/>
      </c>
      <c r="AA102" s="343"/>
      <c r="AB102" s="341" t="str">
        <f>IF(SUM(AB104:AB113)=0,"",MATCH($D102,Liste_compétences,0))</f>
        <v/>
      </c>
      <c r="AC102" s="341">
        <f>IF(SUM(AC104:AC113)=0,"",MATCH($D102,Liste_compétences,0))</f>
        <v>102</v>
      </c>
      <c r="AD102" s="103">
        <f>IF(SUM(AD104:AD113)=0,"",MATCH($D102,Liste_compétences,0))</f>
        <v>102</v>
      </c>
    </row>
    <row r="103" spans="1:30" ht="16.5" thickBot="1" x14ac:dyDescent="0.3">
      <c r="A103" s="413"/>
      <c r="B103" s="177"/>
      <c r="C103" s="173"/>
      <c r="D103" s="179" t="s">
        <v>1</v>
      </c>
      <c r="E103" s="333">
        <v>1</v>
      </c>
      <c r="F103" s="334"/>
      <c r="G103" s="335">
        <v>2</v>
      </c>
      <c r="H103" s="334"/>
      <c r="I103" s="336">
        <v>3</v>
      </c>
      <c r="J103" s="334"/>
      <c r="K103" s="333">
        <v>1</v>
      </c>
      <c r="L103" s="334"/>
      <c r="M103" s="335">
        <v>2</v>
      </c>
      <c r="N103" s="334"/>
      <c r="O103" s="336">
        <v>3</v>
      </c>
      <c r="P103" s="334"/>
      <c r="Q103" s="333">
        <v>1</v>
      </c>
      <c r="R103" s="334"/>
      <c r="S103" s="335">
        <v>2</v>
      </c>
      <c r="T103" s="334"/>
      <c r="U103" s="336">
        <v>3</v>
      </c>
      <c r="V103" s="334"/>
      <c r="W103" s="333">
        <v>1</v>
      </c>
      <c r="X103" s="334"/>
      <c r="Y103" s="335">
        <v>2</v>
      </c>
      <c r="Z103" s="334"/>
      <c r="AA103" s="336">
        <v>3</v>
      </c>
      <c r="AB103" s="334"/>
      <c r="AC103" s="334"/>
      <c r="AD103" s="113"/>
    </row>
    <row r="104" spans="1:30" ht="22.5" x14ac:dyDescent="0.25">
      <c r="A104" s="419" t="s">
        <v>186</v>
      </c>
      <c r="B104" s="44" t="s">
        <v>176</v>
      </c>
      <c r="C104" s="167" t="s">
        <v>291</v>
      </c>
      <c r="D104" s="206" t="s">
        <v>1428</v>
      </c>
      <c r="E104" s="243"/>
      <c r="F104" s="121" t="str">
        <f t="shared" ref="F104:F113" si="54">IF(ISBLANK(E104),"",MATCH($D104,Liste_compétences,0))</f>
        <v/>
      </c>
      <c r="G104" s="265"/>
      <c r="H104" s="121" t="str">
        <f t="shared" ref="H104:H113" si="55">IF(ISBLANK(G104),"",MATCH($D104,Liste_compétences,0))</f>
        <v/>
      </c>
      <c r="I104" s="285"/>
      <c r="J104" s="121" t="str">
        <f t="shared" ref="J104:J113" si="56">IF(ISBLANK(I104),"",MATCH($D104,Liste_compétences,0))</f>
        <v/>
      </c>
      <c r="K104" s="306"/>
      <c r="L104" s="121" t="str">
        <f t="shared" ref="L104:L113" si="57">IF(ISBLANK(K104),"",MATCH($D104,Liste_compétences,0))</f>
        <v/>
      </c>
      <c r="M104" s="265"/>
      <c r="N104" s="121" t="str">
        <f t="shared" ref="N104:N113" si="58">IF(ISBLANK(M104),"",MATCH($D104,Liste_compétences,0))</f>
        <v/>
      </c>
      <c r="O104" s="285"/>
      <c r="P104" s="121" t="str">
        <f t="shared" ref="P104:P113" si="59">IF(ISBLANK(O104),"",MATCH($D104,Liste_compétences,0))</f>
        <v/>
      </c>
      <c r="Q104" s="243"/>
      <c r="R104" s="121" t="str">
        <f t="shared" ref="R104:R113" si="60">IF(ISBLANK(Q104),"",MATCH($D104,Liste_compétences,0))</f>
        <v/>
      </c>
      <c r="S104" s="265"/>
      <c r="T104" s="121" t="str">
        <f t="shared" ref="T104:T113" si="61">IF(ISBLANK(S104),"",MATCH($D104,Liste_compétences,0))</f>
        <v/>
      </c>
      <c r="U104" s="285"/>
      <c r="V104" s="121" t="str">
        <f t="shared" ref="V104:V113" si="62">IF(ISBLANK(U104),"",MATCH($D104,Liste_compétences,0))</f>
        <v/>
      </c>
      <c r="W104" s="306"/>
      <c r="X104" s="121" t="str">
        <f t="shared" ref="X104:X113" si="63">IF(ISBLANK(W104),"",MATCH($D104,Liste_compétences,0))</f>
        <v/>
      </c>
      <c r="Y104" s="265"/>
      <c r="Z104" s="121" t="str">
        <f t="shared" ref="Z104:Z113" si="64">IF(ISBLANK(Y104),"",MATCH($D104,Liste_compétences,0))</f>
        <v/>
      </c>
      <c r="AA104" s="285"/>
      <c r="AB104" s="121" t="str">
        <f t="shared" ref="AB104:AB113" si="65">IF(ISBLANK(AA104),"",MATCH($D104,Liste_compétences,0))</f>
        <v/>
      </c>
      <c r="AC104" s="121">
        <f>IF(ISBLANK(#REF!),"",MATCH($D104,Liste_compétences,0))</f>
        <v>104</v>
      </c>
      <c r="AD104" s="121">
        <f>IF(ISBLANK(#REF!),"",MATCH($D104,Liste_compétences,0))</f>
        <v>104</v>
      </c>
    </row>
    <row r="105" spans="1:30" x14ac:dyDescent="0.25">
      <c r="A105" s="419"/>
      <c r="B105" s="36" t="s">
        <v>1422</v>
      </c>
      <c r="C105" s="168" t="s">
        <v>292</v>
      </c>
      <c r="D105" s="207" t="s">
        <v>777</v>
      </c>
      <c r="E105" s="244"/>
      <c r="F105" s="122" t="str">
        <f t="shared" si="54"/>
        <v/>
      </c>
      <c r="G105" s="266"/>
      <c r="H105" s="122" t="str">
        <f t="shared" si="55"/>
        <v/>
      </c>
      <c r="I105" s="286"/>
      <c r="J105" s="122" t="str">
        <f t="shared" si="56"/>
        <v/>
      </c>
      <c r="K105" s="309"/>
      <c r="L105" s="122" t="str">
        <f t="shared" si="57"/>
        <v/>
      </c>
      <c r="M105" s="266"/>
      <c r="N105" s="122" t="str">
        <f t="shared" si="58"/>
        <v/>
      </c>
      <c r="O105" s="286"/>
      <c r="P105" s="122" t="str">
        <f t="shared" si="59"/>
        <v/>
      </c>
      <c r="Q105" s="244"/>
      <c r="R105" s="122" t="str">
        <f t="shared" si="60"/>
        <v/>
      </c>
      <c r="S105" s="266"/>
      <c r="T105" s="122" t="str">
        <f t="shared" si="61"/>
        <v/>
      </c>
      <c r="U105" s="286"/>
      <c r="V105" s="122" t="str">
        <f t="shared" si="62"/>
        <v/>
      </c>
      <c r="W105" s="309"/>
      <c r="X105" s="122" t="str">
        <f t="shared" si="63"/>
        <v/>
      </c>
      <c r="Y105" s="266"/>
      <c r="Z105" s="122" t="str">
        <f t="shared" si="64"/>
        <v/>
      </c>
      <c r="AA105" s="286"/>
      <c r="AB105" s="122" t="str">
        <f t="shared" si="65"/>
        <v/>
      </c>
      <c r="AC105" s="122">
        <f>IF(ISBLANK(#REF!),"",MATCH($D105,Liste_compétences,0))</f>
        <v>105</v>
      </c>
      <c r="AD105" s="122">
        <f>IF(ISBLANK(#REF!),"",MATCH($D105,Liste_compétences,0))</f>
        <v>105</v>
      </c>
    </row>
    <row r="106" spans="1:30" ht="15" thickBot="1" x14ac:dyDescent="0.3">
      <c r="A106" s="420"/>
      <c r="B106" s="45" t="s">
        <v>1422</v>
      </c>
      <c r="C106" s="202" t="s">
        <v>293</v>
      </c>
      <c r="D106" s="25" t="s">
        <v>778</v>
      </c>
      <c r="E106" s="246"/>
      <c r="F106" s="123" t="str">
        <f t="shared" si="54"/>
        <v/>
      </c>
      <c r="G106" s="268"/>
      <c r="H106" s="123" t="str">
        <f t="shared" si="55"/>
        <v/>
      </c>
      <c r="I106" s="288"/>
      <c r="J106" s="123" t="str">
        <f t="shared" si="56"/>
        <v/>
      </c>
      <c r="K106" s="308"/>
      <c r="L106" s="123" t="str">
        <f t="shared" si="57"/>
        <v/>
      </c>
      <c r="M106" s="268"/>
      <c r="N106" s="123" t="str">
        <f t="shared" si="58"/>
        <v/>
      </c>
      <c r="O106" s="288"/>
      <c r="P106" s="123" t="str">
        <f t="shared" si="59"/>
        <v/>
      </c>
      <c r="Q106" s="246"/>
      <c r="R106" s="123" t="str">
        <f t="shared" si="60"/>
        <v/>
      </c>
      <c r="S106" s="268"/>
      <c r="T106" s="123" t="str">
        <f t="shared" si="61"/>
        <v/>
      </c>
      <c r="U106" s="288"/>
      <c r="V106" s="123" t="str">
        <f t="shared" si="62"/>
        <v/>
      </c>
      <c r="W106" s="308"/>
      <c r="X106" s="123" t="str">
        <f t="shared" si="63"/>
        <v/>
      </c>
      <c r="Y106" s="268"/>
      <c r="Z106" s="123" t="str">
        <f t="shared" si="64"/>
        <v/>
      </c>
      <c r="AA106" s="288"/>
      <c r="AB106" s="123" t="str">
        <f t="shared" si="65"/>
        <v/>
      </c>
      <c r="AC106" s="123">
        <f>IF(ISBLANK(#REF!),"",MATCH($D106,Liste_compétences,0))</f>
        <v>106</v>
      </c>
      <c r="AD106" s="123">
        <f>IF(ISBLANK(#REF!),"",MATCH($D106,Liste_compétences,0))</f>
        <v>106</v>
      </c>
    </row>
    <row r="107" spans="1:30" x14ac:dyDescent="0.25">
      <c r="A107" s="421" t="s">
        <v>7</v>
      </c>
      <c r="B107" s="35" t="s">
        <v>176</v>
      </c>
      <c r="C107" s="167" t="s">
        <v>294</v>
      </c>
      <c r="D107" s="206" t="s">
        <v>779</v>
      </c>
      <c r="E107" s="250"/>
      <c r="F107" s="128" t="str">
        <f t="shared" si="54"/>
        <v/>
      </c>
      <c r="G107" s="272"/>
      <c r="H107" s="128" t="str">
        <f t="shared" si="55"/>
        <v/>
      </c>
      <c r="I107" s="293"/>
      <c r="J107" s="128" t="str">
        <f t="shared" si="56"/>
        <v/>
      </c>
      <c r="K107" s="243"/>
      <c r="L107" s="128" t="str">
        <f t="shared" si="57"/>
        <v/>
      </c>
      <c r="M107" s="265"/>
      <c r="N107" s="128" t="str">
        <f t="shared" si="58"/>
        <v/>
      </c>
      <c r="O107" s="285"/>
      <c r="P107" s="128" t="str">
        <f t="shared" si="59"/>
        <v/>
      </c>
      <c r="Q107" s="250"/>
      <c r="R107" s="128" t="str">
        <f t="shared" si="60"/>
        <v/>
      </c>
      <c r="S107" s="272"/>
      <c r="T107" s="128" t="str">
        <f t="shared" si="61"/>
        <v/>
      </c>
      <c r="U107" s="293"/>
      <c r="V107" s="128" t="str">
        <f t="shared" si="62"/>
        <v/>
      </c>
      <c r="W107" s="243"/>
      <c r="X107" s="128" t="str">
        <f t="shared" si="63"/>
        <v/>
      </c>
      <c r="Y107" s="265"/>
      <c r="Z107" s="128" t="str">
        <f t="shared" si="64"/>
        <v/>
      </c>
      <c r="AA107" s="285"/>
      <c r="AB107" s="128" t="str">
        <f t="shared" si="65"/>
        <v/>
      </c>
      <c r="AC107" s="128">
        <f>IF(ISBLANK(#REF!),"",MATCH($D107,Liste_compétences,0))</f>
        <v>107</v>
      </c>
      <c r="AD107" s="128">
        <f>IF(ISBLANK(#REF!),"",MATCH($D107,Liste_compétences,0))</f>
        <v>107</v>
      </c>
    </row>
    <row r="108" spans="1:30" ht="15" thickBot="1" x14ac:dyDescent="0.3">
      <c r="A108" s="420"/>
      <c r="B108" s="37" t="s">
        <v>1422</v>
      </c>
      <c r="C108" s="169" t="s">
        <v>295</v>
      </c>
      <c r="D108" s="208" t="s">
        <v>780</v>
      </c>
      <c r="E108" s="245"/>
      <c r="F108" s="127" t="str">
        <f t="shared" si="54"/>
        <v/>
      </c>
      <c r="G108" s="267"/>
      <c r="H108" s="127" t="str">
        <f t="shared" si="55"/>
        <v/>
      </c>
      <c r="I108" s="287"/>
      <c r="J108" s="127" t="str">
        <f t="shared" si="56"/>
        <v/>
      </c>
      <c r="K108" s="245"/>
      <c r="L108" s="127" t="str">
        <f t="shared" si="57"/>
        <v/>
      </c>
      <c r="M108" s="267"/>
      <c r="N108" s="127" t="str">
        <f t="shared" si="58"/>
        <v/>
      </c>
      <c r="O108" s="287"/>
      <c r="P108" s="127" t="str">
        <f t="shared" si="59"/>
        <v/>
      </c>
      <c r="Q108" s="245"/>
      <c r="R108" s="127" t="str">
        <f t="shared" si="60"/>
        <v/>
      </c>
      <c r="S108" s="267"/>
      <c r="T108" s="127" t="str">
        <f t="shared" si="61"/>
        <v/>
      </c>
      <c r="U108" s="287"/>
      <c r="V108" s="127" t="str">
        <f t="shared" si="62"/>
        <v/>
      </c>
      <c r="W108" s="245"/>
      <c r="X108" s="127" t="str">
        <f t="shared" si="63"/>
        <v/>
      </c>
      <c r="Y108" s="267"/>
      <c r="Z108" s="127" t="str">
        <f t="shared" si="64"/>
        <v/>
      </c>
      <c r="AA108" s="287"/>
      <c r="AB108" s="127" t="str">
        <f t="shared" si="65"/>
        <v/>
      </c>
      <c r="AC108" s="127">
        <f>IF(ISBLANK(#REF!),"",MATCH($D108,Liste_compétences,0))</f>
        <v>108</v>
      </c>
      <c r="AD108" s="127">
        <f>IF(ISBLANK(#REF!),"",MATCH($D108,Liste_compétences,0))</f>
        <v>108</v>
      </c>
    </row>
    <row r="109" spans="1:30" x14ac:dyDescent="0.25">
      <c r="A109" s="409" t="s">
        <v>8</v>
      </c>
      <c r="B109" s="40" t="s">
        <v>176</v>
      </c>
      <c r="C109" s="201" t="s">
        <v>296</v>
      </c>
      <c r="D109" s="206" t="s">
        <v>781</v>
      </c>
      <c r="E109" s="243"/>
      <c r="F109" s="121" t="str">
        <f t="shared" si="54"/>
        <v/>
      </c>
      <c r="G109" s="265"/>
      <c r="H109" s="121" t="str">
        <f t="shared" si="55"/>
        <v/>
      </c>
      <c r="I109" s="285"/>
      <c r="J109" s="121" t="str">
        <f t="shared" si="56"/>
        <v/>
      </c>
      <c r="K109" s="306"/>
      <c r="L109" s="121" t="str">
        <f t="shared" si="57"/>
        <v/>
      </c>
      <c r="M109" s="265"/>
      <c r="N109" s="121" t="str">
        <f t="shared" si="58"/>
        <v/>
      </c>
      <c r="O109" s="285"/>
      <c r="P109" s="121" t="str">
        <f t="shared" si="59"/>
        <v/>
      </c>
      <c r="Q109" s="243"/>
      <c r="R109" s="121" t="str">
        <f t="shared" si="60"/>
        <v/>
      </c>
      <c r="S109" s="265"/>
      <c r="T109" s="121" t="str">
        <f t="shared" si="61"/>
        <v/>
      </c>
      <c r="U109" s="285"/>
      <c r="V109" s="121" t="str">
        <f t="shared" si="62"/>
        <v/>
      </c>
      <c r="W109" s="306"/>
      <c r="X109" s="121" t="str">
        <f t="shared" si="63"/>
        <v/>
      </c>
      <c r="Y109" s="265"/>
      <c r="Z109" s="121" t="str">
        <f t="shared" si="64"/>
        <v/>
      </c>
      <c r="AA109" s="285"/>
      <c r="AB109" s="121" t="str">
        <f t="shared" si="65"/>
        <v/>
      </c>
      <c r="AC109" s="121">
        <f>IF(ISBLANK(#REF!),"",MATCH($D109,Liste_compétences,0))</f>
        <v>109</v>
      </c>
      <c r="AD109" s="121">
        <f>IF(ISBLANK(#REF!),"",MATCH($D109,Liste_compétences,0))</f>
        <v>109</v>
      </c>
    </row>
    <row r="110" spans="1:30" x14ac:dyDescent="0.25">
      <c r="A110" s="410"/>
      <c r="B110" s="41" t="s">
        <v>176</v>
      </c>
      <c r="C110" s="168" t="s">
        <v>297</v>
      </c>
      <c r="D110" s="207" t="s">
        <v>782</v>
      </c>
      <c r="E110" s="244"/>
      <c r="F110" s="122" t="str">
        <f t="shared" si="54"/>
        <v/>
      </c>
      <c r="G110" s="266"/>
      <c r="H110" s="122" t="str">
        <f t="shared" si="55"/>
        <v/>
      </c>
      <c r="I110" s="286"/>
      <c r="J110" s="122" t="str">
        <f t="shared" si="56"/>
        <v/>
      </c>
      <c r="K110" s="309"/>
      <c r="L110" s="122" t="str">
        <f t="shared" si="57"/>
        <v/>
      </c>
      <c r="M110" s="266"/>
      <c r="N110" s="122" t="str">
        <f t="shared" si="58"/>
        <v/>
      </c>
      <c r="O110" s="286"/>
      <c r="P110" s="122" t="str">
        <f t="shared" si="59"/>
        <v/>
      </c>
      <c r="Q110" s="244"/>
      <c r="R110" s="122" t="str">
        <f t="shared" si="60"/>
        <v/>
      </c>
      <c r="S110" s="266"/>
      <c r="T110" s="122" t="str">
        <f t="shared" si="61"/>
        <v/>
      </c>
      <c r="U110" s="286"/>
      <c r="V110" s="122" t="str">
        <f t="shared" si="62"/>
        <v/>
      </c>
      <c r="W110" s="309"/>
      <c r="X110" s="122" t="str">
        <f t="shared" si="63"/>
        <v/>
      </c>
      <c r="Y110" s="266"/>
      <c r="Z110" s="122" t="str">
        <f t="shared" si="64"/>
        <v/>
      </c>
      <c r="AA110" s="286"/>
      <c r="AB110" s="122" t="str">
        <f t="shared" si="65"/>
        <v/>
      </c>
      <c r="AC110" s="122">
        <f>IF(ISBLANK(#REF!),"",MATCH($D110,Liste_compétences,0))</f>
        <v>110</v>
      </c>
      <c r="AD110" s="122">
        <f>IF(ISBLANK(#REF!),"",MATCH($D110,Liste_compétences,0))</f>
        <v>110</v>
      </c>
    </row>
    <row r="111" spans="1:30" x14ac:dyDescent="0.25">
      <c r="A111" s="410"/>
      <c r="B111" s="41" t="s">
        <v>1422</v>
      </c>
      <c r="C111" s="168" t="s">
        <v>298</v>
      </c>
      <c r="D111" s="207" t="s">
        <v>783</v>
      </c>
      <c r="E111" s="244"/>
      <c r="F111" s="122" t="str">
        <f t="shared" si="54"/>
        <v/>
      </c>
      <c r="G111" s="266"/>
      <c r="H111" s="122" t="str">
        <f t="shared" si="55"/>
        <v/>
      </c>
      <c r="I111" s="403"/>
      <c r="J111" s="122" t="str">
        <f t="shared" si="56"/>
        <v/>
      </c>
      <c r="K111" s="309"/>
      <c r="L111" s="122" t="str">
        <f t="shared" si="57"/>
        <v/>
      </c>
      <c r="M111" s="266"/>
      <c r="N111" s="122" t="str">
        <f t="shared" si="58"/>
        <v/>
      </c>
      <c r="O111" s="286"/>
      <c r="P111" s="122" t="str">
        <f t="shared" si="59"/>
        <v/>
      </c>
      <c r="Q111" s="244"/>
      <c r="R111" s="122" t="str">
        <f t="shared" si="60"/>
        <v/>
      </c>
      <c r="S111" s="266"/>
      <c r="T111" s="122" t="str">
        <f t="shared" si="61"/>
        <v/>
      </c>
      <c r="U111" s="286"/>
      <c r="V111" s="122" t="str">
        <f t="shared" si="62"/>
        <v/>
      </c>
      <c r="W111" s="309"/>
      <c r="X111" s="122" t="str">
        <f t="shared" si="63"/>
        <v/>
      </c>
      <c r="Y111" s="266"/>
      <c r="Z111" s="122" t="str">
        <f t="shared" si="64"/>
        <v/>
      </c>
      <c r="AA111" s="286"/>
      <c r="AB111" s="122" t="str">
        <f t="shared" si="65"/>
        <v/>
      </c>
      <c r="AC111" s="122">
        <f>IF(ISBLANK(#REF!),"",MATCH($D111,Liste_compétences,0))</f>
        <v>111</v>
      </c>
      <c r="AD111" s="122">
        <f>IF(ISBLANK(#REF!),"",MATCH($D111,Liste_compétences,0))</f>
        <v>111</v>
      </c>
    </row>
    <row r="112" spans="1:30" x14ac:dyDescent="0.25">
      <c r="A112" s="410"/>
      <c r="B112" s="41" t="s">
        <v>176</v>
      </c>
      <c r="C112" s="168" t="s">
        <v>299</v>
      </c>
      <c r="D112" s="207" t="s">
        <v>784</v>
      </c>
      <c r="E112" s="244"/>
      <c r="F112" s="122" t="str">
        <f t="shared" si="54"/>
        <v/>
      </c>
      <c r="G112" s="266"/>
      <c r="H112" s="122" t="str">
        <f t="shared" si="55"/>
        <v/>
      </c>
      <c r="I112" s="286"/>
      <c r="J112" s="122" t="str">
        <f t="shared" si="56"/>
        <v/>
      </c>
      <c r="K112" s="309"/>
      <c r="L112" s="122" t="str">
        <f t="shared" si="57"/>
        <v/>
      </c>
      <c r="M112" s="266"/>
      <c r="N112" s="122" t="str">
        <f t="shared" si="58"/>
        <v/>
      </c>
      <c r="O112" s="286"/>
      <c r="P112" s="122" t="str">
        <f t="shared" si="59"/>
        <v/>
      </c>
      <c r="Q112" s="244"/>
      <c r="R112" s="122" t="str">
        <f t="shared" si="60"/>
        <v/>
      </c>
      <c r="S112" s="266"/>
      <c r="T112" s="122" t="str">
        <f t="shared" si="61"/>
        <v/>
      </c>
      <c r="U112" s="286"/>
      <c r="V112" s="122" t="str">
        <f t="shared" si="62"/>
        <v/>
      </c>
      <c r="W112" s="309"/>
      <c r="X112" s="122" t="str">
        <f t="shared" si="63"/>
        <v/>
      </c>
      <c r="Y112" s="266"/>
      <c r="Z112" s="122" t="str">
        <f t="shared" si="64"/>
        <v/>
      </c>
      <c r="AA112" s="286"/>
      <c r="AB112" s="122" t="str">
        <f t="shared" si="65"/>
        <v/>
      </c>
      <c r="AC112" s="122">
        <f>IF(ISBLANK(#REF!),"",MATCH($D112,Liste_compétences,0))</f>
        <v>112</v>
      </c>
      <c r="AD112" s="122">
        <f>IF(ISBLANK(#REF!),"",MATCH($D112,Liste_compétences,0))</f>
        <v>112</v>
      </c>
    </row>
    <row r="113" spans="1:30" ht="15" thickBot="1" x14ac:dyDescent="0.3">
      <c r="A113" s="410"/>
      <c r="B113" s="48" t="s">
        <v>1422</v>
      </c>
      <c r="C113" s="169" t="s">
        <v>300</v>
      </c>
      <c r="D113" s="25" t="s">
        <v>785</v>
      </c>
      <c r="E113" s="246"/>
      <c r="F113" s="123" t="str">
        <f t="shared" si="54"/>
        <v/>
      </c>
      <c r="G113" s="268"/>
      <c r="H113" s="123" t="str">
        <f t="shared" si="55"/>
        <v/>
      </c>
      <c r="I113" s="288"/>
      <c r="J113" s="123" t="str">
        <f t="shared" si="56"/>
        <v/>
      </c>
      <c r="K113" s="308"/>
      <c r="L113" s="123" t="str">
        <f t="shared" si="57"/>
        <v/>
      </c>
      <c r="M113" s="268"/>
      <c r="N113" s="123" t="str">
        <f t="shared" si="58"/>
        <v/>
      </c>
      <c r="O113" s="288"/>
      <c r="P113" s="123" t="str">
        <f t="shared" si="59"/>
        <v/>
      </c>
      <c r="Q113" s="246"/>
      <c r="R113" s="123" t="str">
        <f t="shared" si="60"/>
        <v/>
      </c>
      <c r="S113" s="268"/>
      <c r="T113" s="123" t="str">
        <f t="shared" si="61"/>
        <v/>
      </c>
      <c r="U113" s="288"/>
      <c r="V113" s="123" t="str">
        <f t="shared" si="62"/>
        <v/>
      </c>
      <c r="W113" s="308"/>
      <c r="X113" s="123" t="str">
        <f t="shared" si="63"/>
        <v/>
      </c>
      <c r="Y113" s="268"/>
      <c r="Z113" s="123" t="str">
        <f t="shared" si="64"/>
        <v/>
      </c>
      <c r="AA113" s="288"/>
      <c r="AB113" s="123" t="str">
        <f t="shared" si="65"/>
        <v/>
      </c>
      <c r="AC113" s="123">
        <f>IF(ISBLANK(#REF!),"",MATCH($D113,Liste_compétences,0))</f>
        <v>113</v>
      </c>
      <c r="AD113" s="123">
        <f>IF(ISBLANK(#REF!),"",MATCH($D113,Liste_compétences,0))</f>
        <v>113</v>
      </c>
    </row>
    <row r="114" spans="1:30" ht="16.5" thickBot="1" x14ac:dyDescent="0.3">
      <c r="A114" s="412" t="s">
        <v>231</v>
      </c>
      <c r="B114" s="159"/>
      <c r="C114" s="172"/>
      <c r="D114" s="15" t="s">
        <v>1397</v>
      </c>
      <c r="E114" s="340"/>
      <c r="F114" s="341" t="str">
        <f>IF(SUM(F116:F133)=0,"",MATCH($D114,Liste_compétences,0))</f>
        <v/>
      </c>
      <c r="G114" s="342" t="str">
        <f>G$6</f>
        <v>2012-2013</v>
      </c>
      <c r="H114" s="341" t="str">
        <f>IF(SUM(H116:H133)=0,"",MATCH($D114,Liste_compétences,0))</f>
        <v/>
      </c>
      <c r="I114" s="343"/>
      <c r="J114" s="341" t="str">
        <f>IF(SUM(J116:J133)=0,"",MATCH($D114,Liste_compétences,0))</f>
        <v/>
      </c>
      <c r="K114" s="340"/>
      <c r="L114" s="341" t="str">
        <f>IF(SUM(L116:L133)=0,"",MATCH($D114,Liste_compétences,0))</f>
        <v/>
      </c>
      <c r="M114" s="342" t="str">
        <f>M$6</f>
        <v>2013-2014</v>
      </c>
      <c r="N114" s="341" t="str">
        <f>IF(SUM(N116:N133)=0,"",MATCH($D114,Liste_compétences,0))</f>
        <v/>
      </c>
      <c r="O114" s="343"/>
      <c r="P114" s="341" t="str">
        <f>IF(SUM(P116:P133)=0,"",MATCH($D114,Liste_compétences,0))</f>
        <v/>
      </c>
      <c r="Q114" s="340"/>
      <c r="R114" s="341" t="str">
        <f>IF(SUM(R116:R133)=0,"",MATCH($D114,Liste_compétences,0))</f>
        <v/>
      </c>
      <c r="S114" s="342" t="str">
        <f>S$6</f>
        <v>2014-2015</v>
      </c>
      <c r="T114" s="341" t="str">
        <f>IF(SUM(T116:T133)=0,"",MATCH($D114,Liste_compétences,0))</f>
        <v/>
      </c>
      <c r="U114" s="343"/>
      <c r="V114" s="341" t="str">
        <f>IF(SUM(V116:V133)=0,"",MATCH($D114,Liste_compétences,0))</f>
        <v/>
      </c>
      <c r="W114" s="340"/>
      <c r="X114" s="341" t="str">
        <f>IF(SUM(X116:X133)=0,"",MATCH($D114,Liste_compétences,0))</f>
        <v/>
      </c>
      <c r="Y114" s="342" t="str">
        <f>Y$6</f>
        <v>2015-2016</v>
      </c>
      <c r="Z114" s="341" t="str">
        <f>IF(SUM(Z116:Z133)=0,"",MATCH($D114,Liste_compétences,0))</f>
        <v/>
      </c>
      <c r="AA114" s="343"/>
      <c r="AB114" s="341" t="str">
        <f>IF(SUM(AB116:AB133)=0,"",MATCH($D114,Liste_compétences,0))</f>
        <v/>
      </c>
      <c r="AC114" s="341" t="e">
        <f>IF(SUM(AC116:AC133)=0,"",MATCH($D114,Liste_compétences,0))</f>
        <v>#VALUE!</v>
      </c>
      <c r="AD114" s="103" t="e">
        <f>IF(SUM(AD116:AD133)=0,"",MATCH($D114,Liste_compétences,0))</f>
        <v>#VALUE!</v>
      </c>
    </row>
    <row r="115" spans="1:30" ht="16.5" thickBot="1" x14ac:dyDescent="0.3">
      <c r="A115" s="413"/>
      <c r="B115" s="177"/>
      <c r="C115" s="173"/>
      <c r="D115" s="16" t="s">
        <v>1</v>
      </c>
      <c r="E115" s="344">
        <v>1</v>
      </c>
      <c r="F115" s="345"/>
      <c r="G115" s="346">
        <v>2</v>
      </c>
      <c r="H115" s="345"/>
      <c r="I115" s="347">
        <v>3</v>
      </c>
      <c r="J115" s="345"/>
      <c r="K115" s="344">
        <v>1</v>
      </c>
      <c r="L115" s="345"/>
      <c r="M115" s="346">
        <v>2</v>
      </c>
      <c r="N115" s="345"/>
      <c r="O115" s="347">
        <v>3</v>
      </c>
      <c r="P115" s="345"/>
      <c r="Q115" s="344">
        <v>1</v>
      </c>
      <c r="R115" s="345"/>
      <c r="S115" s="346">
        <v>2</v>
      </c>
      <c r="T115" s="345"/>
      <c r="U115" s="347">
        <v>3</v>
      </c>
      <c r="V115" s="345"/>
      <c r="W115" s="344">
        <v>1</v>
      </c>
      <c r="X115" s="345"/>
      <c r="Y115" s="346">
        <v>2</v>
      </c>
      <c r="Z115" s="345"/>
      <c r="AA115" s="347">
        <v>3</v>
      </c>
      <c r="AB115" s="345"/>
      <c r="AC115" s="345"/>
      <c r="AD115" s="119"/>
    </row>
    <row r="116" spans="1:30" ht="15.75" thickBot="1" x14ac:dyDescent="0.3">
      <c r="A116" s="443" t="s">
        <v>201</v>
      </c>
      <c r="B116" s="197"/>
      <c r="C116" s="72"/>
      <c r="D116" s="2" t="s">
        <v>63</v>
      </c>
      <c r="E116" s="404"/>
      <c r="F116" s="405"/>
      <c r="G116" s="405"/>
      <c r="H116" s="405"/>
      <c r="I116" s="405"/>
      <c r="J116" s="405"/>
      <c r="K116" s="405"/>
      <c r="L116" s="405"/>
      <c r="M116" s="405"/>
      <c r="N116" s="405"/>
      <c r="O116" s="405"/>
      <c r="P116" s="405"/>
      <c r="Q116" s="405"/>
      <c r="R116" s="405"/>
      <c r="S116" s="405"/>
      <c r="T116" s="405"/>
      <c r="U116" s="405"/>
      <c r="V116" s="405"/>
      <c r="W116" s="405"/>
      <c r="X116" s="405"/>
      <c r="Y116" s="405"/>
      <c r="Z116" s="405"/>
      <c r="AA116" s="405"/>
      <c r="AB116" s="405"/>
      <c r="AC116" s="405"/>
      <c r="AD116" s="405"/>
    </row>
    <row r="117" spans="1:30" x14ac:dyDescent="0.25">
      <c r="A117" s="438"/>
      <c r="B117" s="73" t="s">
        <v>221</v>
      </c>
      <c r="C117" s="167" t="s">
        <v>291</v>
      </c>
      <c r="D117" s="206" t="s">
        <v>786</v>
      </c>
      <c r="E117" s="243"/>
      <c r="F117" s="121" t="str">
        <f>IF(ISBLANK(E117),"",MATCH($D117,Liste_compétences,0))</f>
        <v/>
      </c>
      <c r="G117" s="265"/>
      <c r="H117" s="121" t="str">
        <f>IF(ISBLANK(G117),"",MATCH($D117,Liste_compétences,0))</f>
        <v/>
      </c>
      <c r="I117" s="285"/>
      <c r="J117" s="121" t="str">
        <f>IF(ISBLANK(I117),"",MATCH($D117,Liste_compétences,0))</f>
        <v/>
      </c>
      <c r="K117" s="243"/>
      <c r="L117" s="121" t="str">
        <f>IF(ISBLANK(K117),"",MATCH($D117,Liste_compétences,0))</f>
        <v/>
      </c>
      <c r="M117" s="265"/>
      <c r="N117" s="121" t="str">
        <f>IF(ISBLANK(M117),"",MATCH($D117,Liste_compétences,0))</f>
        <v/>
      </c>
      <c r="O117" s="285"/>
      <c r="P117" s="121" t="str">
        <f>IF(ISBLANK(O117),"",MATCH($D117,Liste_compétences,0))</f>
        <v/>
      </c>
      <c r="Q117" s="327"/>
      <c r="R117" s="121" t="str">
        <f>IF(ISBLANK(Q117),"",MATCH($D117,Liste_compétences,0))</f>
        <v/>
      </c>
      <c r="S117" s="272"/>
      <c r="T117" s="121" t="str">
        <f>IF(ISBLANK(S117),"",MATCH($D117,Liste_compétences,0))</f>
        <v/>
      </c>
      <c r="U117" s="293"/>
      <c r="V117" s="121" t="str">
        <f>IF(ISBLANK(U117),"",MATCH($D117,Liste_compétences,0))</f>
        <v/>
      </c>
      <c r="W117" s="243"/>
      <c r="X117" s="121" t="str">
        <f>IF(ISBLANK(W117),"",MATCH($D117,Liste_compétences,0))</f>
        <v/>
      </c>
      <c r="Y117" s="265"/>
      <c r="Z117" s="121" t="str">
        <f>IF(ISBLANK(Y117),"",MATCH($D117,Liste_compétences,0))</f>
        <v/>
      </c>
      <c r="AA117" s="285"/>
      <c r="AB117" s="121" t="str">
        <f>IF(ISBLANK(AA117),"",MATCH($D117,Liste_compétences,0))</f>
        <v/>
      </c>
      <c r="AC117" s="121">
        <f>IF(ISBLANK(#REF!),"",MATCH($D117,Liste_compétences,0))</f>
        <v>117</v>
      </c>
      <c r="AD117" s="121">
        <f>IF(ISBLANK(#REF!),"",MATCH($D117,Liste_compétences,0))</f>
        <v>117</v>
      </c>
    </row>
    <row r="118" spans="1:30" x14ac:dyDescent="0.25">
      <c r="A118" s="438"/>
      <c r="B118" s="32" t="s">
        <v>221</v>
      </c>
      <c r="C118" s="168" t="s">
        <v>291</v>
      </c>
      <c r="D118" s="207" t="s">
        <v>787</v>
      </c>
      <c r="E118" s="244"/>
      <c r="F118" s="122" t="str">
        <f>IF(ISBLANK(E118),"",MATCH($D118,Liste_compétences,0))</f>
        <v/>
      </c>
      <c r="G118" s="266"/>
      <c r="H118" s="122" t="str">
        <f>IF(ISBLANK(G118),"",MATCH($D118,Liste_compétences,0))</f>
        <v/>
      </c>
      <c r="I118" s="286"/>
      <c r="J118" s="122" t="str">
        <f>IF(ISBLANK(I118),"",MATCH($D118,Liste_compétences,0))</f>
        <v/>
      </c>
      <c r="K118" s="244"/>
      <c r="L118" s="122" t="str">
        <f>IF(ISBLANK(K118),"",MATCH($D118,Liste_compétences,0))</f>
        <v/>
      </c>
      <c r="M118" s="266"/>
      <c r="N118" s="122" t="str">
        <f>IF(ISBLANK(M118),"",MATCH($D118,Liste_compétences,0))</f>
        <v/>
      </c>
      <c r="O118" s="286"/>
      <c r="P118" s="122" t="str">
        <f>IF(ISBLANK(O118),"",MATCH($D118,Liste_compétences,0))</f>
        <v/>
      </c>
      <c r="Q118" s="309"/>
      <c r="R118" s="122" t="str">
        <f>IF(ISBLANK(Q118),"",MATCH($D118,Liste_compétences,0))</f>
        <v/>
      </c>
      <c r="S118" s="266"/>
      <c r="T118" s="122" t="str">
        <f>IF(ISBLANK(S118),"",MATCH($D118,Liste_compétences,0))</f>
        <v/>
      </c>
      <c r="U118" s="286"/>
      <c r="V118" s="122" t="str">
        <f>IF(ISBLANK(U118),"",MATCH($D118,Liste_compétences,0))</f>
        <v/>
      </c>
      <c r="W118" s="244"/>
      <c r="X118" s="122" t="str">
        <f>IF(ISBLANK(W118),"",MATCH($D118,Liste_compétences,0))</f>
        <v/>
      </c>
      <c r="Y118" s="266"/>
      <c r="Z118" s="122" t="str">
        <f>IF(ISBLANK(Y118),"",MATCH($D118,Liste_compétences,0))</f>
        <v/>
      </c>
      <c r="AA118" s="286"/>
      <c r="AB118" s="122" t="str">
        <f>IF(ISBLANK(AA118),"",MATCH($D118,Liste_compétences,0))</f>
        <v/>
      </c>
      <c r="AC118" s="122">
        <f>IF(ISBLANK(#REF!),"",MATCH($D118,Liste_compétences,0))</f>
        <v>118</v>
      </c>
      <c r="AD118" s="122">
        <f>IF(ISBLANK(#REF!),"",MATCH($D118,Liste_compétences,0))</f>
        <v>118</v>
      </c>
    </row>
    <row r="119" spans="1:30" x14ac:dyDescent="0.25">
      <c r="A119" s="438"/>
      <c r="B119" s="32" t="s">
        <v>220</v>
      </c>
      <c r="C119" s="168" t="s">
        <v>291</v>
      </c>
      <c r="D119" s="207" t="s">
        <v>788</v>
      </c>
      <c r="E119" s="244"/>
      <c r="F119" s="122" t="str">
        <f>IF(ISBLANK(E119),"",MATCH($D119,Liste_compétences,0))</f>
        <v/>
      </c>
      <c r="G119" s="266"/>
      <c r="H119" s="122" t="str">
        <f>IF(ISBLANK(G119),"",MATCH($D119,Liste_compétences,0))</f>
        <v/>
      </c>
      <c r="I119" s="286"/>
      <c r="J119" s="122" t="str">
        <f>IF(ISBLANK(I119),"",MATCH($D119,Liste_compétences,0))</f>
        <v/>
      </c>
      <c r="K119" s="244"/>
      <c r="L119" s="122" t="str">
        <f>IF(ISBLANK(K119),"",MATCH($D119,Liste_compétences,0))</f>
        <v/>
      </c>
      <c r="M119" s="266"/>
      <c r="N119" s="122" t="str">
        <f>IF(ISBLANK(M119),"",MATCH($D119,Liste_compétences,0))</f>
        <v/>
      </c>
      <c r="O119" s="286"/>
      <c r="P119" s="122" t="str">
        <f>IF(ISBLANK(O119),"",MATCH($D119,Liste_compétences,0))</f>
        <v/>
      </c>
      <c r="Q119" s="309"/>
      <c r="R119" s="122" t="str">
        <f>IF(ISBLANK(Q119),"",MATCH($D119,Liste_compétences,0))</f>
        <v/>
      </c>
      <c r="S119" s="266"/>
      <c r="T119" s="122" t="str">
        <f>IF(ISBLANK(S119),"",MATCH($D119,Liste_compétences,0))</f>
        <v/>
      </c>
      <c r="U119" s="286"/>
      <c r="V119" s="122" t="str">
        <f>IF(ISBLANK(U119),"",MATCH($D119,Liste_compétences,0))</f>
        <v/>
      </c>
      <c r="W119" s="244"/>
      <c r="X119" s="122" t="str">
        <f>IF(ISBLANK(W119),"",MATCH($D119,Liste_compétences,0))</f>
        <v/>
      </c>
      <c r="Y119" s="266"/>
      <c r="Z119" s="122" t="str">
        <f>IF(ISBLANK(Y119),"",MATCH($D119,Liste_compétences,0))</f>
        <v/>
      </c>
      <c r="AA119" s="286"/>
      <c r="AB119" s="122" t="str">
        <f>IF(ISBLANK(AA119),"",MATCH($D119,Liste_compétences,0))</f>
        <v/>
      </c>
      <c r="AC119" s="122">
        <f>IF(ISBLANK(#REF!),"",MATCH($D119,Liste_compétences,0))</f>
        <v>119</v>
      </c>
      <c r="AD119" s="122">
        <f>IF(ISBLANK(#REF!),"",MATCH($D119,Liste_compétences,0))</f>
        <v>119</v>
      </c>
    </row>
    <row r="120" spans="1:30" ht="15" thickBot="1" x14ac:dyDescent="0.3">
      <c r="A120" s="446"/>
      <c r="B120" s="67" t="s">
        <v>223</v>
      </c>
      <c r="C120" s="169" t="s">
        <v>291</v>
      </c>
      <c r="D120" s="25" t="s">
        <v>789</v>
      </c>
      <c r="E120" s="246"/>
      <c r="F120" s="123" t="str">
        <f>IF(ISBLANK(E120),"",MATCH($D120,Liste_compétences,0))</f>
        <v/>
      </c>
      <c r="G120" s="268"/>
      <c r="H120" s="123" t="str">
        <f>IF(ISBLANK(G120),"",MATCH($D120,Liste_compétences,0))</f>
        <v/>
      </c>
      <c r="I120" s="288"/>
      <c r="J120" s="123" t="str">
        <f>IF(ISBLANK(I120),"",MATCH($D120,Liste_compétences,0))</f>
        <v/>
      </c>
      <c r="K120" s="246"/>
      <c r="L120" s="123" t="str">
        <f>IF(ISBLANK(K120),"",MATCH($D120,Liste_compétences,0))</f>
        <v/>
      </c>
      <c r="M120" s="268"/>
      <c r="N120" s="123" t="str">
        <f>IF(ISBLANK(M120),"",MATCH($D120,Liste_compétences,0))</f>
        <v/>
      </c>
      <c r="O120" s="288"/>
      <c r="P120" s="123" t="str">
        <f>IF(ISBLANK(O120),"",MATCH($D120,Liste_compétences,0))</f>
        <v/>
      </c>
      <c r="Q120" s="308"/>
      <c r="R120" s="123" t="str">
        <f>IF(ISBLANK(Q120),"",MATCH($D120,Liste_compétences,0))</f>
        <v/>
      </c>
      <c r="S120" s="268"/>
      <c r="T120" s="123" t="str">
        <f>IF(ISBLANK(S120),"",MATCH($D120,Liste_compétences,0))</f>
        <v/>
      </c>
      <c r="U120" s="288"/>
      <c r="V120" s="123" t="str">
        <f>IF(ISBLANK(U120),"",MATCH($D120,Liste_compétences,0))</f>
        <v/>
      </c>
      <c r="W120" s="246"/>
      <c r="X120" s="123" t="str">
        <f>IF(ISBLANK(W120),"",MATCH($D120,Liste_compétences,0))</f>
        <v/>
      </c>
      <c r="Y120" s="268"/>
      <c r="Z120" s="123" t="str">
        <f>IF(ISBLANK(Y120),"",MATCH($D120,Liste_compétences,0))</f>
        <v/>
      </c>
      <c r="AA120" s="288"/>
      <c r="AB120" s="123" t="str">
        <f>IF(ISBLANK(AA120),"",MATCH($D120,Liste_compétences,0))</f>
        <v/>
      </c>
      <c r="AC120" s="123">
        <f>IF(ISBLANK(#REF!),"",MATCH($D120,Liste_compétences,0))</f>
        <v>120</v>
      </c>
      <c r="AD120" s="123">
        <f>IF(ISBLANK(#REF!),"",MATCH($D120,Liste_compétences,0))</f>
        <v>120</v>
      </c>
    </row>
    <row r="121" spans="1:30" ht="15.75" thickBot="1" x14ac:dyDescent="0.3">
      <c r="A121" s="410" t="s">
        <v>202</v>
      </c>
      <c r="B121" s="74"/>
      <c r="C121" s="72"/>
      <c r="D121" s="3" t="s">
        <v>64</v>
      </c>
      <c r="E121" s="404"/>
      <c r="F121" s="405"/>
      <c r="G121" s="405"/>
      <c r="H121" s="405"/>
      <c r="I121" s="405"/>
      <c r="J121" s="405"/>
      <c r="K121" s="405"/>
      <c r="L121" s="405"/>
      <c r="M121" s="405"/>
      <c r="N121" s="405"/>
      <c r="O121" s="405"/>
      <c r="P121" s="405"/>
      <c r="Q121" s="405"/>
      <c r="R121" s="405"/>
      <c r="S121" s="405"/>
      <c r="T121" s="405"/>
      <c r="U121" s="405"/>
      <c r="V121" s="405"/>
      <c r="W121" s="405"/>
      <c r="X121" s="405"/>
      <c r="Y121" s="405"/>
      <c r="Z121" s="405"/>
      <c r="AA121" s="405"/>
      <c r="AB121" s="405"/>
      <c r="AC121" s="405"/>
      <c r="AD121" s="405"/>
    </row>
    <row r="122" spans="1:30" x14ac:dyDescent="0.25">
      <c r="A122" s="419"/>
      <c r="B122" s="31" t="s">
        <v>221</v>
      </c>
      <c r="C122" s="167" t="s">
        <v>291</v>
      </c>
      <c r="D122" s="206" t="s">
        <v>790</v>
      </c>
      <c r="E122" s="243"/>
      <c r="F122" s="121" t="str">
        <f t="shared" ref="F122:F133" si="66">IF(ISBLANK(E122),"",MATCH($D122,Liste_compétences,0))</f>
        <v/>
      </c>
      <c r="G122" s="265"/>
      <c r="H122" s="121" t="str">
        <f t="shared" ref="H122:H133" si="67">IF(ISBLANK(G122),"",MATCH($D122,Liste_compétences,0))</f>
        <v/>
      </c>
      <c r="I122" s="285"/>
      <c r="J122" s="121" t="str">
        <f t="shared" ref="J122:J133" si="68">IF(ISBLANK(I122),"",MATCH($D122,Liste_compétences,0))</f>
        <v/>
      </c>
      <c r="K122" s="243"/>
      <c r="L122" s="121" t="str">
        <f t="shared" ref="L122:L133" si="69">IF(ISBLANK(K122),"",MATCH($D122,Liste_compétences,0))</f>
        <v/>
      </c>
      <c r="M122" s="265"/>
      <c r="N122" s="121" t="str">
        <f t="shared" ref="N122:N133" si="70">IF(ISBLANK(M122),"",MATCH($D122,Liste_compétences,0))</f>
        <v/>
      </c>
      <c r="O122" s="285"/>
      <c r="P122" s="121" t="str">
        <f t="shared" ref="P122:P133" si="71">IF(ISBLANK(O122),"",MATCH($D122,Liste_compétences,0))</f>
        <v/>
      </c>
      <c r="Q122" s="306"/>
      <c r="R122" s="121" t="str">
        <f t="shared" ref="R122:R133" si="72">IF(ISBLANK(Q122),"",MATCH($D122,Liste_compétences,0))</f>
        <v/>
      </c>
      <c r="S122" s="265"/>
      <c r="T122" s="121" t="str">
        <f t="shared" ref="T122:T133" si="73">IF(ISBLANK(S122),"",MATCH($D122,Liste_compétences,0))</f>
        <v/>
      </c>
      <c r="U122" s="285"/>
      <c r="V122" s="121" t="str">
        <f t="shared" ref="V122:V133" si="74">IF(ISBLANK(U122),"",MATCH($D122,Liste_compétences,0))</f>
        <v/>
      </c>
      <c r="W122" s="243"/>
      <c r="X122" s="121" t="str">
        <f t="shared" ref="X122:X133" si="75">IF(ISBLANK(W122),"",MATCH($D122,Liste_compétences,0))</f>
        <v/>
      </c>
      <c r="Y122" s="265"/>
      <c r="Z122" s="121" t="str">
        <f t="shared" ref="Z122:Z133" si="76">IF(ISBLANK(Y122),"",MATCH($D122,Liste_compétences,0))</f>
        <v/>
      </c>
      <c r="AA122" s="285"/>
      <c r="AB122" s="121" t="str">
        <f t="shared" ref="AB122:AB133" si="77">IF(ISBLANK(AA122),"",MATCH($D122,Liste_compétences,0))</f>
        <v/>
      </c>
      <c r="AC122" s="121">
        <f>IF(ISBLANK(#REF!),"",MATCH($D122,Liste_compétences,0))</f>
        <v>122</v>
      </c>
      <c r="AD122" s="121">
        <f>IF(ISBLANK(#REF!),"",MATCH($D122,Liste_compétences,0))</f>
        <v>122</v>
      </c>
    </row>
    <row r="123" spans="1:30" ht="24" x14ac:dyDescent="0.25">
      <c r="A123" s="419"/>
      <c r="B123" s="75" t="s">
        <v>224</v>
      </c>
      <c r="C123" s="168" t="s">
        <v>291</v>
      </c>
      <c r="D123" s="207" t="s">
        <v>791</v>
      </c>
      <c r="E123" s="244"/>
      <c r="F123" s="122" t="str">
        <f t="shared" si="66"/>
        <v/>
      </c>
      <c r="G123" s="266"/>
      <c r="H123" s="122" t="str">
        <f t="shared" si="67"/>
        <v/>
      </c>
      <c r="I123" s="286"/>
      <c r="J123" s="122" t="str">
        <f t="shared" si="68"/>
        <v/>
      </c>
      <c r="K123" s="244"/>
      <c r="L123" s="122" t="str">
        <f t="shared" si="69"/>
        <v/>
      </c>
      <c r="M123" s="266"/>
      <c r="N123" s="122" t="str">
        <f t="shared" si="70"/>
        <v/>
      </c>
      <c r="O123" s="286"/>
      <c r="P123" s="122" t="str">
        <f t="shared" si="71"/>
        <v/>
      </c>
      <c r="Q123" s="309"/>
      <c r="R123" s="122" t="str">
        <f t="shared" si="72"/>
        <v/>
      </c>
      <c r="S123" s="266"/>
      <c r="T123" s="122" t="str">
        <f t="shared" si="73"/>
        <v/>
      </c>
      <c r="U123" s="286"/>
      <c r="V123" s="122" t="str">
        <f t="shared" si="74"/>
        <v/>
      </c>
      <c r="W123" s="244"/>
      <c r="X123" s="122" t="str">
        <f t="shared" si="75"/>
        <v/>
      </c>
      <c r="Y123" s="266"/>
      <c r="Z123" s="122" t="str">
        <f t="shared" si="76"/>
        <v/>
      </c>
      <c r="AA123" s="286"/>
      <c r="AB123" s="122" t="str">
        <f t="shared" si="77"/>
        <v/>
      </c>
      <c r="AC123" s="122">
        <f>IF(ISBLANK(#REF!),"",MATCH($D123,Liste_compétences,0))</f>
        <v>123</v>
      </c>
      <c r="AD123" s="122">
        <f>IF(ISBLANK(#REF!),"",MATCH($D123,Liste_compétences,0))</f>
        <v>123</v>
      </c>
    </row>
    <row r="124" spans="1:30" ht="15" thickBot="1" x14ac:dyDescent="0.3">
      <c r="A124" s="419"/>
      <c r="B124" s="33" t="s">
        <v>221</v>
      </c>
      <c r="C124" s="202" t="s">
        <v>291</v>
      </c>
      <c r="D124" s="208" t="s">
        <v>792</v>
      </c>
      <c r="E124" s="245"/>
      <c r="F124" s="127" t="str">
        <f t="shared" si="66"/>
        <v/>
      </c>
      <c r="G124" s="267"/>
      <c r="H124" s="127" t="str">
        <f t="shared" si="67"/>
        <v/>
      </c>
      <c r="I124" s="287"/>
      <c r="J124" s="127" t="str">
        <f t="shared" si="68"/>
        <v/>
      </c>
      <c r="K124" s="245"/>
      <c r="L124" s="127" t="str">
        <f t="shared" si="69"/>
        <v/>
      </c>
      <c r="M124" s="267"/>
      <c r="N124" s="127" t="str">
        <f t="shared" si="70"/>
        <v/>
      </c>
      <c r="O124" s="287"/>
      <c r="P124" s="127" t="str">
        <f t="shared" si="71"/>
        <v/>
      </c>
      <c r="Q124" s="307"/>
      <c r="R124" s="127" t="str">
        <f t="shared" si="72"/>
        <v/>
      </c>
      <c r="S124" s="267"/>
      <c r="T124" s="127" t="str">
        <f t="shared" si="73"/>
        <v/>
      </c>
      <c r="U124" s="287"/>
      <c r="V124" s="127" t="str">
        <f t="shared" si="74"/>
        <v/>
      </c>
      <c r="W124" s="245"/>
      <c r="X124" s="127" t="str">
        <f t="shared" si="75"/>
        <v/>
      </c>
      <c r="Y124" s="267"/>
      <c r="Z124" s="127" t="str">
        <f t="shared" si="76"/>
        <v/>
      </c>
      <c r="AA124" s="287"/>
      <c r="AB124" s="127" t="str">
        <f t="shared" si="77"/>
        <v/>
      </c>
      <c r="AC124" s="127">
        <f>IF(ISBLANK(#REF!),"",MATCH($D124,Liste_compétences,0))</f>
        <v>124</v>
      </c>
      <c r="AD124" s="127">
        <f>IF(ISBLANK(#REF!),"",MATCH($D124,Liste_compétences,0))</f>
        <v>124</v>
      </c>
    </row>
    <row r="125" spans="1:30" ht="15" thickBot="1" x14ac:dyDescent="0.3">
      <c r="A125" s="26" t="s">
        <v>65</v>
      </c>
      <c r="B125" s="38" t="s">
        <v>221</v>
      </c>
      <c r="C125" s="171" t="s">
        <v>291</v>
      </c>
      <c r="D125" s="210" t="s">
        <v>793</v>
      </c>
      <c r="E125" s="248"/>
      <c r="F125" s="99" t="str">
        <f t="shared" si="66"/>
        <v/>
      </c>
      <c r="G125" s="270"/>
      <c r="H125" s="99" t="str">
        <f t="shared" si="67"/>
        <v/>
      </c>
      <c r="I125" s="290"/>
      <c r="J125" s="99" t="str">
        <f t="shared" si="68"/>
        <v/>
      </c>
      <c r="K125" s="248"/>
      <c r="L125" s="99" t="str">
        <f t="shared" si="69"/>
        <v/>
      </c>
      <c r="M125" s="270"/>
      <c r="N125" s="99" t="str">
        <f t="shared" si="70"/>
        <v/>
      </c>
      <c r="O125" s="290"/>
      <c r="P125" s="99" t="str">
        <f t="shared" si="71"/>
        <v/>
      </c>
      <c r="Q125" s="310"/>
      <c r="R125" s="99" t="str">
        <f t="shared" si="72"/>
        <v/>
      </c>
      <c r="S125" s="270"/>
      <c r="T125" s="99" t="str">
        <f t="shared" si="73"/>
        <v/>
      </c>
      <c r="U125" s="290"/>
      <c r="V125" s="99" t="str">
        <f t="shared" si="74"/>
        <v/>
      </c>
      <c r="W125" s="248"/>
      <c r="X125" s="99" t="str">
        <f t="shared" si="75"/>
        <v/>
      </c>
      <c r="Y125" s="270"/>
      <c r="Z125" s="99" t="str">
        <f t="shared" si="76"/>
        <v/>
      </c>
      <c r="AA125" s="290"/>
      <c r="AB125" s="99" t="str">
        <f t="shared" si="77"/>
        <v/>
      </c>
      <c r="AC125" s="99">
        <f>IF(ISBLANK(#REF!),"",MATCH($D125,Liste_compétences,0))</f>
        <v>125</v>
      </c>
      <c r="AD125" s="99">
        <f>IF(ISBLANK(#REF!),"",MATCH($D125,Liste_compétences,0))</f>
        <v>125</v>
      </c>
    </row>
    <row r="126" spans="1:30" ht="33.75" x14ac:dyDescent="0.25">
      <c r="A126" s="422" t="s">
        <v>203</v>
      </c>
      <c r="B126" s="71" t="s">
        <v>221</v>
      </c>
      <c r="C126" s="167" t="s">
        <v>291</v>
      </c>
      <c r="D126" s="206" t="s">
        <v>794</v>
      </c>
      <c r="E126" s="243"/>
      <c r="F126" s="121" t="str">
        <f t="shared" si="66"/>
        <v/>
      </c>
      <c r="G126" s="265"/>
      <c r="H126" s="121" t="str">
        <f t="shared" si="67"/>
        <v/>
      </c>
      <c r="I126" s="285"/>
      <c r="J126" s="121" t="str">
        <f t="shared" si="68"/>
        <v/>
      </c>
      <c r="K126" s="243"/>
      <c r="L126" s="121" t="str">
        <f t="shared" si="69"/>
        <v/>
      </c>
      <c r="M126" s="265"/>
      <c r="N126" s="121" t="str">
        <f t="shared" si="70"/>
        <v/>
      </c>
      <c r="O126" s="285"/>
      <c r="P126" s="121" t="str">
        <f t="shared" si="71"/>
        <v/>
      </c>
      <c r="Q126" s="306"/>
      <c r="R126" s="121" t="str">
        <f t="shared" si="72"/>
        <v/>
      </c>
      <c r="S126" s="265"/>
      <c r="T126" s="121" t="str">
        <f t="shared" si="73"/>
        <v/>
      </c>
      <c r="U126" s="285"/>
      <c r="V126" s="121" t="str">
        <f t="shared" si="74"/>
        <v/>
      </c>
      <c r="W126" s="243"/>
      <c r="X126" s="121" t="str">
        <f t="shared" si="75"/>
        <v/>
      </c>
      <c r="Y126" s="265"/>
      <c r="Z126" s="121" t="str">
        <f t="shared" si="76"/>
        <v/>
      </c>
      <c r="AA126" s="285"/>
      <c r="AB126" s="121" t="str">
        <f t="shared" si="77"/>
        <v/>
      </c>
      <c r="AC126" s="121" t="e">
        <f>IF(ISBLANK(#REF!),"",MATCH($D126,Liste_compétences,0))</f>
        <v>#VALUE!</v>
      </c>
      <c r="AD126" s="121" t="e">
        <f>IF(ISBLANK(#REF!),"",MATCH($D126,Liste_compétences,0))</f>
        <v>#VALUE!</v>
      </c>
    </row>
    <row r="127" spans="1:30" ht="24" x14ac:dyDescent="0.25">
      <c r="A127" s="423"/>
      <c r="B127" s="75" t="s">
        <v>222</v>
      </c>
      <c r="C127" s="168" t="s">
        <v>300</v>
      </c>
      <c r="D127" s="207" t="s">
        <v>795</v>
      </c>
      <c r="E127" s="244"/>
      <c r="F127" s="122" t="str">
        <f t="shared" si="66"/>
        <v/>
      </c>
      <c r="G127" s="266"/>
      <c r="H127" s="122" t="str">
        <f t="shared" si="67"/>
        <v/>
      </c>
      <c r="I127" s="286"/>
      <c r="J127" s="122" t="str">
        <f t="shared" si="68"/>
        <v/>
      </c>
      <c r="K127" s="244"/>
      <c r="L127" s="122" t="str">
        <f t="shared" si="69"/>
        <v/>
      </c>
      <c r="M127" s="266"/>
      <c r="N127" s="122" t="str">
        <f t="shared" si="70"/>
        <v/>
      </c>
      <c r="O127" s="286"/>
      <c r="P127" s="122" t="str">
        <f t="shared" si="71"/>
        <v/>
      </c>
      <c r="Q127" s="309"/>
      <c r="R127" s="122" t="str">
        <f t="shared" si="72"/>
        <v/>
      </c>
      <c r="S127" s="266"/>
      <c r="T127" s="122" t="str">
        <f t="shared" si="73"/>
        <v/>
      </c>
      <c r="U127" s="286"/>
      <c r="V127" s="122" t="str">
        <f t="shared" si="74"/>
        <v/>
      </c>
      <c r="W127" s="244"/>
      <c r="X127" s="122" t="str">
        <f t="shared" si="75"/>
        <v/>
      </c>
      <c r="Y127" s="266"/>
      <c r="Z127" s="122" t="str">
        <f t="shared" si="76"/>
        <v/>
      </c>
      <c r="AA127" s="286"/>
      <c r="AB127" s="122" t="str">
        <f t="shared" si="77"/>
        <v/>
      </c>
      <c r="AC127" s="122">
        <f>IF(ISBLANK(#REF!),"",MATCH($D127,Liste_compétences,0))</f>
        <v>127</v>
      </c>
      <c r="AD127" s="122">
        <f>IF(ISBLANK(#REF!),"",MATCH($D127,Liste_compétences,0))</f>
        <v>127</v>
      </c>
    </row>
    <row r="128" spans="1:30" ht="22.5" x14ac:dyDescent="0.25">
      <c r="A128" s="423"/>
      <c r="B128" s="66" t="s">
        <v>220</v>
      </c>
      <c r="C128" s="168" t="s">
        <v>301</v>
      </c>
      <c r="D128" s="207" t="s">
        <v>796</v>
      </c>
      <c r="E128" s="244"/>
      <c r="F128" s="122" t="str">
        <f t="shared" si="66"/>
        <v/>
      </c>
      <c r="G128" s="266"/>
      <c r="H128" s="122" t="str">
        <f t="shared" si="67"/>
        <v/>
      </c>
      <c r="I128" s="286"/>
      <c r="J128" s="122" t="str">
        <f t="shared" si="68"/>
        <v/>
      </c>
      <c r="K128" s="244"/>
      <c r="L128" s="122" t="str">
        <f t="shared" si="69"/>
        <v/>
      </c>
      <c r="M128" s="266"/>
      <c r="N128" s="122" t="str">
        <f t="shared" si="70"/>
        <v/>
      </c>
      <c r="O128" s="286"/>
      <c r="P128" s="122" t="str">
        <f t="shared" si="71"/>
        <v/>
      </c>
      <c r="Q128" s="309"/>
      <c r="R128" s="122" t="str">
        <f t="shared" si="72"/>
        <v/>
      </c>
      <c r="S128" s="266"/>
      <c r="T128" s="122" t="str">
        <f t="shared" si="73"/>
        <v/>
      </c>
      <c r="U128" s="286"/>
      <c r="V128" s="122" t="str">
        <f t="shared" si="74"/>
        <v/>
      </c>
      <c r="W128" s="244"/>
      <c r="X128" s="122" t="str">
        <f t="shared" si="75"/>
        <v/>
      </c>
      <c r="Y128" s="266"/>
      <c r="Z128" s="122" t="str">
        <f t="shared" si="76"/>
        <v/>
      </c>
      <c r="AA128" s="286"/>
      <c r="AB128" s="122" t="str">
        <f t="shared" si="77"/>
        <v/>
      </c>
      <c r="AC128" s="122">
        <f>IF(ISBLANK(#REF!),"",MATCH($D128,Liste_compétences,0))</f>
        <v>128</v>
      </c>
      <c r="AD128" s="122">
        <f>IF(ISBLANK(#REF!),"",MATCH($D128,Liste_compétences,0))</f>
        <v>128</v>
      </c>
    </row>
    <row r="129" spans="1:30" ht="22.5" x14ac:dyDescent="0.25">
      <c r="A129" s="423"/>
      <c r="B129" s="66" t="s">
        <v>223</v>
      </c>
      <c r="C129" s="168" t="s">
        <v>302</v>
      </c>
      <c r="D129" s="207" t="s">
        <v>797</v>
      </c>
      <c r="E129" s="244"/>
      <c r="F129" s="122" t="str">
        <f t="shared" si="66"/>
        <v/>
      </c>
      <c r="G129" s="266"/>
      <c r="H129" s="122" t="str">
        <f t="shared" si="67"/>
        <v/>
      </c>
      <c r="I129" s="286"/>
      <c r="J129" s="122" t="str">
        <f t="shared" si="68"/>
        <v/>
      </c>
      <c r="K129" s="244"/>
      <c r="L129" s="122" t="str">
        <f t="shared" si="69"/>
        <v/>
      </c>
      <c r="M129" s="266"/>
      <c r="N129" s="122" t="str">
        <f t="shared" si="70"/>
        <v/>
      </c>
      <c r="O129" s="286"/>
      <c r="P129" s="122" t="str">
        <f t="shared" si="71"/>
        <v/>
      </c>
      <c r="Q129" s="309"/>
      <c r="R129" s="122" t="str">
        <f t="shared" si="72"/>
        <v/>
      </c>
      <c r="S129" s="266"/>
      <c r="T129" s="122" t="str">
        <f t="shared" si="73"/>
        <v/>
      </c>
      <c r="U129" s="286"/>
      <c r="V129" s="122" t="str">
        <f t="shared" si="74"/>
        <v/>
      </c>
      <c r="W129" s="244"/>
      <c r="X129" s="122" t="str">
        <f t="shared" si="75"/>
        <v/>
      </c>
      <c r="Y129" s="266"/>
      <c r="Z129" s="122" t="str">
        <f t="shared" si="76"/>
        <v/>
      </c>
      <c r="AA129" s="286"/>
      <c r="AB129" s="122" t="str">
        <f t="shared" si="77"/>
        <v/>
      </c>
      <c r="AC129" s="122">
        <f>IF(ISBLANK(#REF!),"",MATCH($D129,Liste_compétences,0))</f>
        <v>129</v>
      </c>
      <c r="AD129" s="122">
        <f>IF(ISBLANK(#REF!),"",MATCH($D129,Liste_compétences,0))</f>
        <v>129</v>
      </c>
    </row>
    <row r="130" spans="1:30" x14ac:dyDescent="0.25">
      <c r="A130" s="423"/>
      <c r="B130" s="66" t="s">
        <v>223</v>
      </c>
      <c r="C130" s="168" t="s">
        <v>303</v>
      </c>
      <c r="D130" s="207" t="s">
        <v>798</v>
      </c>
      <c r="E130" s="244"/>
      <c r="F130" s="122" t="str">
        <f t="shared" si="66"/>
        <v/>
      </c>
      <c r="G130" s="266"/>
      <c r="H130" s="122" t="str">
        <f t="shared" si="67"/>
        <v/>
      </c>
      <c r="I130" s="286"/>
      <c r="J130" s="122" t="str">
        <f t="shared" si="68"/>
        <v/>
      </c>
      <c r="K130" s="244"/>
      <c r="L130" s="122" t="str">
        <f t="shared" si="69"/>
        <v/>
      </c>
      <c r="M130" s="266"/>
      <c r="N130" s="122" t="str">
        <f t="shared" si="70"/>
        <v/>
      </c>
      <c r="O130" s="286"/>
      <c r="P130" s="122" t="str">
        <f t="shared" si="71"/>
        <v/>
      </c>
      <c r="Q130" s="309"/>
      <c r="R130" s="122" t="str">
        <f t="shared" si="72"/>
        <v/>
      </c>
      <c r="S130" s="266"/>
      <c r="T130" s="122" t="str">
        <f t="shared" si="73"/>
        <v/>
      </c>
      <c r="U130" s="286"/>
      <c r="V130" s="122" t="str">
        <f t="shared" si="74"/>
        <v/>
      </c>
      <c r="W130" s="244"/>
      <c r="X130" s="122" t="str">
        <f t="shared" si="75"/>
        <v/>
      </c>
      <c r="Y130" s="266"/>
      <c r="Z130" s="122" t="str">
        <f t="shared" si="76"/>
        <v/>
      </c>
      <c r="AA130" s="286"/>
      <c r="AB130" s="122" t="str">
        <f t="shared" si="77"/>
        <v/>
      </c>
      <c r="AC130" s="122">
        <f>IF(ISBLANK(#REF!),"",MATCH($D130,Liste_compétences,0))</f>
        <v>130</v>
      </c>
      <c r="AD130" s="122">
        <f>IF(ISBLANK(#REF!),"",MATCH($D130,Liste_compétences,0))</f>
        <v>130</v>
      </c>
    </row>
    <row r="131" spans="1:30" ht="15" thickBot="1" x14ac:dyDescent="0.3">
      <c r="A131" s="424"/>
      <c r="B131" s="69" t="s">
        <v>223</v>
      </c>
      <c r="C131" s="202" t="s">
        <v>304</v>
      </c>
      <c r="D131" s="208" t="s">
        <v>799</v>
      </c>
      <c r="E131" s="245"/>
      <c r="F131" s="127" t="str">
        <f t="shared" si="66"/>
        <v/>
      </c>
      <c r="G131" s="267"/>
      <c r="H131" s="127" t="str">
        <f t="shared" si="67"/>
        <v/>
      </c>
      <c r="I131" s="287"/>
      <c r="J131" s="127" t="str">
        <f t="shared" si="68"/>
        <v/>
      </c>
      <c r="K131" s="245"/>
      <c r="L131" s="127" t="str">
        <f t="shared" si="69"/>
        <v/>
      </c>
      <c r="M131" s="267"/>
      <c r="N131" s="127" t="str">
        <f t="shared" si="70"/>
        <v/>
      </c>
      <c r="O131" s="287"/>
      <c r="P131" s="127" t="str">
        <f t="shared" si="71"/>
        <v/>
      </c>
      <c r="Q131" s="307"/>
      <c r="R131" s="127" t="str">
        <f t="shared" si="72"/>
        <v/>
      </c>
      <c r="S131" s="267"/>
      <c r="T131" s="127" t="str">
        <f t="shared" si="73"/>
        <v/>
      </c>
      <c r="U131" s="287"/>
      <c r="V131" s="127" t="str">
        <f t="shared" si="74"/>
        <v/>
      </c>
      <c r="W131" s="245"/>
      <c r="X131" s="127" t="str">
        <f t="shared" si="75"/>
        <v/>
      </c>
      <c r="Y131" s="267"/>
      <c r="Z131" s="127" t="str">
        <f t="shared" si="76"/>
        <v/>
      </c>
      <c r="AA131" s="287"/>
      <c r="AB131" s="127" t="str">
        <f t="shared" si="77"/>
        <v/>
      </c>
      <c r="AC131" s="127">
        <f>IF(ISBLANK(#REF!),"",MATCH($D131,Liste_compétences,0))</f>
        <v>131</v>
      </c>
      <c r="AD131" s="127">
        <f>IF(ISBLANK(#REF!),"",MATCH($D131,Liste_compétences,0))</f>
        <v>131</v>
      </c>
    </row>
    <row r="132" spans="1:30" x14ac:dyDescent="0.25">
      <c r="A132" s="444"/>
      <c r="B132" s="71" t="s">
        <v>220</v>
      </c>
      <c r="C132" s="167" t="s">
        <v>305</v>
      </c>
      <c r="D132" s="206" t="s">
        <v>800</v>
      </c>
      <c r="E132" s="243"/>
      <c r="F132" s="121" t="str">
        <f t="shared" si="66"/>
        <v/>
      </c>
      <c r="G132" s="265"/>
      <c r="H132" s="121" t="str">
        <f t="shared" si="67"/>
        <v/>
      </c>
      <c r="I132" s="285"/>
      <c r="J132" s="121" t="str">
        <f t="shared" si="68"/>
        <v/>
      </c>
      <c r="K132" s="243"/>
      <c r="L132" s="121" t="str">
        <f t="shared" si="69"/>
        <v/>
      </c>
      <c r="M132" s="265"/>
      <c r="N132" s="121" t="str">
        <f t="shared" si="70"/>
        <v/>
      </c>
      <c r="O132" s="285"/>
      <c r="P132" s="121" t="str">
        <f t="shared" si="71"/>
        <v/>
      </c>
      <c r="Q132" s="306"/>
      <c r="R132" s="121" t="str">
        <f t="shared" si="72"/>
        <v/>
      </c>
      <c r="S132" s="265"/>
      <c r="T132" s="121" t="str">
        <f t="shared" si="73"/>
        <v/>
      </c>
      <c r="U132" s="285"/>
      <c r="V132" s="121" t="str">
        <f t="shared" si="74"/>
        <v/>
      </c>
      <c r="W132" s="243"/>
      <c r="X132" s="121" t="str">
        <f t="shared" si="75"/>
        <v/>
      </c>
      <c r="Y132" s="265"/>
      <c r="Z132" s="121" t="str">
        <f t="shared" si="76"/>
        <v/>
      </c>
      <c r="AA132" s="285"/>
      <c r="AB132" s="121" t="str">
        <f t="shared" si="77"/>
        <v/>
      </c>
      <c r="AC132" s="121">
        <f>IF(ISBLANK(#REF!),"",MATCH($D132,Liste_compétences,0))</f>
        <v>132</v>
      </c>
      <c r="AD132" s="121">
        <f>IF(ISBLANK(#REF!),"",MATCH($D132,Liste_compétences,0))</f>
        <v>132</v>
      </c>
    </row>
    <row r="133" spans="1:30" ht="15.75" thickBot="1" x14ac:dyDescent="0.3">
      <c r="A133" s="445"/>
      <c r="B133" s="69" t="s">
        <v>223</v>
      </c>
      <c r="C133" s="169"/>
      <c r="D133" s="226" t="s">
        <v>66</v>
      </c>
      <c r="E133" s="246"/>
      <c r="F133" s="123" t="str">
        <f t="shared" si="66"/>
        <v/>
      </c>
      <c r="G133" s="268"/>
      <c r="H133" s="123" t="str">
        <f t="shared" si="67"/>
        <v/>
      </c>
      <c r="I133" s="288"/>
      <c r="J133" s="123" t="str">
        <f t="shared" si="68"/>
        <v/>
      </c>
      <c r="K133" s="246"/>
      <c r="L133" s="123" t="str">
        <f t="shared" si="69"/>
        <v/>
      </c>
      <c r="M133" s="268"/>
      <c r="N133" s="123" t="str">
        <f t="shared" si="70"/>
        <v/>
      </c>
      <c r="O133" s="288"/>
      <c r="P133" s="123" t="str">
        <f t="shared" si="71"/>
        <v/>
      </c>
      <c r="Q133" s="308"/>
      <c r="R133" s="123" t="str">
        <f t="shared" si="72"/>
        <v/>
      </c>
      <c r="S133" s="268"/>
      <c r="T133" s="123" t="str">
        <f t="shared" si="73"/>
        <v/>
      </c>
      <c r="U133" s="288"/>
      <c r="V133" s="123" t="str">
        <f t="shared" si="74"/>
        <v/>
      </c>
      <c r="W133" s="246"/>
      <c r="X133" s="123" t="str">
        <f t="shared" si="75"/>
        <v/>
      </c>
      <c r="Y133" s="268"/>
      <c r="Z133" s="123" t="str">
        <f t="shared" si="76"/>
        <v/>
      </c>
      <c r="AA133" s="288"/>
      <c r="AB133" s="123" t="str">
        <f t="shared" si="77"/>
        <v/>
      </c>
      <c r="AC133" s="123">
        <f>IF(ISBLANK(#REF!),"",MATCH($D133,Liste_compétences,0))</f>
        <v>133</v>
      </c>
      <c r="AD133" s="123">
        <f>IF(ISBLANK(#REF!),"",MATCH($D133,Liste_compétences,0))</f>
        <v>133</v>
      </c>
    </row>
    <row r="134" spans="1:30" ht="16.5" thickBot="1" x14ac:dyDescent="0.3">
      <c r="A134" s="412" t="s">
        <v>230</v>
      </c>
      <c r="B134" s="159"/>
      <c r="C134" s="172"/>
      <c r="D134" s="15" t="s">
        <v>1347</v>
      </c>
      <c r="E134" s="340"/>
      <c r="F134" s="341" t="str">
        <f>IF(SUM(F136:F144)=0,"",MATCH($D134,Liste_compétences,0))</f>
        <v/>
      </c>
      <c r="G134" s="342" t="str">
        <f>G$6</f>
        <v>2012-2013</v>
      </c>
      <c r="H134" s="341" t="str">
        <f>IF(SUM(H136:H144)=0,"",MATCH($D134,Liste_compétences,0))</f>
        <v/>
      </c>
      <c r="I134" s="343"/>
      <c r="J134" s="341" t="str">
        <f>IF(SUM(J136:J144)=0,"",MATCH($D134,Liste_compétences,0))</f>
        <v/>
      </c>
      <c r="K134" s="340"/>
      <c r="L134" s="341" t="str">
        <f>IF(SUM(L136:L144)=0,"",MATCH($D134,Liste_compétences,0))</f>
        <v/>
      </c>
      <c r="M134" s="342" t="str">
        <f>M$6</f>
        <v>2013-2014</v>
      </c>
      <c r="N134" s="341" t="str">
        <f>IF(SUM(N136:N144)=0,"",MATCH($D134,Liste_compétences,0))</f>
        <v/>
      </c>
      <c r="O134" s="343"/>
      <c r="P134" s="341" t="str">
        <f>IF(SUM(P136:P144)=0,"",MATCH($D134,Liste_compétences,0))</f>
        <v/>
      </c>
      <c r="Q134" s="340"/>
      <c r="R134" s="341" t="str">
        <f>IF(SUM(R136:R144)=0,"",MATCH($D134,Liste_compétences,0))</f>
        <v/>
      </c>
      <c r="S134" s="342" t="str">
        <f>S$6</f>
        <v>2014-2015</v>
      </c>
      <c r="T134" s="341" t="str">
        <f>IF(SUM(T136:T144)=0,"",MATCH($D134,Liste_compétences,0))</f>
        <v/>
      </c>
      <c r="U134" s="343"/>
      <c r="V134" s="341" t="str">
        <f>IF(SUM(V136:V144)=0,"",MATCH($D134,Liste_compétences,0))</f>
        <v/>
      </c>
      <c r="W134" s="340"/>
      <c r="X134" s="341" t="str">
        <f>IF(SUM(X136:X144)=0,"",MATCH($D134,Liste_compétences,0))</f>
        <v/>
      </c>
      <c r="Y134" s="342" t="str">
        <f>Y$6</f>
        <v>2015-2016</v>
      </c>
      <c r="Z134" s="341" t="str">
        <f>IF(SUM(Z136:Z144)=0,"",MATCH($D134,Liste_compétences,0))</f>
        <v/>
      </c>
      <c r="AA134" s="343"/>
      <c r="AB134" s="341" t="str">
        <f>IF(SUM(AB136:AB144)=0,"",MATCH($D134,Liste_compétences,0))</f>
        <v/>
      </c>
      <c r="AC134" s="341">
        <f>IF(SUM(AC136:AC144)=0,"",MATCH($D134,Liste_compétences,0))</f>
        <v>134</v>
      </c>
      <c r="AD134" s="103">
        <f>IF(SUM(AD136:AD144)=0,"",MATCH($D134,Liste_compétences,0))</f>
        <v>134</v>
      </c>
    </row>
    <row r="135" spans="1:30" ht="16.5" thickBot="1" x14ac:dyDescent="0.3">
      <c r="A135" s="413"/>
      <c r="B135" s="177"/>
      <c r="C135" s="173"/>
      <c r="D135" s="179" t="s">
        <v>1</v>
      </c>
      <c r="E135" s="348">
        <v>1</v>
      </c>
      <c r="F135" s="349"/>
      <c r="G135" s="350">
        <v>2</v>
      </c>
      <c r="H135" s="349"/>
      <c r="I135" s="351">
        <v>3</v>
      </c>
      <c r="J135" s="349"/>
      <c r="K135" s="348">
        <v>1</v>
      </c>
      <c r="L135" s="349"/>
      <c r="M135" s="350">
        <v>2</v>
      </c>
      <c r="N135" s="349"/>
      <c r="O135" s="351">
        <v>3</v>
      </c>
      <c r="P135" s="349"/>
      <c r="Q135" s="348">
        <v>1</v>
      </c>
      <c r="R135" s="349"/>
      <c r="S135" s="350">
        <v>2</v>
      </c>
      <c r="T135" s="349"/>
      <c r="U135" s="351">
        <v>3</v>
      </c>
      <c r="V135" s="349"/>
      <c r="W135" s="348">
        <v>1</v>
      </c>
      <c r="X135" s="349"/>
      <c r="Y135" s="350">
        <v>2</v>
      </c>
      <c r="Z135" s="349"/>
      <c r="AA135" s="351">
        <v>3</v>
      </c>
      <c r="AB135" s="349"/>
      <c r="AC135" s="349"/>
      <c r="AD135" s="114"/>
    </row>
    <row r="136" spans="1:30" x14ac:dyDescent="0.25">
      <c r="A136" s="410" t="s">
        <v>185</v>
      </c>
      <c r="B136" s="44" t="s">
        <v>176</v>
      </c>
      <c r="C136" s="201" t="s">
        <v>306</v>
      </c>
      <c r="D136" s="206" t="s">
        <v>801</v>
      </c>
      <c r="E136" s="248"/>
      <c r="F136" s="99" t="str">
        <f t="shared" ref="F136:F144" si="78">IF(ISBLANK(E136),"",MATCH($D136,Liste_compétences,0))</f>
        <v/>
      </c>
      <c r="G136" s="270"/>
      <c r="H136" s="99" t="str">
        <f t="shared" ref="H136:H144" si="79">IF(ISBLANK(G136),"",MATCH($D136,Liste_compétences,0))</f>
        <v/>
      </c>
      <c r="I136" s="290"/>
      <c r="J136" s="99" t="str">
        <f t="shared" ref="J136:J144" si="80">IF(ISBLANK(I136),"",MATCH($D136,Liste_compétences,0))</f>
        <v/>
      </c>
      <c r="K136" s="243"/>
      <c r="L136" s="99" t="str">
        <f t="shared" ref="L136:L144" si="81">IF(ISBLANK(K136),"",MATCH($D136,Liste_compétences,0))</f>
        <v/>
      </c>
      <c r="M136" s="265"/>
      <c r="N136" s="99" t="str">
        <f t="shared" ref="N136:N144" si="82">IF(ISBLANK(M136),"",MATCH($D136,Liste_compétences,0))</f>
        <v/>
      </c>
      <c r="O136" s="285"/>
      <c r="P136" s="99" t="str">
        <f t="shared" ref="P136:P144" si="83">IF(ISBLANK(O136),"",MATCH($D136,Liste_compétences,0))</f>
        <v/>
      </c>
      <c r="Q136" s="248"/>
      <c r="R136" s="99" t="str">
        <f t="shared" ref="R136:R144" si="84">IF(ISBLANK(Q136),"",MATCH($D136,Liste_compétences,0))</f>
        <v/>
      </c>
      <c r="S136" s="270"/>
      <c r="T136" s="99" t="str">
        <f t="shared" ref="T136:T144" si="85">IF(ISBLANK(S136),"",MATCH($D136,Liste_compétences,0))</f>
        <v/>
      </c>
      <c r="U136" s="290"/>
      <c r="V136" s="99" t="str">
        <f t="shared" ref="V136:V144" si="86">IF(ISBLANK(U136),"",MATCH($D136,Liste_compétences,0))</f>
        <v/>
      </c>
      <c r="W136" s="243"/>
      <c r="X136" s="99" t="str">
        <f t="shared" ref="X136:X144" si="87">IF(ISBLANK(W136),"",MATCH($D136,Liste_compétences,0))</f>
        <v/>
      </c>
      <c r="Y136" s="265"/>
      <c r="Z136" s="99" t="str">
        <f t="shared" ref="Z136:Z144" si="88">IF(ISBLANK(Y136),"",MATCH($D136,Liste_compétences,0))</f>
        <v/>
      </c>
      <c r="AA136" s="285"/>
      <c r="AB136" s="99" t="str">
        <f t="shared" ref="AB136:AB144" si="89">IF(ISBLANK(AA136),"",MATCH($D136,Liste_compétences,0))</f>
        <v/>
      </c>
      <c r="AC136" s="99">
        <f>IF(ISBLANK(#REF!),"",MATCH($D136,Liste_compétences,0))</f>
        <v>136</v>
      </c>
      <c r="AD136" s="99">
        <f>IF(ISBLANK(#REF!),"",MATCH($D136,Liste_compétences,0))</f>
        <v>136</v>
      </c>
    </row>
    <row r="137" spans="1:30" ht="22.5" x14ac:dyDescent="0.25">
      <c r="A137" s="410"/>
      <c r="B137" s="36" t="s">
        <v>176</v>
      </c>
      <c r="C137" s="168" t="s">
        <v>307</v>
      </c>
      <c r="D137" s="207" t="s">
        <v>802</v>
      </c>
      <c r="E137" s="244"/>
      <c r="F137" s="122" t="str">
        <f t="shared" si="78"/>
        <v/>
      </c>
      <c r="G137" s="266"/>
      <c r="H137" s="122" t="str">
        <f t="shared" si="79"/>
        <v/>
      </c>
      <c r="I137" s="286"/>
      <c r="J137" s="122" t="str">
        <f t="shared" si="80"/>
        <v/>
      </c>
      <c r="K137" s="244"/>
      <c r="L137" s="122" t="str">
        <f t="shared" si="81"/>
        <v/>
      </c>
      <c r="M137" s="266"/>
      <c r="N137" s="122" t="str">
        <f t="shared" si="82"/>
        <v/>
      </c>
      <c r="O137" s="286"/>
      <c r="P137" s="122" t="str">
        <f t="shared" si="83"/>
        <v/>
      </c>
      <c r="Q137" s="244"/>
      <c r="R137" s="122" t="str">
        <f t="shared" si="84"/>
        <v/>
      </c>
      <c r="S137" s="266"/>
      <c r="T137" s="122" t="str">
        <f t="shared" si="85"/>
        <v/>
      </c>
      <c r="U137" s="286"/>
      <c r="V137" s="122" t="str">
        <f t="shared" si="86"/>
        <v/>
      </c>
      <c r="W137" s="244"/>
      <c r="X137" s="122" t="str">
        <f t="shared" si="87"/>
        <v/>
      </c>
      <c r="Y137" s="266"/>
      <c r="Z137" s="122" t="str">
        <f t="shared" si="88"/>
        <v/>
      </c>
      <c r="AA137" s="286"/>
      <c r="AB137" s="122" t="str">
        <f t="shared" si="89"/>
        <v/>
      </c>
      <c r="AC137" s="122">
        <f>IF(ISBLANK(#REF!),"",MATCH($D137,Liste_compétences,0))</f>
        <v>137</v>
      </c>
      <c r="AD137" s="122">
        <f>IF(ISBLANK(#REF!),"",MATCH($D137,Liste_compétences,0))</f>
        <v>137</v>
      </c>
    </row>
    <row r="138" spans="1:30" ht="15" thickBot="1" x14ac:dyDescent="0.3">
      <c r="A138" s="411"/>
      <c r="B138" s="37" t="s">
        <v>176</v>
      </c>
      <c r="C138" s="169" t="s">
        <v>308</v>
      </c>
      <c r="D138" s="25" t="s">
        <v>803</v>
      </c>
      <c r="E138" s="251"/>
      <c r="F138" s="129" t="str">
        <f t="shared" si="78"/>
        <v/>
      </c>
      <c r="G138" s="273"/>
      <c r="H138" s="129" t="str">
        <f t="shared" si="79"/>
        <v/>
      </c>
      <c r="I138" s="294"/>
      <c r="J138" s="129" t="str">
        <f t="shared" si="80"/>
        <v/>
      </c>
      <c r="K138" s="246"/>
      <c r="L138" s="129" t="str">
        <f t="shared" si="81"/>
        <v/>
      </c>
      <c r="M138" s="268"/>
      <c r="N138" s="129" t="str">
        <f t="shared" si="82"/>
        <v/>
      </c>
      <c r="O138" s="288"/>
      <c r="P138" s="129" t="str">
        <f t="shared" si="83"/>
        <v/>
      </c>
      <c r="Q138" s="251"/>
      <c r="R138" s="129" t="str">
        <f t="shared" si="84"/>
        <v/>
      </c>
      <c r="S138" s="273"/>
      <c r="T138" s="129" t="str">
        <f t="shared" si="85"/>
        <v/>
      </c>
      <c r="U138" s="294"/>
      <c r="V138" s="129" t="str">
        <f t="shared" si="86"/>
        <v/>
      </c>
      <c r="W138" s="246"/>
      <c r="X138" s="129" t="str">
        <f t="shared" si="87"/>
        <v/>
      </c>
      <c r="Y138" s="268"/>
      <c r="Z138" s="129" t="str">
        <f t="shared" si="88"/>
        <v/>
      </c>
      <c r="AA138" s="288"/>
      <c r="AB138" s="129" t="str">
        <f t="shared" si="89"/>
        <v/>
      </c>
      <c r="AC138" s="129">
        <f>IF(ISBLANK(#REF!),"",MATCH($D138,Liste_compétences,0))</f>
        <v>138</v>
      </c>
      <c r="AD138" s="129">
        <f>IF(ISBLANK(#REF!),"",MATCH($D138,Liste_compétences,0))</f>
        <v>138</v>
      </c>
    </row>
    <row r="139" spans="1:30" ht="15" thickBot="1" x14ac:dyDescent="0.3">
      <c r="A139" s="1" t="s">
        <v>9</v>
      </c>
      <c r="B139" s="39" t="s">
        <v>1422</v>
      </c>
      <c r="C139" s="203" t="s">
        <v>309</v>
      </c>
      <c r="D139" s="212" t="s">
        <v>804</v>
      </c>
      <c r="E139" s="251"/>
      <c r="F139" s="129" t="str">
        <f t="shared" si="78"/>
        <v/>
      </c>
      <c r="G139" s="273"/>
      <c r="H139" s="129" t="str">
        <f t="shared" si="79"/>
        <v/>
      </c>
      <c r="I139" s="294"/>
      <c r="J139" s="129" t="str">
        <f t="shared" si="80"/>
        <v/>
      </c>
      <c r="K139" s="312"/>
      <c r="L139" s="129" t="str">
        <f t="shared" si="81"/>
        <v/>
      </c>
      <c r="M139" s="269"/>
      <c r="N139" s="129" t="str">
        <f t="shared" si="82"/>
        <v/>
      </c>
      <c r="O139" s="326"/>
      <c r="P139" s="129" t="str">
        <f t="shared" si="83"/>
        <v/>
      </c>
      <c r="Q139" s="251"/>
      <c r="R139" s="129" t="str">
        <f t="shared" si="84"/>
        <v/>
      </c>
      <c r="S139" s="273"/>
      <c r="T139" s="129" t="str">
        <f t="shared" si="85"/>
        <v/>
      </c>
      <c r="U139" s="294"/>
      <c r="V139" s="129" t="str">
        <f t="shared" si="86"/>
        <v/>
      </c>
      <c r="W139" s="312"/>
      <c r="X139" s="129" t="str">
        <f t="shared" si="87"/>
        <v/>
      </c>
      <c r="Y139" s="269"/>
      <c r="Z139" s="129" t="str">
        <f t="shared" si="88"/>
        <v/>
      </c>
      <c r="AA139" s="326"/>
      <c r="AB139" s="129" t="str">
        <f t="shared" si="89"/>
        <v/>
      </c>
      <c r="AC139" s="129">
        <f>IF(ISBLANK(#REF!),"",MATCH($D139,Liste_compétences,0))</f>
        <v>139</v>
      </c>
      <c r="AD139" s="129">
        <f>IF(ISBLANK(#REF!),"",MATCH($D139,Liste_compétences,0))</f>
        <v>139</v>
      </c>
    </row>
    <row r="140" spans="1:30" ht="15" thickBot="1" x14ac:dyDescent="0.3">
      <c r="A140" s="421" t="s">
        <v>10</v>
      </c>
      <c r="B140" s="31" t="s">
        <v>176</v>
      </c>
      <c r="C140" s="167" t="s">
        <v>310</v>
      </c>
      <c r="D140" s="212" t="s">
        <v>805</v>
      </c>
      <c r="E140" s="247"/>
      <c r="F140" s="120" t="str">
        <f t="shared" si="78"/>
        <v/>
      </c>
      <c r="G140" s="269"/>
      <c r="H140" s="120" t="str">
        <f t="shared" si="79"/>
        <v/>
      </c>
      <c r="I140" s="289"/>
      <c r="J140" s="120" t="str">
        <f t="shared" si="80"/>
        <v/>
      </c>
      <c r="K140" s="247"/>
      <c r="L140" s="120" t="str">
        <f t="shared" si="81"/>
        <v/>
      </c>
      <c r="M140" s="269"/>
      <c r="N140" s="120" t="str">
        <f t="shared" si="82"/>
        <v/>
      </c>
      <c r="O140" s="289"/>
      <c r="P140" s="120" t="str">
        <f t="shared" si="83"/>
        <v/>
      </c>
      <c r="Q140" s="247"/>
      <c r="R140" s="120" t="str">
        <f t="shared" si="84"/>
        <v/>
      </c>
      <c r="S140" s="269"/>
      <c r="T140" s="120" t="str">
        <f t="shared" si="85"/>
        <v/>
      </c>
      <c r="U140" s="289"/>
      <c r="V140" s="120" t="str">
        <f t="shared" si="86"/>
        <v/>
      </c>
      <c r="W140" s="247"/>
      <c r="X140" s="120" t="str">
        <f t="shared" si="87"/>
        <v/>
      </c>
      <c r="Y140" s="269"/>
      <c r="Z140" s="120" t="str">
        <f t="shared" si="88"/>
        <v/>
      </c>
      <c r="AA140" s="289"/>
      <c r="AB140" s="120" t="str">
        <f t="shared" si="89"/>
        <v/>
      </c>
      <c r="AC140" s="120">
        <f>IF(ISBLANK(#REF!),"",MATCH($D140,Liste_compétences,0))</f>
        <v>140</v>
      </c>
      <c r="AD140" s="120">
        <f>IF(ISBLANK(#REF!),"",MATCH($D140,Liste_compétences,0))</f>
        <v>140</v>
      </c>
    </row>
    <row r="141" spans="1:30" ht="15" thickBot="1" x14ac:dyDescent="0.3">
      <c r="A141" s="420"/>
      <c r="B141" s="34" t="s">
        <v>1422</v>
      </c>
      <c r="C141" s="169" t="s">
        <v>311</v>
      </c>
      <c r="D141" s="211" t="s">
        <v>806</v>
      </c>
      <c r="E141" s="249"/>
      <c r="F141" s="130" t="str">
        <f t="shared" si="78"/>
        <v/>
      </c>
      <c r="G141" s="271"/>
      <c r="H141" s="130" t="str">
        <f t="shared" si="79"/>
        <v/>
      </c>
      <c r="I141" s="291"/>
      <c r="J141" s="130" t="str">
        <f t="shared" si="80"/>
        <v/>
      </c>
      <c r="K141" s="249"/>
      <c r="L141" s="130" t="str">
        <f t="shared" si="81"/>
        <v/>
      </c>
      <c r="M141" s="271"/>
      <c r="N141" s="130" t="str">
        <f t="shared" si="82"/>
        <v/>
      </c>
      <c r="O141" s="291"/>
      <c r="P141" s="130" t="str">
        <f t="shared" si="83"/>
        <v/>
      </c>
      <c r="Q141" s="249"/>
      <c r="R141" s="130" t="str">
        <f t="shared" si="84"/>
        <v/>
      </c>
      <c r="S141" s="271"/>
      <c r="T141" s="130" t="str">
        <f t="shared" si="85"/>
        <v/>
      </c>
      <c r="U141" s="291"/>
      <c r="V141" s="130" t="str">
        <f t="shared" si="86"/>
        <v/>
      </c>
      <c r="W141" s="249"/>
      <c r="X141" s="130" t="str">
        <f t="shared" si="87"/>
        <v/>
      </c>
      <c r="Y141" s="271"/>
      <c r="Z141" s="130" t="str">
        <f t="shared" si="88"/>
        <v/>
      </c>
      <c r="AA141" s="291"/>
      <c r="AB141" s="130" t="str">
        <f t="shared" si="89"/>
        <v/>
      </c>
      <c r="AC141" s="130">
        <f>IF(ISBLANK(#REF!),"",MATCH($D141,Liste_compétences,0))</f>
        <v>141</v>
      </c>
      <c r="AD141" s="130">
        <f>IF(ISBLANK(#REF!),"",MATCH($D141,Liste_compétences,0))</f>
        <v>141</v>
      </c>
    </row>
    <row r="142" spans="1:30" ht="15" thickBot="1" x14ac:dyDescent="0.3">
      <c r="A142" s="1" t="s">
        <v>11</v>
      </c>
      <c r="B142" s="42" t="s">
        <v>1422</v>
      </c>
      <c r="C142" s="203" t="s">
        <v>312</v>
      </c>
      <c r="D142" s="209" t="s">
        <v>807</v>
      </c>
      <c r="E142" s="247"/>
      <c r="F142" s="124" t="str">
        <f t="shared" si="78"/>
        <v/>
      </c>
      <c r="G142" s="269"/>
      <c r="H142" s="124" t="str">
        <f t="shared" si="79"/>
        <v/>
      </c>
      <c r="I142" s="289"/>
      <c r="J142" s="124" t="str">
        <f t="shared" si="80"/>
        <v/>
      </c>
      <c r="K142" s="247"/>
      <c r="L142" s="124" t="str">
        <f t="shared" si="81"/>
        <v/>
      </c>
      <c r="M142" s="269"/>
      <c r="N142" s="124" t="str">
        <f t="shared" si="82"/>
        <v/>
      </c>
      <c r="O142" s="289"/>
      <c r="P142" s="124" t="str">
        <f t="shared" si="83"/>
        <v/>
      </c>
      <c r="Q142" s="247"/>
      <c r="R142" s="124" t="str">
        <f t="shared" si="84"/>
        <v/>
      </c>
      <c r="S142" s="269"/>
      <c r="T142" s="124" t="str">
        <f t="shared" si="85"/>
        <v/>
      </c>
      <c r="U142" s="289"/>
      <c r="V142" s="124" t="str">
        <f t="shared" si="86"/>
        <v/>
      </c>
      <c r="W142" s="247"/>
      <c r="X142" s="124" t="str">
        <f t="shared" si="87"/>
        <v/>
      </c>
      <c r="Y142" s="269"/>
      <c r="Z142" s="124" t="str">
        <f t="shared" si="88"/>
        <v/>
      </c>
      <c r="AA142" s="289"/>
      <c r="AB142" s="124" t="str">
        <f t="shared" si="89"/>
        <v/>
      </c>
      <c r="AC142" s="124">
        <f>IF(ISBLANK(#REF!),"",MATCH($D142,Liste_compétences,0))</f>
        <v>142</v>
      </c>
      <c r="AD142" s="124">
        <f>IF(ISBLANK(#REF!),"",MATCH($D142,Liste_compétences,0))</f>
        <v>142</v>
      </c>
    </row>
    <row r="143" spans="1:30" x14ac:dyDescent="0.25">
      <c r="A143" s="409" t="s">
        <v>12</v>
      </c>
      <c r="B143" s="35" t="s">
        <v>176</v>
      </c>
      <c r="C143" s="167" t="s">
        <v>313</v>
      </c>
      <c r="D143" s="206" t="s">
        <v>808</v>
      </c>
      <c r="E143" s="243"/>
      <c r="F143" s="115" t="str">
        <f t="shared" si="78"/>
        <v/>
      </c>
      <c r="G143" s="265"/>
      <c r="H143" s="115" t="str">
        <f t="shared" si="79"/>
        <v/>
      </c>
      <c r="I143" s="285"/>
      <c r="J143" s="115" t="str">
        <f t="shared" si="80"/>
        <v/>
      </c>
      <c r="K143" s="243"/>
      <c r="L143" s="115" t="str">
        <f t="shared" si="81"/>
        <v/>
      </c>
      <c r="M143" s="265"/>
      <c r="N143" s="115" t="str">
        <f t="shared" si="82"/>
        <v/>
      </c>
      <c r="O143" s="285"/>
      <c r="P143" s="115" t="str">
        <f t="shared" si="83"/>
        <v/>
      </c>
      <c r="Q143" s="243"/>
      <c r="R143" s="115" t="str">
        <f t="shared" si="84"/>
        <v/>
      </c>
      <c r="S143" s="265"/>
      <c r="T143" s="115" t="str">
        <f t="shared" si="85"/>
        <v/>
      </c>
      <c r="U143" s="285"/>
      <c r="V143" s="115" t="str">
        <f t="shared" si="86"/>
        <v/>
      </c>
      <c r="W143" s="243"/>
      <c r="X143" s="115" t="str">
        <f t="shared" si="87"/>
        <v/>
      </c>
      <c r="Y143" s="265"/>
      <c r="Z143" s="115" t="str">
        <f t="shared" si="88"/>
        <v/>
      </c>
      <c r="AA143" s="285"/>
      <c r="AB143" s="115" t="str">
        <f t="shared" si="89"/>
        <v/>
      </c>
      <c r="AC143" s="115">
        <f>IF(ISBLANK(#REF!),"",MATCH($D143,Liste_compétences,0))</f>
        <v>143</v>
      </c>
      <c r="AD143" s="115">
        <f>IF(ISBLANK(#REF!),"",MATCH($D143,Liste_compétences,0))</f>
        <v>143</v>
      </c>
    </row>
    <row r="144" spans="1:30" ht="15" thickBot="1" x14ac:dyDescent="0.3">
      <c r="A144" s="410"/>
      <c r="B144" s="45" t="s">
        <v>1422</v>
      </c>
      <c r="C144" s="169" t="s">
        <v>314</v>
      </c>
      <c r="D144" s="25" t="s">
        <v>809</v>
      </c>
      <c r="E144" s="246"/>
      <c r="F144" s="118" t="str">
        <f t="shared" si="78"/>
        <v/>
      </c>
      <c r="G144" s="268"/>
      <c r="H144" s="118" t="str">
        <f t="shared" si="79"/>
        <v/>
      </c>
      <c r="I144" s="288"/>
      <c r="J144" s="118" t="str">
        <f t="shared" si="80"/>
        <v/>
      </c>
      <c r="K144" s="246"/>
      <c r="L144" s="118" t="str">
        <f t="shared" si="81"/>
        <v/>
      </c>
      <c r="M144" s="268"/>
      <c r="N144" s="118" t="str">
        <f t="shared" si="82"/>
        <v/>
      </c>
      <c r="O144" s="288"/>
      <c r="P144" s="118" t="str">
        <f t="shared" si="83"/>
        <v/>
      </c>
      <c r="Q144" s="246"/>
      <c r="R144" s="118" t="str">
        <f t="shared" si="84"/>
        <v/>
      </c>
      <c r="S144" s="268"/>
      <c r="T144" s="118" t="str">
        <f t="shared" si="85"/>
        <v/>
      </c>
      <c r="U144" s="288"/>
      <c r="V144" s="118" t="str">
        <f t="shared" si="86"/>
        <v/>
      </c>
      <c r="W144" s="246"/>
      <c r="X144" s="118" t="str">
        <f t="shared" si="87"/>
        <v/>
      </c>
      <c r="Y144" s="268"/>
      <c r="Z144" s="118" t="str">
        <f t="shared" si="88"/>
        <v/>
      </c>
      <c r="AA144" s="288"/>
      <c r="AB144" s="118" t="str">
        <f t="shared" si="89"/>
        <v/>
      </c>
      <c r="AC144" s="118">
        <f>IF(ISBLANK(#REF!),"",MATCH($D144,Liste_compétences,0))</f>
        <v>144</v>
      </c>
      <c r="AD144" s="118">
        <f>IF(ISBLANK(#REF!),"",MATCH($D144,Liste_compétences,0))</f>
        <v>144</v>
      </c>
    </row>
    <row r="145" spans="1:30" ht="16.5" thickBot="1" x14ac:dyDescent="0.3">
      <c r="A145" s="412" t="s">
        <v>231</v>
      </c>
      <c r="B145" s="178"/>
      <c r="C145" s="187"/>
      <c r="D145" s="15" t="s">
        <v>1348</v>
      </c>
      <c r="E145" s="340"/>
      <c r="F145" s="341" t="str">
        <f>IF(SUM(F147:F181)=0,"",MATCH($D145,Liste_compétences,0))</f>
        <v/>
      </c>
      <c r="G145" s="342" t="str">
        <f>G$6</f>
        <v>2012-2013</v>
      </c>
      <c r="H145" s="341" t="str">
        <f>IF(SUM(H147:H181)=0,"",MATCH($D145,Liste_compétences,0))</f>
        <v/>
      </c>
      <c r="I145" s="343"/>
      <c r="J145" s="341" t="str">
        <f>IF(SUM(J147:J181)=0,"",MATCH($D145,Liste_compétences,0))</f>
        <v/>
      </c>
      <c r="K145" s="340"/>
      <c r="L145" s="341" t="str">
        <f>IF(SUM(L147:L181)=0,"",MATCH($D145,Liste_compétences,0))</f>
        <v/>
      </c>
      <c r="M145" s="342" t="str">
        <f>M$6</f>
        <v>2013-2014</v>
      </c>
      <c r="N145" s="341" t="str">
        <f>IF(SUM(N147:N181)=0,"",MATCH($D145,Liste_compétences,0))</f>
        <v/>
      </c>
      <c r="O145" s="343"/>
      <c r="P145" s="341" t="str">
        <f>IF(SUM(P147:P181)=0,"",MATCH($D145,Liste_compétences,0))</f>
        <v/>
      </c>
      <c r="Q145" s="340"/>
      <c r="R145" s="341" t="str">
        <f>IF(SUM(R147:R181)=0,"",MATCH($D145,Liste_compétences,0))</f>
        <v/>
      </c>
      <c r="S145" s="342" t="str">
        <f>S$6</f>
        <v>2014-2015</v>
      </c>
      <c r="T145" s="341" t="str">
        <f>IF(SUM(T147:T181)=0,"",MATCH($D145,Liste_compétences,0))</f>
        <v/>
      </c>
      <c r="U145" s="343"/>
      <c r="V145" s="341" t="str">
        <f>IF(SUM(V147:V181)=0,"",MATCH($D145,Liste_compétences,0))</f>
        <v/>
      </c>
      <c r="W145" s="340"/>
      <c r="X145" s="341" t="str">
        <f>IF(SUM(X147:X181)=0,"",MATCH($D145,Liste_compétences,0))</f>
        <v/>
      </c>
      <c r="Y145" s="342" t="str">
        <f>Y$6</f>
        <v>2015-2016</v>
      </c>
      <c r="Z145" s="341" t="str">
        <f>IF(SUM(Z147:Z181)=0,"",MATCH($D145,Liste_compétences,0))</f>
        <v/>
      </c>
      <c r="AA145" s="343"/>
      <c r="AB145" s="341" t="str">
        <f>IF(SUM(AB147:AB181)=0,"",MATCH($D145,Liste_compétences,0))</f>
        <v/>
      </c>
      <c r="AC145" s="341">
        <f>IF(SUM(AC147:AC181)=0,"",MATCH($D145,Liste_compétences,0))</f>
        <v>145</v>
      </c>
      <c r="AD145" s="103">
        <f>IF(SUM(AD147:AD181)=0,"",MATCH($D145,Liste_compétences,0))</f>
        <v>145</v>
      </c>
    </row>
    <row r="146" spans="1:30" ht="16.5" thickBot="1" x14ac:dyDescent="0.3">
      <c r="A146" s="413"/>
      <c r="B146" s="200"/>
      <c r="C146" s="188"/>
      <c r="D146" s="16" t="s">
        <v>1</v>
      </c>
      <c r="E146" s="344">
        <v>1</v>
      </c>
      <c r="F146" s="345"/>
      <c r="G146" s="346">
        <v>2</v>
      </c>
      <c r="H146" s="345"/>
      <c r="I146" s="347">
        <v>3</v>
      </c>
      <c r="J146" s="345"/>
      <c r="K146" s="344">
        <v>1</v>
      </c>
      <c r="L146" s="345"/>
      <c r="M146" s="346">
        <v>2</v>
      </c>
      <c r="N146" s="345"/>
      <c r="O146" s="347">
        <v>3</v>
      </c>
      <c r="P146" s="345"/>
      <c r="Q146" s="344">
        <v>1</v>
      </c>
      <c r="R146" s="345"/>
      <c r="S146" s="346">
        <v>2</v>
      </c>
      <c r="T146" s="345"/>
      <c r="U146" s="347">
        <v>3</v>
      </c>
      <c r="V146" s="345"/>
      <c r="W146" s="344">
        <v>1</v>
      </c>
      <c r="X146" s="345"/>
      <c r="Y146" s="346">
        <v>2</v>
      </c>
      <c r="Z146" s="345"/>
      <c r="AA146" s="347">
        <v>3</v>
      </c>
      <c r="AB146" s="345"/>
      <c r="AC146" s="345"/>
      <c r="AD146" s="119"/>
    </row>
    <row r="147" spans="1:30" ht="15.75" thickBot="1" x14ac:dyDescent="0.3">
      <c r="A147" s="443" t="s">
        <v>68</v>
      </c>
      <c r="B147" s="197"/>
      <c r="C147" s="72"/>
      <c r="D147" s="2" t="s">
        <v>67</v>
      </c>
      <c r="E147" s="404"/>
      <c r="F147" s="405"/>
      <c r="G147" s="405"/>
      <c r="H147" s="405"/>
      <c r="I147" s="405"/>
      <c r="J147" s="405"/>
      <c r="K147" s="405"/>
      <c r="L147" s="405"/>
      <c r="M147" s="405"/>
      <c r="N147" s="405"/>
      <c r="O147" s="405"/>
      <c r="P147" s="405"/>
      <c r="Q147" s="405"/>
      <c r="R147" s="405"/>
      <c r="S147" s="405"/>
      <c r="T147" s="405"/>
      <c r="U147" s="405"/>
      <c r="V147" s="405"/>
      <c r="W147" s="405"/>
      <c r="X147" s="405"/>
      <c r="Y147" s="405"/>
      <c r="Z147" s="405"/>
      <c r="AA147" s="405"/>
      <c r="AB147" s="405"/>
      <c r="AC147" s="405"/>
      <c r="AD147" s="405"/>
    </row>
    <row r="148" spans="1:30" x14ac:dyDescent="0.25">
      <c r="A148" s="438"/>
      <c r="B148" s="73" t="s">
        <v>221</v>
      </c>
      <c r="C148" s="201" t="s">
        <v>306</v>
      </c>
      <c r="D148" s="206" t="s">
        <v>810</v>
      </c>
      <c r="E148" s="243"/>
      <c r="F148" s="121" t="str">
        <f t="shared" ref="F148:AB153" si="90">IF(ISBLANK(E148),"",MATCH($D148,Liste_compétences,0))</f>
        <v/>
      </c>
      <c r="G148" s="265"/>
      <c r="H148" s="121" t="str">
        <f t="shared" si="90"/>
        <v/>
      </c>
      <c r="I148" s="285"/>
      <c r="J148" s="121" t="str">
        <f t="shared" si="90"/>
        <v/>
      </c>
      <c r="K148" s="243"/>
      <c r="L148" s="121" t="str">
        <f t="shared" si="90"/>
        <v/>
      </c>
      <c r="M148" s="265"/>
      <c r="N148" s="121" t="str">
        <f t="shared" si="90"/>
        <v/>
      </c>
      <c r="O148" s="285"/>
      <c r="P148" s="121" t="str">
        <f t="shared" si="90"/>
        <v/>
      </c>
      <c r="Q148" s="327"/>
      <c r="R148" s="121" t="str">
        <f t="shared" si="90"/>
        <v/>
      </c>
      <c r="S148" s="272"/>
      <c r="T148" s="121" t="str">
        <f t="shared" si="90"/>
        <v/>
      </c>
      <c r="U148" s="293"/>
      <c r="V148" s="121" t="str">
        <f t="shared" si="90"/>
        <v/>
      </c>
      <c r="W148" s="243"/>
      <c r="X148" s="121" t="str">
        <f t="shared" si="90"/>
        <v/>
      </c>
      <c r="Y148" s="265"/>
      <c r="Z148" s="121" t="str">
        <f t="shared" si="90"/>
        <v/>
      </c>
      <c r="AA148" s="285"/>
      <c r="AB148" s="121" t="str">
        <f t="shared" si="90"/>
        <v/>
      </c>
      <c r="AC148" s="121">
        <f>IF(ISBLANK(#REF!),"",MATCH($D148,Liste_compétences,0))</f>
        <v>148</v>
      </c>
      <c r="AD148" s="121">
        <f>IF(ISBLANK(#REF!),"",MATCH($D148,Liste_compétences,0))</f>
        <v>148</v>
      </c>
    </row>
    <row r="149" spans="1:30" x14ac:dyDescent="0.25">
      <c r="A149" s="438"/>
      <c r="B149" s="32" t="s">
        <v>221</v>
      </c>
      <c r="C149" s="168" t="s">
        <v>307</v>
      </c>
      <c r="D149" s="207" t="s">
        <v>811</v>
      </c>
      <c r="E149" s="244"/>
      <c r="F149" s="122" t="str">
        <f t="shared" si="90"/>
        <v/>
      </c>
      <c r="G149" s="266"/>
      <c r="H149" s="122" t="str">
        <f t="shared" si="90"/>
        <v/>
      </c>
      <c r="I149" s="286"/>
      <c r="J149" s="122" t="str">
        <f t="shared" si="90"/>
        <v/>
      </c>
      <c r="K149" s="244"/>
      <c r="L149" s="122" t="str">
        <f t="shared" si="90"/>
        <v/>
      </c>
      <c r="M149" s="266"/>
      <c r="N149" s="122" t="str">
        <f t="shared" si="90"/>
        <v/>
      </c>
      <c r="O149" s="286"/>
      <c r="P149" s="122" t="str">
        <f t="shared" si="90"/>
        <v/>
      </c>
      <c r="Q149" s="309"/>
      <c r="R149" s="122" t="str">
        <f t="shared" si="90"/>
        <v/>
      </c>
      <c r="S149" s="266"/>
      <c r="T149" s="122" t="str">
        <f t="shared" si="90"/>
        <v/>
      </c>
      <c r="U149" s="286"/>
      <c r="V149" s="122" t="str">
        <f t="shared" si="90"/>
        <v/>
      </c>
      <c r="W149" s="244"/>
      <c r="X149" s="122" t="str">
        <f t="shared" si="90"/>
        <v/>
      </c>
      <c r="Y149" s="266"/>
      <c r="Z149" s="122" t="str">
        <f t="shared" si="90"/>
        <v/>
      </c>
      <c r="AA149" s="286"/>
      <c r="AB149" s="122" t="str">
        <f t="shared" si="90"/>
        <v/>
      </c>
      <c r="AC149" s="122">
        <f>IF(ISBLANK(#REF!),"",MATCH($D149,Liste_compétences,0))</f>
        <v>149</v>
      </c>
      <c r="AD149" s="122">
        <f>IF(ISBLANK(#REF!),"",MATCH($D149,Liste_compétences,0))</f>
        <v>149</v>
      </c>
    </row>
    <row r="150" spans="1:30" x14ac:dyDescent="0.25">
      <c r="A150" s="438"/>
      <c r="B150" s="32" t="s">
        <v>220</v>
      </c>
      <c r="C150" s="168" t="s">
        <v>308</v>
      </c>
      <c r="D150" s="207" t="s">
        <v>812</v>
      </c>
      <c r="E150" s="244"/>
      <c r="F150" s="122" t="str">
        <f t="shared" si="90"/>
        <v/>
      </c>
      <c r="G150" s="266"/>
      <c r="H150" s="122" t="str">
        <f t="shared" si="90"/>
        <v/>
      </c>
      <c r="I150" s="286"/>
      <c r="J150" s="122" t="str">
        <f t="shared" si="90"/>
        <v/>
      </c>
      <c r="K150" s="244"/>
      <c r="L150" s="122" t="str">
        <f t="shared" si="90"/>
        <v/>
      </c>
      <c r="M150" s="266"/>
      <c r="N150" s="122" t="str">
        <f t="shared" si="90"/>
        <v/>
      </c>
      <c r="O150" s="286"/>
      <c r="P150" s="122" t="str">
        <f t="shared" si="90"/>
        <v/>
      </c>
      <c r="Q150" s="309"/>
      <c r="R150" s="122" t="str">
        <f t="shared" si="90"/>
        <v/>
      </c>
      <c r="S150" s="266"/>
      <c r="T150" s="122" t="str">
        <f t="shared" si="90"/>
        <v/>
      </c>
      <c r="U150" s="286"/>
      <c r="V150" s="122" t="str">
        <f t="shared" si="90"/>
        <v/>
      </c>
      <c r="W150" s="244"/>
      <c r="X150" s="122" t="str">
        <f t="shared" si="90"/>
        <v/>
      </c>
      <c r="Y150" s="266"/>
      <c r="Z150" s="122" t="str">
        <f t="shared" si="90"/>
        <v/>
      </c>
      <c r="AA150" s="286"/>
      <c r="AB150" s="122" t="str">
        <f t="shared" si="90"/>
        <v/>
      </c>
      <c r="AC150" s="122">
        <f>IF(ISBLANK(#REF!),"",MATCH($D150,Liste_compétences,0))</f>
        <v>150</v>
      </c>
      <c r="AD150" s="122">
        <f>IF(ISBLANK(#REF!),"",MATCH($D150,Liste_compétences,0))</f>
        <v>150</v>
      </c>
    </row>
    <row r="151" spans="1:30" ht="15" thickBot="1" x14ac:dyDescent="0.3">
      <c r="A151" s="439"/>
      <c r="B151" s="69" t="s">
        <v>223</v>
      </c>
      <c r="C151" s="202" t="s">
        <v>309</v>
      </c>
      <c r="D151" s="208" t="s">
        <v>813</v>
      </c>
      <c r="E151" s="245"/>
      <c r="F151" s="127" t="str">
        <f t="shared" si="90"/>
        <v/>
      </c>
      <c r="G151" s="267"/>
      <c r="H151" s="127" t="str">
        <f t="shared" si="90"/>
        <v/>
      </c>
      <c r="I151" s="287"/>
      <c r="J151" s="127" t="str">
        <f t="shared" si="90"/>
        <v/>
      </c>
      <c r="K151" s="245"/>
      <c r="L151" s="127" t="str">
        <f t="shared" si="90"/>
        <v/>
      </c>
      <c r="M151" s="267"/>
      <c r="N151" s="127" t="str">
        <f t="shared" si="90"/>
        <v/>
      </c>
      <c r="O151" s="287"/>
      <c r="P151" s="127" t="str">
        <f t="shared" si="90"/>
        <v/>
      </c>
      <c r="Q151" s="307"/>
      <c r="R151" s="127" t="str">
        <f t="shared" si="90"/>
        <v/>
      </c>
      <c r="S151" s="267"/>
      <c r="T151" s="127" t="str">
        <f t="shared" si="90"/>
        <v/>
      </c>
      <c r="U151" s="287"/>
      <c r="V151" s="127" t="str">
        <f t="shared" si="90"/>
        <v/>
      </c>
      <c r="W151" s="245"/>
      <c r="X151" s="127" t="str">
        <f t="shared" si="90"/>
        <v/>
      </c>
      <c r="Y151" s="267"/>
      <c r="Z151" s="127" t="str">
        <f t="shared" si="90"/>
        <v/>
      </c>
      <c r="AA151" s="287"/>
      <c r="AB151" s="127" t="str">
        <f t="shared" si="90"/>
        <v/>
      </c>
      <c r="AC151" s="127">
        <f>IF(ISBLANK(#REF!),"",MATCH($D151,Liste_compétences,0))</f>
        <v>151</v>
      </c>
      <c r="AD151" s="127">
        <f>IF(ISBLANK(#REF!),"",MATCH($D151,Liste_compétences,0))</f>
        <v>151</v>
      </c>
    </row>
    <row r="152" spans="1:30" ht="15" thickBot="1" x14ac:dyDescent="0.3">
      <c r="A152" s="440"/>
      <c r="B152" s="42" t="s">
        <v>221</v>
      </c>
      <c r="C152" s="203" t="s">
        <v>310</v>
      </c>
      <c r="D152" s="209" t="s">
        <v>814</v>
      </c>
      <c r="E152" s="247"/>
      <c r="F152" s="124" t="str">
        <f t="shared" si="90"/>
        <v/>
      </c>
      <c r="G152" s="269"/>
      <c r="H152" s="124" t="str">
        <f t="shared" si="90"/>
        <v/>
      </c>
      <c r="I152" s="289"/>
      <c r="J152" s="124" t="str">
        <f t="shared" si="90"/>
        <v/>
      </c>
      <c r="K152" s="247"/>
      <c r="L152" s="124" t="str">
        <f t="shared" si="90"/>
        <v/>
      </c>
      <c r="M152" s="269"/>
      <c r="N152" s="124" t="str">
        <f t="shared" si="90"/>
        <v/>
      </c>
      <c r="O152" s="289"/>
      <c r="P152" s="124" t="str">
        <f t="shared" si="90"/>
        <v/>
      </c>
      <c r="Q152" s="322"/>
      <c r="R152" s="124" t="str">
        <f t="shared" si="90"/>
        <v/>
      </c>
      <c r="S152" s="269"/>
      <c r="T152" s="124" t="str">
        <f t="shared" si="90"/>
        <v/>
      </c>
      <c r="U152" s="289"/>
      <c r="V152" s="124" t="str">
        <f t="shared" si="90"/>
        <v/>
      </c>
      <c r="W152" s="247"/>
      <c r="X152" s="124" t="str">
        <f t="shared" si="90"/>
        <v/>
      </c>
      <c r="Y152" s="269"/>
      <c r="Z152" s="124" t="str">
        <f t="shared" si="90"/>
        <v/>
      </c>
      <c r="AA152" s="289"/>
      <c r="AB152" s="124" t="str">
        <f t="shared" si="90"/>
        <v/>
      </c>
      <c r="AC152" s="124">
        <f>IF(ISBLANK(#REF!),"",MATCH($D152,Liste_compétences,0))</f>
        <v>152</v>
      </c>
      <c r="AD152" s="124">
        <f>IF(ISBLANK(#REF!),"",MATCH($D152,Liste_compétences,0))</f>
        <v>152</v>
      </c>
    </row>
    <row r="153" spans="1:30" ht="15" thickBot="1" x14ac:dyDescent="0.3">
      <c r="A153" s="434"/>
      <c r="B153" s="76" t="s">
        <v>223</v>
      </c>
      <c r="C153" s="204" t="s">
        <v>311</v>
      </c>
      <c r="D153" s="211" t="s">
        <v>815</v>
      </c>
      <c r="E153" s="249"/>
      <c r="F153" s="126" t="str">
        <f t="shared" si="90"/>
        <v/>
      </c>
      <c r="G153" s="271"/>
      <c r="H153" s="126" t="str">
        <f t="shared" si="90"/>
        <v/>
      </c>
      <c r="I153" s="291"/>
      <c r="J153" s="126" t="str">
        <f t="shared" si="90"/>
        <v/>
      </c>
      <c r="K153" s="249"/>
      <c r="L153" s="126" t="str">
        <f t="shared" si="90"/>
        <v/>
      </c>
      <c r="M153" s="271"/>
      <c r="N153" s="126" t="str">
        <f t="shared" si="90"/>
        <v/>
      </c>
      <c r="O153" s="291"/>
      <c r="P153" s="126" t="str">
        <f t="shared" si="90"/>
        <v/>
      </c>
      <c r="Q153" s="311"/>
      <c r="R153" s="126" t="str">
        <f t="shared" si="90"/>
        <v/>
      </c>
      <c r="S153" s="271"/>
      <c r="T153" s="126" t="str">
        <f t="shared" si="90"/>
        <v/>
      </c>
      <c r="U153" s="291"/>
      <c r="V153" s="126" t="str">
        <f t="shared" si="90"/>
        <v/>
      </c>
      <c r="W153" s="249"/>
      <c r="X153" s="126" t="str">
        <f t="shared" si="90"/>
        <v/>
      </c>
      <c r="Y153" s="271"/>
      <c r="Z153" s="126" t="str">
        <f t="shared" si="90"/>
        <v/>
      </c>
      <c r="AA153" s="291"/>
      <c r="AB153" s="126" t="str">
        <f t="shared" si="90"/>
        <v/>
      </c>
      <c r="AC153" s="126">
        <f>IF(ISBLANK(#REF!),"",MATCH($D153,Liste_compétences,0))</f>
        <v>153</v>
      </c>
      <c r="AD153" s="126">
        <f>IF(ISBLANK(#REF!),"",MATCH($D153,Liste_compétences,0))</f>
        <v>153</v>
      </c>
    </row>
    <row r="154" spans="1:30" ht="15.75" thickBot="1" x14ac:dyDescent="0.3">
      <c r="A154" s="409" t="s">
        <v>70</v>
      </c>
      <c r="B154" s="77"/>
      <c r="C154" s="72"/>
      <c r="D154" s="3" t="s">
        <v>69</v>
      </c>
      <c r="E154" s="404"/>
      <c r="F154" s="405"/>
      <c r="G154" s="405"/>
      <c r="H154" s="405"/>
      <c r="I154" s="405"/>
      <c r="J154" s="405"/>
      <c r="K154" s="405"/>
      <c r="L154" s="405"/>
      <c r="M154" s="405"/>
      <c r="N154" s="405"/>
      <c r="O154" s="405"/>
      <c r="P154" s="405"/>
      <c r="Q154" s="405"/>
      <c r="R154" s="405"/>
      <c r="S154" s="405"/>
      <c r="T154" s="405"/>
      <c r="U154" s="405"/>
      <c r="V154" s="405"/>
      <c r="W154" s="405"/>
      <c r="X154" s="405"/>
      <c r="Y154" s="405"/>
      <c r="Z154" s="405"/>
      <c r="AA154" s="405"/>
      <c r="AB154" s="405"/>
      <c r="AC154" s="405"/>
      <c r="AD154" s="405"/>
    </row>
    <row r="155" spans="1:30" x14ac:dyDescent="0.25">
      <c r="A155" s="419"/>
      <c r="B155" s="71" t="s">
        <v>221</v>
      </c>
      <c r="C155" s="167" t="s">
        <v>312</v>
      </c>
      <c r="D155" s="206" t="s">
        <v>816</v>
      </c>
      <c r="E155" s="243"/>
      <c r="F155" s="121" t="str">
        <f t="shared" ref="F155:F164" si="91">IF(ISBLANK(E155),"",MATCH($D155,Liste_compétences,0))</f>
        <v/>
      </c>
      <c r="G155" s="265"/>
      <c r="H155" s="121" t="str">
        <f t="shared" ref="H155:H164" si="92">IF(ISBLANK(G155),"",MATCH($D155,Liste_compétences,0))</f>
        <v/>
      </c>
      <c r="I155" s="285"/>
      <c r="J155" s="121" t="str">
        <f t="shared" ref="J155:J164" si="93">IF(ISBLANK(I155),"",MATCH($D155,Liste_compétences,0))</f>
        <v/>
      </c>
      <c r="K155" s="243"/>
      <c r="L155" s="121" t="str">
        <f t="shared" ref="L155:L164" si="94">IF(ISBLANK(K155),"",MATCH($D155,Liste_compétences,0))</f>
        <v/>
      </c>
      <c r="M155" s="265"/>
      <c r="N155" s="121" t="str">
        <f t="shared" ref="N155:N164" si="95">IF(ISBLANK(M155),"",MATCH($D155,Liste_compétences,0))</f>
        <v/>
      </c>
      <c r="O155" s="285"/>
      <c r="P155" s="121" t="str">
        <f t="shared" ref="P155:P164" si="96">IF(ISBLANK(O155),"",MATCH($D155,Liste_compétences,0))</f>
        <v/>
      </c>
      <c r="Q155" s="306"/>
      <c r="R155" s="121" t="str">
        <f t="shared" ref="R155:R164" si="97">IF(ISBLANK(Q155),"",MATCH($D155,Liste_compétences,0))</f>
        <v/>
      </c>
      <c r="S155" s="265"/>
      <c r="T155" s="121" t="str">
        <f t="shared" ref="T155:T164" si="98">IF(ISBLANK(S155),"",MATCH($D155,Liste_compétences,0))</f>
        <v/>
      </c>
      <c r="U155" s="285"/>
      <c r="V155" s="121" t="str">
        <f t="shared" ref="V155:V164" si="99">IF(ISBLANK(U155),"",MATCH($D155,Liste_compétences,0))</f>
        <v/>
      </c>
      <c r="W155" s="243"/>
      <c r="X155" s="121" t="str">
        <f t="shared" ref="X155:X164" si="100">IF(ISBLANK(W155),"",MATCH($D155,Liste_compétences,0))</f>
        <v/>
      </c>
      <c r="Y155" s="265"/>
      <c r="Z155" s="121" t="str">
        <f t="shared" ref="Z155:Z164" si="101">IF(ISBLANK(Y155),"",MATCH($D155,Liste_compétences,0))</f>
        <v/>
      </c>
      <c r="AA155" s="285"/>
      <c r="AB155" s="121" t="str">
        <f t="shared" ref="AB155:AB164" si="102">IF(ISBLANK(AA155),"",MATCH($D155,Liste_compétences,0))</f>
        <v/>
      </c>
      <c r="AC155" s="121">
        <f>IF(ISBLANK(#REF!),"",MATCH($D155,Liste_compétences,0))</f>
        <v>155</v>
      </c>
      <c r="AD155" s="121">
        <f>IF(ISBLANK(#REF!),"",MATCH($D155,Liste_compétences,0))</f>
        <v>155</v>
      </c>
    </row>
    <row r="156" spans="1:30" x14ac:dyDescent="0.25">
      <c r="A156" s="419"/>
      <c r="B156" s="66" t="s">
        <v>221</v>
      </c>
      <c r="C156" s="168" t="s">
        <v>313</v>
      </c>
      <c r="D156" s="207" t="s">
        <v>817</v>
      </c>
      <c r="E156" s="244"/>
      <c r="F156" s="122" t="str">
        <f t="shared" si="91"/>
        <v/>
      </c>
      <c r="G156" s="266"/>
      <c r="H156" s="122" t="str">
        <f t="shared" si="92"/>
        <v/>
      </c>
      <c r="I156" s="286"/>
      <c r="J156" s="122" t="str">
        <f t="shared" si="93"/>
        <v/>
      </c>
      <c r="K156" s="244"/>
      <c r="L156" s="122" t="str">
        <f t="shared" si="94"/>
        <v/>
      </c>
      <c r="M156" s="266"/>
      <c r="N156" s="122" t="str">
        <f t="shared" si="95"/>
        <v/>
      </c>
      <c r="O156" s="286"/>
      <c r="P156" s="122" t="str">
        <f t="shared" si="96"/>
        <v/>
      </c>
      <c r="Q156" s="309"/>
      <c r="R156" s="122" t="str">
        <f t="shared" si="97"/>
        <v/>
      </c>
      <c r="S156" s="266"/>
      <c r="T156" s="122" t="str">
        <f t="shared" si="98"/>
        <v/>
      </c>
      <c r="U156" s="286"/>
      <c r="V156" s="122" t="str">
        <f t="shared" si="99"/>
        <v/>
      </c>
      <c r="W156" s="244"/>
      <c r="X156" s="122" t="str">
        <f t="shared" si="100"/>
        <v/>
      </c>
      <c r="Y156" s="266"/>
      <c r="Z156" s="122" t="str">
        <f t="shared" si="101"/>
        <v/>
      </c>
      <c r="AA156" s="286"/>
      <c r="AB156" s="122" t="str">
        <f t="shared" si="102"/>
        <v/>
      </c>
      <c r="AC156" s="122">
        <f>IF(ISBLANK(#REF!),"",MATCH($D156,Liste_compétences,0))</f>
        <v>156</v>
      </c>
      <c r="AD156" s="122">
        <f>IF(ISBLANK(#REF!),"",MATCH($D156,Liste_compétences,0))</f>
        <v>156</v>
      </c>
    </row>
    <row r="157" spans="1:30" x14ac:dyDescent="0.25">
      <c r="A157" s="419"/>
      <c r="B157" s="66" t="s">
        <v>221</v>
      </c>
      <c r="C157" s="168" t="s">
        <v>314</v>
      </c>
      <c r="D157" s="207" t="s">
        <v>818</v>
      </c>
      <c r="E157" s="244"/>
      <c r="F157" s="122" t="str">
        <f t="shared" si="91"/>
        <v/>
      </c>
      <c r="G157" s="266"/>
      <c r="H157" s="122" t="str">
        <f t="shared" si="92"/>
        <v/>
      </c>
      <c r="I157" s="286"/>
      <c r="J157" s="122" t="str">
        <f t="shared" si="93"/>
        <v/>
      </c>
      <c r="K157" s="244"/>
      <c r="L157" s="122" t="str">
        <f t="shared" si="94"/>
        <v/>
      </c>
      <c r="M157" s="266"/>
      <c r="N157" s="122" t="str">
        <f t="shared" si="95"/>
        <v/>
      </c>
      <c r="O157" s="286"/>
      <c r="P157" s="122" t="str">
        <f t="shared" si="96"/>
        <v/>
      </c>
      <c r="Q157" s="309"/>
      <c r="R157" s="122" t="str">
        <f t="shared" si="97"/>
        <v/>
      </c>
      <c r="S157" s="266"/>
      <c r="T157" s="122" t="str">
        <f t="shared" si="98"/>
        <v/>
      </c>
      <c r="U157" s="286"/>
      <c r="V157" s="122" t="str">
        <f t="shared" si="99"/>
        <v/>
      </c>
      <c r="W157" s="244"/>
      <c r="X157" s="122" t="str">
        <f t="shared" si="100"/>
        <v/>
      </c>
      <c r="Y157" s="266"/>
      <c r="Z157" s="122" t="str">
        <f t="shared" si="101"/>
        <v/>
      </c>
      <c r="AA157" s="286"/>
      <c r="AB157" s="122" t="str">
        <f t="shared" si="102"/>
        <v/>
      </c>
      <c r="AC157" s="122">
        <f>IF(ISBLANK(#REF!),"",MATCH($D157,Liste_compétences,0))</f>
        <v>157</v>
      </c>
      <c r="AD157" s="122">
        <f>IF(ISBLANK(#REF!),"",MATCH($D157,Liste_compétences,0))</f>
        <v>157</v>
      </c>
    </row>
    <row r="158" spans="1:30" x14ac:dyDescent="0.25">
      <c r="A158" s="419"/>
      <c r="B158" s="66" t="s">
        <v>220</v>
      </c>
      <c r="C158" s="168" t="s">
        <v>315</v>
      </c>
      <c r="D158" s="207" t="s">
        <v>819</v>
      </c>
      <c r="E158" s="244"/>
      <c r="F158" s="122" t="str">
        <f t="shared" si="91"/>
        <v/>
      </c>
      <c r="G158" s="266"/>
      <c r="H158" s="122" t="str">
        <f t="shared" si="92"/>
        <v/>
      </c>
      <c r="I158" s="286"/>
      <c r="J158" s="122" t="str">
        <f t="shared" si="93"/>
        <v/>
      </c>
      <c r="K158" s="244"/>
      <c r="L158" s="122" t="str">
        <f t="shared" si="94"/>
        <v/>
      </c>
      <c r="M158" s="266"/>
      <c r="N158" s="122" t="str">
        <f t="shared" si="95"/>
        <v/>
      </c>
      <c r="O158" s="286"/>
      <c r="P158" s="122" t="str">
        <f t="shared" si="96"/>
        <v/>
      </c>
      <c r="Q158" s="309"/>
      <c r="R158" s="122" t="str">
        <f t="shared" si="97"/>
        <v/>
      </c>
      <c r="S158" s="266"/>
      <c r="T158" s="122" t="str">
        <f t="shared" si="98"/>
        <v/>
      </c>
      <c r="U158" s="286"/>
      <c r="V158" s="122" t="str">
        <f t="shared" si="99"/>
        <v/>
      </c>
      <c r="W158" s="244"/>
      <c r="X158" s="122" t="str">
        <f t="shared" si="100"/>
        <v/>
      </c>
      <c r="Y158" s="266"/>
      <c r="Z158" s="122" t="str">
        <f t="shared" si="101"/>
        <v/>
      </c>
      <c r="AA158" s="286"/>
      <c r="AB158" s="122" t="str">
        <f t="shared" si="102"/>
        <v/>
      </c>
      <c r="AC158" s="122">
        <f>IF(ISBLANK(#REF!),"",MATCH($D158,Liste_compétences,0))</f>
        <v>158</v>
      </c>
      <c r="AD158" s="122">
        <f>IF(ISBLANK(#REF!),"",MATCH($D158,Liste_compétences,0))</f>
        <v>158</v>
      </c>
    </row>
    <row r="159" spans="1:30" x14ac:dyDescent="0.25">
      <c r="A159" s="419"/>
      <c r="B159" s="66" t="s">
        <v>220</v>
      </c>
      <c r="C159" s="168" t="s">
        <v>316</v>
      </c>
      <c r="D159" s="207" t="s">
        <v>820</v>
      </c>
      <c r="E159" s="244"/>
      <c r="F159" s="122" t="str">
        <f t="shared" si="91"/>
        <v/>
      </c>
      <c r="G159" s="266"/>
      <c r="H159" s="122" t="str">
        <f t="shared" si="92"/>
        <v/>
      </c>
      <c r="I159" s="286"/>
      <c r="J159" s="122" t="str">
        <f t="shared" si="93"/>
        <v/>
      </c>
      <c r="K159" s="244"/>
      <c r="L159" s="122" t="str">
        <f t="shared" si="94"/>
        <v/>
      </c>
      <c r="M159" s="266"/>
      <c r="N159" s="122" t="str">
        <f t="shared" si="95"/>
        <v/>
      </c>
      <c r="O159" s="286"/>
      <c r="P159" s="122" t="str">
        <f t="shared" si="96"/>
        <v/>
      </c>
      <c r="Q159" s="309"/>
      <c r="R159" s="122" t="str">
        <f t="shared" si="97"/>
        <v/>
      </c>
      <c r="S159" s="266"/>
      <c r="T159" s="122" t="str">
        <f t="shared" si="98"/>
        <v/>
      </c>
      <c r="U159" s="286"/>
      <c r="V159" s="122" t="str">
        <f t="shared" si="99"/>
        <v/>
      </c>
      <c r="W159" s="244"/>
      <c r="X159" s="122" t="str">
        <f t="shared" si="100"/>
        <v/>
      </c>
      <c r="Y159" s="266"/>
      <c r="Z159" s="122" t="str">
        <f t="shared" si="101"/>
        <v/>
      </c>
      <c r="AA159" s="286"/>
      <c r="AB159" s="122" t="str">
        <f t="shared" si="102"/>
        <v/>
      </c>
      <c r="AC159" s="122">
        <f>IF(ISBLANK(#REF!),"",MATCH($D159,Liste_compétences,0))</f>
        <v>159</v>
      </c>
      <c r="AD159" s="122">
        <f>IF(ISBLANK(#REF!),"",MATCH($D159,Liste_compétences,0))</f>
        <v>159</v>
      </c>
    </row>
    <row r="160" spans="1:30" x14ac:dyDescent="0.25">
      <c r="A160" s="419"/>
      <c r="B160" s="66" t="s">
        <v>220</v>
      </c>
      <c r="C160" s="168" t="s">
        <v>317</v>
      </c>
      <c r="D160" s="207" t="s">
        <v>821</v>
      </c>
      <c r="E160" s="244"/>
      <c r="F160" s="122" t="str">
        <f t="shared" si="91"/>
        <v/>
      </c>
      <c r="G160" s="266"/>
      <c r="H160" s="122" t="str">
        <f t="shared" si="92"/>
        <v/>
      </c>
      <c r="I160" s="286"/>
      <c r="J160" s="122" t="str">
        <f t="shared" si="93"/>
        <v/>
      </c>
      <c r="K160" s="244"/>
      <c r="L160" s="122" t="str">
        <f t="shared" si="94"/>
        <v/>
      </c>
      <c r="M160" s="266"/>
      <c r="N160" s="122" t="str">
        <f t="shared" si="95"/>
        <v/>
      </c>
      <c r="O160" s="286"/>
      <c r="P160" s="122" t="str">
        <f t="shared" si="96"/>
        <v/>
      </c>
      <c r="Q160" s="309"/>
      <c r="R160" s="122" t="str">
        <f t="shared" si="97"/>
        <v/>
      </c>
      <c r="S160" s="266"/>
      <c r="T160" s="122" t="str">
        <f t="shared" si="98"/>
        <v/>
      </c>
      <c r="U160" s="286"/>
      <c r="V160" s="122" t="str">
        <f t="shared" si="99"/>
        <v/>
      </c>
      <c r="W160" s="244"/>
      <c r="X160" s="122" t="str">
        <f t="shared" si="100"/>
        <v/>
      </c>
      <c r="Y160" s="266"/>
      <c r="Z160" s="122" t="str">
        <f t="shared" si="101"/>
        <v/>
      </c>
      <c r="AA160" s="286"/>
      <c r="AB160" s="122" t="str">
        <f t="shared" si="102"/>
        <v/>
      </c>
      <c r="AC160" s="122">
        <f>IF(ISBLANK(#REF!),"",MATCH($D160,Liste_compétences,0))</f>
        <v>160</v>
      </c>
      <c r="AD160" s="122">
        <f>IF(ISBLANK(#REF!),"",MATCH($D160,Liste_compétences,0))</f>
        <v>160</v>
      </c>
    </row>
    <row r="161" spans="1:30" x14ac:dyDescent="0.25">
      <c r="A161" s="419"/>
      <c r="B161" s="66" t="s">
        <v>223</v>
      </c>
      <c r="C161" s="168" t="s">
        <v>318</v>
      </c>
      <c r="D161" s="207" t="s">
        <v>822</v>
      </c>
      <c r="E161" s="244"/>
      <c r="F161" s="122" t="str">
        <f t="shared" si="91"/>
        <v/>
      </c>
      <c r="G161" s="266"/>
      <c r="H161" s="122" t="str">
        <f t="shared" si="92"/>
        <v/>
      </c>
      <c r="I161" s="286"/>
      <c r="J161" s="122" t="str">
        <f t="shared" si="93"/>
        <v/>
      </c>
      <c r="K161" s="244"/>
      <c r="L161" s="122" t="str">
        <f t="shared" si="94"/>
        <v/>
      </c>
      <c r="M161" s="266"/>
      <c r="N161" s="122" t="str">
        <f t="shared" si="95"/>
        <v/>
      </c>
      <c r="O161" s="286"/>
      <c r="P161" s="122" t="str">
        <f t="shared" si="96"/>
        <v/>
      </c>
      <c r="Q161" s="309"/>
      <c r="R161" s="122" t="str">
        <f t="shared" si="97"/>
        <v/>
      </c>
      <c r="S161" s="266"/>
      <c r="T161" s="122" t="str">
        <f t="shared" si="98"/>
        <v/>
      </c>
      <c r="U161" s="286"/>
      <c r="V161" s="122" t="str">
        <f t="shared" si="99"/>
        <v/>
      </c>
      <c r="W161" s="244"/>
      <c r="X161" s="122" t="str">
        <f t="shared" si="100"/>
        <v/>
      </c>
      <c r="Y161" s="266"/>
      <c r="Z161" s="122" t="str">
        <f t="shared" si="101"/>
        <v/>
      </c>
      <c r="AA161" s="286"/>
      <c r="AB161" s="122" t="str">
        <f t="shared" si="102"/>
        <v/>
      </c>
      <c r="AC161" s="122">
        <f>IF(ISBLANK(#REF!),"",MATCH($D161,Liste_compétences,0))</f>
        <v>161</v>
      </c>
      <c r="AD161" s="122">
        <f>IF(ISBLANK(#REF!),"",MATCH($D161,Liste_compétences,0))</f>
        <v>161</v>
      </c>
    </row>
    <row r="162" spans="1:30" x14ac:dyDescent="0.25">
      <c r="A162" s="419"/>
      <c r="B162" s="66" t="s">
        <v>223</v>
      </c>
      <c r="C162" s="168" t="s">
        <v>319</v>
      </c>
      <c r="D162" s="207" t="s">
        <v>823</v>
      </c>
      <c r="E162" s="244"/>
      <c r="F162" s="122" t="str">
        <f t="shared" si="91"/>
        <v/>
      </c>
      <c r="G162" s="266"/>
      <c r="H162" s="122" t="str">
        <f t="shared" si="92"/>
        <v/>
      </c>
      <c r="I162" s="286"/>
      <c r="J162" s="122" t="str">
        <f t="shared" si="93"/>
        <v/>
      </c>
      <c r="K162" s="244"/>
      <c r="L162" s="122" t="str">
        <f t="shared" si="94"/>
        <v/>
      </c>
      <c r="M162" s="266"/>
      <c r="N162" s="122" t="str">
        <f t="shared" si="95"/>
        <v/>
      </c>
      <c r="O162" s="286"/>
      <c r="P162" s="122" t="str">
        <f t="shared" si="96"/>
        <v/>
      </c>
      <c r="Q162" s="309"/>
      <c r="R162" s="122" t="str">
        <f t="shared" si="97"/>
        <v/>
      </c>
      <c r="S162" s="266"/>
      <c r="T162" s="122" t="str">
        <f t="shared" si="98"/>
        <v/>
      </c>
      <c r="U162" s="286"/>
      <c r="V162" s="122" t="str">
        <f t="shared" si="99"/>
        <v/>
      </c>
      <c r="W162" s="244"/>
      <c r="X162" s="122" t="str">
        <f t="shared" si="100"/>
        <v/>
      </c>
      <c r="Y162" s="266"/>
      <c r="Z162" s="122" t="str">
        <f t="shared" si="101"/>
        <v/>
      </c>
      <c r="AA162" s="286"/>
      <c r="AB162" s="122" t="str">
        <f t="shared" si="102"/>
        <v/>
      </c>
      <c r="AC162" s="122">
        <f>IF(ISBLANK(#REF!),"",MATCH($D162,Liste_compétences,0))</f>
        <v>162</v>
      </c>
      <c r="AD162" s="122">
        <f>IF(ISBLANK(#REF!),"",MATCH($D162,Liste_compétences,0))</f>
        <v>162</v>
      </c>
    </row>
    <row r="163" spans="1:30" x14ac:dyDescent="0.25">
      <c r="A163" s="419"/>
      <c r="B163" s="66" t="s">
        <v>223</v>
      </c>
      <c r="C163" s="168" t="s">
        <v>320</v>
      </c>
      <c r="D163" s="207" t="s">
        <v>824</v>
      </c>
      <c r="E163" s="244"/>
      <c r="F163" s="122" t="str">
        <f t="shared" si="91"/>
        <v/>
      </c>
      <c r="G163" s="266"/>
      <c r="H163" s="122" t="str">
        <f t="shared" si="92"/>
        <v/>
      </c>
      <c r="I163" s="286"/>
      <c r="J163" s="122" t="str">
        <f t="shared" si="93"/>
        <v/>
      </c>
      <c r="K163" s="244"/>
      <c r="L163" s="122" t="str">
        <f t="shared" si="94"/>
        <v/>
      </c>
      <c r="M163" s="266"/>
      <c r="N163" s="122" t="str">
        <f t="shared" si="95"/>
        <v/>
      </c>
      <c r="O163" s="286"/>
      <c r="P163" s="122" t="str">
        <f t="shared" si="96"/>
        <v/>
      </c>
      <c r="Q163" s="309"/>
      <c r="R163" s="122" t="str">
        <f t="shared" si="97"/>
        <v/>
      </c>
      <c r="S163" s="266"/>
      <c r="T163" s="122" t="str">
        <f t="shared" si="98"/>
        <v/>
      </c>
      <c r="U163" s="286"/>
      <c r="V163" s="122" t="str">
        <f t="shared" si="99"/>
        <v/>
      </c>
      <c r="W163" s="244"/>
      <c r="X163" s="122" t="str">
        <f t="shared" si="100"/>
        <v/>
      </c>
      <c r="Y163" s="266"/>
      <c r="Z163" s="122" t="str">
        <f t="shared" si="101"/>
        <v/>
      </c>
      <c r="AA163" s="286"/>
      <c r="AB163" s="122" t="str">
        <f t="shared" si="102"/>
        <v/>
      </c>
      <c r="AC163" s="122">
        <f>IF(ISBLANK(#REF!),"",MATCH($D163,Liste_compétences,0))</f>
        <v>163</v>
      </c>
      <c r="AD163" s="122">
        <f>IF(ISBLANK(#REF!),"",MATCH($D163,Liste_compétences,0))</f>
        <v>163</v>
      </c>
    </row>
    <row r="164" spans="1:30" ht="15" thickBot="1" x14ac:dyDescent="0.3">
      <c r="A164" s="420"/>
      <c r="B164" s="67" t="s">
        <v>223</v>
      </c>
      <c r="C164" s="169" t="s">
        <v>321</v>
      </c>
      <c r="D164" s="25" t="s">
        <v>825</v>
      </c>
      <c r="E164" s="246"/>
      <c r="F164" s="123" t="str">
        <f t="shared" si="91"/>
        <v/>
      </c>
      <c r="G164" s="268"/>
      <c r="H164" s="123" t="str">
        <f t="shared" si="92"/>
        <v/>
      </c>
      <c r="I164" s="288"/>
      <c r="J164" s="123" t="str">
        <f t="shared" si="93"/>
        <v/>
      </c>
      <c r="K164" s="246"/>
      <c r="L164" s="123" t="str">
        <f t="shared" si="94"/>
        <v/>
      </c>
      <c r="M164" s="268"/>
      <c r="N164" s="123" t="str">
        <f t="shared" si="95"/>
        <v/>
      </c>
      <c r="O164" s="288"/>
      <c r="P164" s="123" t="str">
        <f t="shared" si="96"/>
        <v/>
      </c>
      <c r="Q164" s="308"/>
      <c r="R164" s="123" t="str">
        <f t="shared" si="97"/>
        <v/>
      </c>
      <c r="S164" s="268"/>
      <c r="T164" s="123" t="str">
        <f t="shared" si="98"/>
        <v/>
      </c>
      <c r="U164" s="288"/>
      <c r="V164" s="123" t="str">
        <f t="shared" si="99"/>
        <v/>
      </c>
      <c r="W164" s="246"/>
      <c r="X164" s="123" t="str">
        <f t="shared" si="100"/>
        <v/>
      </c>
      <c r="Y164" s="268"/>
      <c r="Z164" s="123" t="str">
        <f t="shared" si="101"/>
        <v/>
      </c>
      <c r="AA164" s="288"/>
      <c r="AB164" s="123" t="str">
        <f t="shared" si="102"/>
        <v/>
      </c>
      <c r="AC164" s="123">
        <f>IF(ISBLANK(#REF!),"",MATCH($D164,Liste_compétences,0))</f>
        <v>164</v>
      </c>
      <c r="AD164" s="123">
        <f>IF(ISBLANK(#REF!),"",MATCH($D164,Liste_compétences,0))</f>
        <v>164</v>
      </c>
    </row>
    <row r="165" spans="1:30" ht="15.75" thickBot="1" x14ac:dyDescent="0.3">
      <c r="A165" s="410" t="s">
        <v>204</v>
      </c>
      <c r="B165" s="77"/>
      <c r="C165" s="72"/>
      <c r="D165" s="3" t="s">
        <v>71</v>
      </c>
      <c r="E165" s="404"/>
      <c r="F165" s="405"/>
      <c r="G165" s="405"/>
      <c r="H165" s="405"/>
      <c r="I165" s="405"/>
      <c r="J165" s="405"/>
      <c r="K165" s="405"/>
      <c r="L165" s="405"/>
      <c r="M165" s="405"/>
      <c r="N165" s="405"/>
      <c r="O165" s="405"/>
      <c r="P165" s="405"/>
      <c r="Q165" s="405"/>
      <c r="R165" s="405"/>
      <c r="S165" s="405"/>
      <c r="T165" s="405"/>
      <c r="U165" s="405"/>
      <c r="V165" s="405"/>
      <c r="W165" s="405"/>
      <c r="X165" s="405"/>
      <c r="Y165" s="405"/>
      <c r="Z165" s="405"/>
      <c r="AA165" s="405"/>
      <c r="AB165" s="405"/>
      <c r="AC165" s="405"/>
      <c r="AD165" s="405"/>
    </row>
    <row r="166" spans="1:30" x14ac:dyDescent="0.25">
      <c r="A166" s="419"/>
      <c r="B166" s="71" t="s">
        <v>221</v>
      </c>
      <c r="C166" s="167" t="s">
        <v>322</v>
      </c>
      <c r="D166" s="213" t="s">
        <v>826</v>
      </c>
      <c r="E166" s="243"/>
      <c r="F166" s="121" t="str">
        <f t="shared" ref="F166:F174" si="103">IF(ISBLANK(E166),"",MATCH($D166,Liste_compétences,0))</f>
        <v/>
      </c>
      <c r="G166" s="265"/>
      <c r="H166" s="121" t="str">
        <f t="shared" ref="H166:H174" si="104">IF(ISBLANK(G166),"",MATCH($D166,Liste_compétences,0))</f>
        <v/>
      </c>
      <c r="I166" s="285"/>
      <c r="J166" s="121" t="str">
        <f t="shared" ref="J166:J174" si="105">IF(ISBLANK(I166),"",MATCH($D166,Liste_compétences,0))</f>
        <v/>
      </c>
      <c r="K166" s="243"/>
      <c r="L166" s="121" t="str">
        <f t="shared" ref="L166:L174" si="106">IF(ISBLANK(K166),"",MATCH($D166,Liste_compétences,0))</f>
        <v/>
      </c>
      <c r="M166" s="265"/>
      <c r="N166" s="121" t="str">
        <f t="shared" ref="N166:N174" si="107">IF(ISBLANK(M166),"",MATCH($D166,Liste_compétences,0))</f>
        <v/>
      </c>
      <c r="O166" s="285"/>
      <c r="P166" s="121" t="str">
        <f t="shared" ref="P166:P174" si="108">IF(ISBLANK(O166),"",MATCH($D166,Liste_compétences,0))</f>
        <v/>
      </c>
      <c r="Q166" s="306"/>
      <c r="R166" s="121" t="str">
        <f t="shared" ref="R166:R174" si="109">IF(ISBLANK(Q166),"",MATCH($D166,Liste_compétences,0))</f>
        <v/>
      </c>
      <c r="S166" s="265"/>
      <c r="T166" s="121" t="str">
        <f t="shared" ref="T166:T174" si="110">IF(ISBLANK(S166),"",MATCH($D166,Liste_compétences,0))</f>
        <v/>
      </c>
      <c r="U166" s="285"/>
      <c r="V166" s="121" t="str">
        <f t="shared" ref="V166:V174" si="111">IF(ISBLANK(U166),"",MATCH($D166,Liste_compétences,0))</f>
        <v/>
      </c>
      <c r="W166" s="243"/>
      <c r="X166" s="121" t="str">
        <f t="shared" ref="X166:X174" si="112">IF(ISBLANK(W166),"",MATCH($D166,Liste_compétences,0))</f>
        <v/>
      </c>
      <c r="Y166" s="265"/>
      <c r="Z166" s="121" t="str">
        <f t="shared" ref="Z166:Z174" si="113">IF(ISBLANK(Y166),"",MATCH($D166,Liste_compétences,0))</f>
        <v/>
      </c>
      <c r="AA166" s="285"/>
      <c r="AB166" s="121" t="str">
        <f t="shared" ref="AB166:AB174" si="114">IF(ISBLANK(AA166),"",MATCH($D166,Liste_compétences,0))</f>
        <v/>
      </c>
      <c r="AC166" s="121">
        <f>IF(ISBLANK(#REF!),"",MATCH($D166,Liste_compétences,0))</f>
        <v>166</v>
      </c>
      <c r="AD166" s="121">
        <f>IF(ISBLANK(#REF!),"",MATCH($D166,Liste_compétences,0))</f>
        <v>166</v>
      </c>
    </row>
    <row r="167" spans="1:30" x14ac:dyDescent="0.25">
      <c r="A167" s="419"/>
      <c r="B167" s="66" t="s">
        <v>220</v>
      </c>
      <c r="C167" s="168" t="s">
        <v>323</v>
      </c>
      <c r="D167" s="214" t="s">
        <v>827</v>
      </c>
      <c r="E167" s="244"/>
      <c r="F167" s="122" t="str">
        <f t="shared" si="103"/>
        <v/>
      </c>
      <c r="G167" s="266"/>
      <c r="H167" s="122" t="str">
        <f t="shared" si="104"/>
        <v/>
      </c>
      <c r="I167" s="286"/>
      <c r="J167" s="122" t="str">
        <f t="shared" si="105"/>
        <v/>
      </c>
      <c r="K167" s="244"/>
      <c r="L167" s="122" t="str">
        <f t="shared" si="106"/>
        <v/>
      </c>
      <c r="M167" s="266"/>
      <c r="N167" s="122" t="str">
        <f t="shared" si="107"/>
        <v/>
      </c>
      <c r="O167" s="286"/>
      <c r="P167" s="122" t="str">
        <f t="shared" si="108"/>
        <v/>
      </c>
      <c r="Q167" s="309"/>
      <c r="R167" s="122" t="str">
        <f t="shared" si="109"/>
        <v/>
      </c>
      <c r="S167" s="266"/>
      <c r="T167" s="122" t="str">
        <f t="shared" si="110"/>
        <v/>
      </c>
      <c r="U167" s="286"/>
      <c r="V167" s="122" t="str">
        <f t="shared" si="111"/>
        <v/>
      </c>
      <c r="W167" s="244"/>
      <c r="X167" s="122" t="str">
        <f t="shared" si="112"/>
        <v/>
      </c>
      <c r="Y167" s="266"/>
      <c r="Z167" s="122" t="str">
        <f t="shared" si="113"/>
        <v/>
      </c>
      <c r="AA167" s="286"/>
      <c r="AB167" s="122" t="str">
        <f t="shared" si="114"/>
        <v/>
      </c>
      <c r="AC167" s="122">
        <f>IF(ISBLANK(#REF!),"",MATCH($D167,Liste_compétences,0))</f>
        <v>167</v>
      </c>
      <c r="AD167" s="122">
        <f>IF(ISBLANK(#REF!),"",MATCH($D167,Liste_compétences,0))</f>
        <v>167</v>
      </c>
    </row>
    <row r="168" spans="1:30" x14ac:dyDescent="0.25">
      <c r="A168" s="419"/>
      <c r="B168" s="66" t="s">
        <v>220</v>
      </c>
      <c r="C168" s="168" t="s">
        <v>324</v>
      </c>
      <c r="D168" s="214" t="s">
        <v>828</v>
      </c>
      <c r="E168" s="244"/>
      <c r="F168" s="122" t="str">
        <f t="shared" si="103"/>
        <v/>
      </c>
      <c r="G168" s="266"/>
      <c r="H168" s="122" t="str">
        <f t="shared" si="104"/>
        <v/>
      </c>
      <c r="I168" s="286"/>
      <c r="J168" s="122" t="str">
        <f t="shared" si="105"/>
        <v/>
      </c>
      <c r="K168" s="244"/>
      <c r="L168" s="122" t="str">
        <f t="shared" si="106"/>
        <v/>
      </c>
      <c r="M168" s="266"/>
      <c r="N168" s="122" t="str">
        <f t="shared" si="107"/>
        <v/>
      </c>
      <c r="O168" s="286"/>
      <c r="P168" s="122" t="str">
        <f t="shared" si="108"/>
        <v/>
      </c>
      <c r="Q168" s="309"/>
      <c r="R168" s="122" t="str">
        <f t="shared" si="109"/>
        <v/>
      </c>
      <c r="S168" s="266"/>
      <c r="T168" s="122" t="str">
        <f t="shared" si="110"/>
        <v/>
      </c>
      <c r="U168" s="286"/>
      <c r="V168" s="122" t="str">
        <f t="shared" si="111"/>
        <v/>
      </c>
      <c r="W168" s="244"/>
      <c r="X168" s="122" t="str">
        <f t="shared" si="112"/>
        <v/>
      </c>
      <c r="Y168" s="266"/>
      <c r="Z168" s="122" t="str">
        <f t="shared" si="113"/>
        <v/>
      </c>
      <c r="AA168" s="286"/>
      <c r="AB168" s="122" t="str">
        <f t="shared" si="114"/>
        <v/>
      </c>
      <c r="AC168" s="122">
        <f>IF(ISBLANK(#REF!),"",MATCH($D168,Liste_compétences,0))</f>
        <v>168</v>
      </c>
      <c r="AD168" s="122">
        <f>IF(ISBLANK(#REF!),"",MATCH($D168,Liste_compétences,0))</f>
        <v>168</v>
      </c>
    </row>
    <row r="169" spans="1:30" x14ac:dyDescent="0.25">
      <c r="A169" s="419"/>
      <c r="B169" s="66" t="s">
        <v>220</v>
      </c>
      <c r="C169" s="168" t="s">
        <v>325</v>
      </c>
      <c r="D169" s="214" t="s">
        <v>829</v>
      </c>
      <c r="E169" s="244"/>
      <c r="F169" s="122" t="str">
        <f t="shared" si="103"/>
        <v/>
      </c>
      <c r="G169" s="266"/>
      <c r="H169" s="122" t="str">
        <f t="shared" si="104"/>
        <v/>
      </c>
      <c r="I169" s="286"/>
      <c r="J169" s="122" t="str">
        <f t="shared" si="105"/>
        <v/>
      </c>
      <c r="K169" s="244"/>
      <c r="L169" s="122" t="str">
        <f t="shared" si="106"/>
        <v/>
      </c>
      <c r="M169" s="266"/>
      <c r="N169" s="122" t="str">
        <f t="shared" si="107"/>
        <v/>
      </c>
      <c r="O169" s="286"/>
      <c r="P169" s="122" t="str">
        <f t="shared" si="108"/>
        <v/>
      </c>
      <c r="Q169" s="309"/>
      <c r="R169" s="122" t="str">
        <f t="shared" si="109"/>
        <v/>
      </c>
      <c r="S169" s="266"/>
      <c r="T169" s="122" t="str">
        <f t="shared" si="110"/>
        <v/>
      </c>
      <c r="U169" s="286"/>
      <c r="V169" s="122" t="str">
        <f t="shared" si="111"/>
        <v/>
      </c>
      <c r="W169" s="244"/>
      <c r="X169" s="122" t="str">
        <f t="shared" si="112"/>
        <v/>
      </c>
      <c r="Y169" s="266"/>
      <c r="Z169" s="122" t="str">
        <f t="shared" si="113"/>
        <v/>
      </c>
      <c r="AA169" s="286"/>
      <c r="AB169" s="122" t="str">
        <f t="shared" si="114"/>
        <v/>
      </c>
      <c r="AC169" s="122">
        <f>IF(ISBLANK(#REF!),"",MATCH($D169,Liste_compétences,0))</f>
        <v>169</v>
      </c>
      <c r="AD169" s="122">
        <f>IF(ISBLANK(#REF!),"",MATCH($D169,Liste_compétences,0))</f>
        <v>169</v>
      </c>
    </row>
    <row r="170" spans="1:30" x14ac:dyDescent="0.25">
      <c r="A170" s="419"/>
      <c r="B170" s="66" t="s">
        <v>220</v>
      </c>
      <c r="C170" s="168" t="s">
        <v>326</v>
      </c>
      <c r="D170" s="214" t="s">
        <v>830</v>
      </c>
      <c r="E170" s="244"/>
      <c r="F170" s="122" t="str">
        <f t="shared" si="103"/>
        <v/>
      </c>
      <c r="G170" s="266"/>
      <c r="H170" s="122" t="str">
        <f t="shared" si="104"/>
        <v/>
      </c>
      <c r="I170" s="286"/>
      <c r="J170" s="122" t="str">
        <f t="shared" si="105"/>
        <v/>
      </c>
      <c r="K170" s="244"/>
      <c r="L170" s="122" t="str">
        <f t="shared" si="106"/>
        <v/>
      </c>
      <c r="M170" s="266"/>
      <c r="N170" s="122" t="str">
        <f t="shared" si="107"/>
        <v/>
      </c>
      <c r="O170" s="286"/>
      <c r="P170" s="122" t="str">
        <f t="shared" si="108"/>
        <v/>
      </c>
      <c r="Q170" s="309"/>
      <c r="R170" s="122" t="str">
        <f t="shared" si="109"/>
        <v/>
      </c>
      <c r="S170" s="266"/>
      <c r="T170" s="122" t="str">
        <f t="shared" si="110"/>
        <v/>
      </c>
      <c r="U170" s="286"/>
      <c r="V170" s="122" t="str">
        <f t="shared" si="111"/>
        <v/>
      </c>
      <c r="W170" s="244"/>
      <c r="X170" s="122" t="str">
        <f t="shared" si="112"/>
        <v/>
      </c>
      <c r="Y170" s="266"/>
      <c r="Z170" s="122" t="str">
        <f t="shared" si="113"/>
        <v/>
      </c>
      <c r="AA170" s="286"/>
      <c r="AB170" s="122" t="str">
        <f t="shared" si="114"/>
        <v/>
      </c>
      <c r="AC170" s="122">
        <f>IF(ISBLANK(#REF!),"",MATCH($D170,Liste_compétences,0))</f>
        <v>170</v>
      </c>
      <c r="AD170" s="122">
        <f>IF(ISBLANK(#REF!),"",MATCH($D170,Liste_compétences,0))</f>
        <v>170</v>
      </c>
    </row>
    <row r="171" spans="1:30" x14ac:dyDescent="0.25">
      <c r="A171" s="419"/>
      <c r="B171" s="66" t="s">
        <v>223</v>
      </c>
      <c r="C171" s="168" t="s">
        <v>327</v>
      </c>
      <c r="D171" s="214" t="s">
        <v>831</v>
      </c>
      <c r="E171" s="244"/>
      <c r="F171" s="122" t="str">
        <f t="shared" si="103"/>
        <v/>
      </c>
      <c r="G171" s="266"/>
      <c r="H171" s="122" t="str">
        <f t="shared" si="104"/>
        <v/>
      </c>
      <c r="I171" s="286"/>
      <c r="J171" s="122" t="str">
        <f t="shared" si="105"/>
        <v/>
      </c>
      <c r="K171" s="244"/>
      <c r="L171" s="122" t="str">
        <f t="shared" si="106"/>
        <v/>
      </c>
      <c r="M171" s="266"/>
      <c r="N171" s="122" t="str">
        <f t="shared" si="107"/>
        <v/>
      </c>
      <c r="O171" s="286"/>
      <c r="P171" s="122" t="str">
        <f t="shared" si="108"/>
        <v/>
      </c>
      <c r="Q171" s="309"/>
      <c r="R171" s="122" t="str">
        <f t="shared" si="109"/>
        <v/>
      </c>
      <c r="S171" s="266"/>
      <c r="T171" s="122" t="str">
        <f t="shared" si="110"/>
        <v/>
      </c>
      <c r="U171" s="286"/>
      <c r="V171" s="122" t="str">
        <f t="shared" si="111"/>
        <v/>
      </c>
      <c r="W171" s="244"/>
      <c r="X171" s="122" t="str">
        <f t="shared" si="112"/>
        <v/>
      </c>
      <c r="Y171" s="266"/>
      <c r="Z171" s="122" t="str">
        <f t="shared" si="113"/>
        <v/>
      </c>
      <c r="AA171" s="286"/>
      <c r="AB171" s="122" t="str">
        <f t="shared" si="114"/>
        <v/>
      </c>
      <c r="AC171" s="122">
        <f>IF(ISBLANK(#REF!),"",MATCH($D171,Liste_compétences,0))</f>
        <v>171</v>
      </c>
      <c r="AD171" s="122">
        <f>IF(ISBLANK(#REF!),"",MATCH($D171,Liste_compétences,0))</f>
        <v>171</v>
      </c>
    </row>
    <row r="172" spans="1:30" x14ac:dyDescent="0.25">
      <c r="A172" s="419"/>
      <c r="B172" s="66" t="s">
        <v>223</v>
      </c>
      <c r="C172" s="168" t="s">
        <v>328</v>
      </c>
      <c r="D172" s="214" t="s">
        <v>832</v>
      </c>
      <c r="E172" s="244"/>
      <c r="F172" s="122" t="str">
        <f t="shared" si="103"/>
        <v/>
      </c>
      <c r="G172" s="266"/>
      <c r="H172" s="122" t="str">
        <f t="shared" si="104"/>
        <v/>
      </c>
      <c r="I172" s="286"/>
      <c r="J172" s="122" t="str">
        <f t="shared" si="105"/>
        <v/>
      </c>
      <c r="K172" s="244"/>
      <c r="L172" s="122" t="str">
        <f t="shared" si="106"/>
        <v/>
      </c>
      <c r="M172" s="266"/>
      <c r="N172" s="122" t="str">
        <f t="shared" si="107"/>
        <v/>
      </c>
      <c r="O172" s="286"/>
      <c r="P172" s="122" t="str">
        <f t="shared" si="108"/>
        <v/>
      </c>
      <c r="Q172" s="309"/>
      <c r="R172" s="122" t="str">
        <f t="shared" si="109"/>
        <v/>
      </c>
      <c r="S172" s="266"/>
      <c r="T172" s="122" t="str">
        <f t="shared" si="110"/>
        <v/>
      </c>
      <c r="U172" s="286"/>
      <c r="V172" s="122" t="str">
        <f t="shared" si="111"/>
        <v/>
      </c>
      <c r="W172" s="244"/>
      <c r="X172" s="122" t="str">
        <f t="shared" si="112"/>
        <v/>
      </c>
      <c r="Y172" s="266"/>
      <c r="Z172" s="122" t="str">
        <f t="shared" si="113"/>
        <v/>
      </c>
      <c r="AA172" s="286"/>
      <c r="AB172" s="122" t="str">
        <f t="shared" si="114"/>
        <v/>
      </c>
      <c r="AC172" s="122">
        <f>IF(ISBLANK(#REF!),"",MATCH($D172,Liste_compétences,0))</f>
        <v>172</v>
      </c>
      <c r="AD172" s="122">
        <f>IF(ISBLANK(#REF!),"",MATCH($D172,Liste_compétences,0))</f>
        <v>172</v>
      </c>
    </row>
    <row r="173" spans="1:30" x14ac:dyDescent="0.25">
      <c r="A173" s="419"/>
      <c r="B173" s="66" t="s">
        <v>223</v>
      </c>
      <c r="C173" s="168" t="s">
        <v>329</v>
      </c>
      <c r="D173" s="214" t="s">
        <v>833</v>
      </c>
      <c r="E173" s="244"/>
      <c r="F173" s="122" t="str">
        <f t="shared" si="103"/>
        <v/>
      </c>
      <c r="G173" s="266"/>
      <c r="H173" s="122" t="str">
        <f t="shared" si="104"/>
        <v/>
      </c>
      <c r="I173" s="286"/>
      <c r="J173" s="122" t="str">
        <f t="shared" si="105"/>
        <v/>
      </c>
      <c r="K173" s="244"/>
      <c r="L173" s="122" t="str">
        <f t="shared" si="106"/>
        <v/>
      </c>
      <c r="M173" s="266"/>
      <c r="N173" s="122" t="str">
        <f t="shared" si="107"/>
        <v/>
      </c>
      <c r="O173" s="286"/>
      <c r="P173" s="122" t="str">
        <f t="shared" si="108"/>
        <v/>
      </c>
      <c r="Q173" s="309"/>
      <c r="R173" s="122" t="str">
        <f t="shared" si="109"/>
        <v/>
      </c>
      <c r="S173" s="266"/>
      <c r="T173" s="122" t="str">
        <f t="shared" si="110"/>
        <v/>
      </c>
      <c r="U173" s="286"/>
      <c r="V173" s="122" t="str">
        <f t="shared" si="111"/>
        <v/>
      </c>
      <c r="W173" s="244"/>
      <c r="X173" s="122" t="str">
        <f t="shared" si="112"/>
        <v/>
      </c>
      <c r="Y173" s="266"/>
      <c r="Z173" s="122" t="str">
        <f t="shared" si="113"/>
        <v/>
      </c>
      <c r="AA173" s="286"/>
      <c r="AB173" s="122" t="str">
        <f t="shared" si="114"/>
        <v/>
      </c>
      <c r="AC173" s="122">
        <f>IF(ISBLANK(#REF!),"",MATCH($D173,Liste_compétences,0))</f>
        <v>173</v>
      </c>
      <c r="AD173" s="122">
        <f>IF(ISBLANK(#REF!),"",MATCH($D173,Liste_compétences,0))</f>
        <v>173</v>
      </c>
    </row>
    <row r="174" spans="1:30" ht="15" thickBot="1" x14ac:dyDescent="0.3">
      <c r="A174" s="420"/>
      <c r="B174" s="67" t="s">
        <v>223</v>
      </c>
      <c r="C174" s="169" t="s">
        <v>330</v>
      </c>
      <c r="D174" s="215" t="s">
        <v>834</v>
      </c>
      <c r="E174" s="246"/>
      <c r="F174" s="123" t="str">
        <f t="shared" si="103"/>
        <v/>
      </c>
      <c r="G174" s="268"/>
      <c r="H174" s="123" t="str">
        <f t="shared" si="104"/>
        <v/>
      </c>
      <c r="I174" s="288"/>
      <c r="J174" s="123" t="str">
        <f t="shared" si="105"/>
        <v/>
      </c>
      <c r="K174" s="246"/>
      <c r="L174" s="123" t="str">
        <f t="shared" si="106"/>
        <v/>
      </c>
      <c r="M174" s="268"/>
      <c r="N174" s="123" t="str">
        <f t="shared" si="107"/>
        <v/>
      </c>
      <c r="O174" s="288"/>
      <c r="P174" s="123" t="str">
        <f t="shared" si="108"/>
        <v/>
      </c>
      <c r="Q174" s="308"/>
      <c r="R174" s="123" t="str">
        <f t="shared" si="109"/>
        <v/>
      </c>
      <c r="S174" s="268"/>
      <c r="T174" s="123" t="str">
        <f t="shared" si="110"/>
        <v/>
      </c>
      <c r="U174" s="288"/>
      <c r="V174" s="123" t="str">
        <f t="shared" si="111"/>
        <v/>
      </c>
      <c r="W174" s="246"/>
      <c r="X174" s="123" t="str">
        <f t="shared" si="112"/>
        <v/>
      </c>
      <c r="Y174" s="268"/>
      <c r="Z174" s="123" t="str">
        <f t="shared" si="113"/>
        <v/>
      </c>
      <c r="AA174" s="288"/>
      <c r="AB174" s="123" t="str">
        <f t="shared" si="114"/>
        <v/>
      </c>
      <c r="AC174" s="123">
        <f>IF(ISBLANK(#REF!),"",MATCH($D174,Liste_compétences,0))</f>
        <v>174</v>
      </c>
      <c r="AD174" s="123">
        <f>IF(ISBLANK(#REF!),"",MATCH($D174,Liste_compétences,0))</f>
        <v>174</v>
      </c>
    </row>
    <row r="175" spans="1:30" ht="15.75" thickBot="1" x14ac:dyDescent="0.3">
      <c r="A175" s="409" t="s">
        <v>73</v>
      </c>
      <c r="B175" s="68"/>
      <c r="C175" s="72"/>
      <c r="D175" s="3" t="s">
        <v>72</v>
      </c>
      <c r="E175" s="404"/>
      <c r="F175" s="405"/>
      <c r="G175" s="405"/>
      <c r="H175" s="405"/>
      <c r="I175" s="405"/>
      <c r="J175" s="405"/>
      <c r="K175" s="405"/>
      <c r="L175" s="405"/>
      <c r="M175" s="405"/>
      <c r="N175" s="405"/>
      <c r="O175" s="405"/>
      <c r="P175" s="405"/>
      <c r="Q175" s="405"/>
      <c r="R175" s="405"/>
      <c r="S175" s="405"/>
      <c r="T175" s="405"/>
      <c r="U175" s="405"/>
      <c r="V175" s="405"/>
      <c r="W175" s="405"/>
      <c r="X175" s="405"/>
      <c r="Y175" s="405"/>
      <c r="Z175" s="405"/>
      <c r="AA175" s="405"/>
      <c r="AB175" s="405"/>
      <c r="AC175" s="405"/>
      <c r="AD175" s="405"/>
    </row>
    <row r="176" spans="1:30" x14ac:dyDescent="0.25">
      <c r="A176" s="419"/>
      <c r="B176" s="31" t="s">
        <v>221</v>
      </c>
      <c r="C176" s="167" t="s">
        <v>331</v>
      </c>
      <c r="D176" s="206" t="s">
        <v>835</v>
      </c>
      <c r="E176" s="243"/>
      <c r="F176" s="121" t="str">
        <f t="shared" ref="F176:AB181" si="115">IF(ISBLANK(E176),"",MATCH($D176,Liste_compétences,0))</f>
        <v/>
      </c>
      <c r="G176" s="265"/>
      <c r="H176" s="121" t="str">
        <f t="shared" si="115"/>
        <v/>
      </c>
      <c r="I176" s="285"/>
      <c r="J176" s="121" t="str">
        <f t="shared" si="115"/>
        <v/>
      </c>
      <c r="K176" s="243"/>
      <c r="L176" s="121" t="str">
        <f t="shared" si="115"/>
        <v/>
      </c>
      <c r="M176" s="265"/>
      <c r="N176" s="121" t="str">
        <f t="shared" si="115"/>
        <v/>
      </c>
      <c r="O176" s="285"/>
      <c r="P176" s="121" t="str">
        <f t="shared" si="115"/>
        <v/>
      </c>
      <c r="Q176" s="306"/>
      <c r="R176" s="121" t="str">
        <f t="shared" si="115"/>
        <v/>
      </c>
      <c r="S176" s="265"/>
      <c r="T176" s="121" t="str">
        <f t="shared" si="115"/>
        <v/>
      </c>
      <c r="U176" s="285"/>
      <c r="V176" s="121" t="str">
        <f t="shared" si="115"/>
        <v/>
      </c>
      <c r="W176" s="243"/>
      <c r="X176" s="121" t="str">
        <f t="shared" si="115"/>
        <v/>
      </c>
      <c r="Y176" s="265"/>
      <c r="Z176" s="121" t="str">
        <f t="shared" si="115"/>
        <v/>
      </c>
      <c r="AA176" s="285"/>
      <c r="AB176" s="121" t="str">
        <f t="shared" si="115"/>
        <v/>
      </c>
      <c r="AC176" s="121">
        <f>IF(ISBLANK(#REF!),"",MATCH($D176,Liste_compétences,0))</f>
        <v>176</v>
      </c>
      <c r="AD176" s="121">
        <f>IF(ISBLANK(#REF!),"",MATCH($D176,Liste_compétences,0))</f>
        <v>176</v>
      </c>
    </row>
    <row r="177" spans="1:30" x14ac:dyDescent="0.25">
      <c r="A177" s="419"/>
      <c r="B177" s="32" t="s">
        <v>221</v>
      </c>
      <c r="C177" s="168" t="s">
        <v>332</v>
      </c>
      <c r="D177" s="207" t="s">
        <v>836</v>
      </c>
      <c r="E177" s="244"/>
      <c r="F177" s="122" t="str">
        <f t="shared" si="115"/>
        <v/>
      </c>
      <c r="G177" s="266"/>
      <c r="H177" s="122" t="str">
        <f t="shared" si="115"/>
        <v/>
      </c>
      <c r="I177" s="286"/>
      <c r="J177" s="122" t="str">
        <f t="shared" si="115"/>
        <v/>
      </c>
      <c r="K177" s="244"/>
      <c r="L177" s="122" t="str">
        <f t="shared" si="115"/>
        <v/>
      </c>
      <c r="M177" s="266"/>
      <c r="N177" s="122" t="str">
        <f t="shared" si="115"/>
        <v/>
      </c>
      <c r="O177" s="286"/>
      <c r="P177" s="122" t="str">
        <f t="shared" si="115"/>
        <v/>
      </c>
      <c r="Q177" s="309"/>
      <c r="R177" s="122" t="str">
        <f t="shared" si="115"/>
        <v/>
      </c>
      <c r="S177" s="266"/>
      <c r="T177" s="122" t="str">
        <f t="shared" si="115"/>
        <v/>
      </c>
      <c r="U177" s="286"/>
      <c r="V177" s="122" t="str">
        <f t="shared" si="115"/>
        <v/>
      </c>
      <c r="W177" s="244"/>
      <c r="X177" s="122" t="str">
        <f t="shared" si="115"/>
        <v/>
      </c>
      <c r="Y177" s="266"/>
      <c r="Z177" s="122" t="str">
        <f t="shared" si="115"/>
        <v/>
      </c>
      <c r="AA177" s="286"/>
      <c r="AB177" s="122" t="str">
        <f t="shared" si="115"/>
        <v/>
      </c>
      <c r="AC177" s="122">
        <f>IF(ISBLANK(#REF!),"",MATCH($D177,Liste_compétences,0))</f>
        <v>177</v>
      </c>
      <c r="AD177" s="122">
        <f>IF(ISBLANK(#REF!),"",MATCH($D177,Liste_compétences,0))</f>
        <v>177</v>
      </c>
    </row>
    <row r="178" spans="1:30" x14ac:dyDescent="0.25">
      <c r="A178" s="419"/>
      <c r="B178" s="32" t="s">
        <v>220</v>
      </c>
      <c r="C178" s="168" t="s">
        <v>333</v>
      </c>
      <c r="D178" s="207" t="s">
        <v>837</v>
      </c>
      <c r="E178" s="244"/>
      <c r="F178" s="122" t="str">
        <f t="shared" si="115"/>
        <v/>
      </c>
      <c r="G178" s="266"/>
      <c r="H178" s="122" t="str">
        <f t="shared" si="115"/>
        <v/>
      </c>
      <c r="I178" s="286"/>
      <c r="J178" s="122" t="str">
        <f t="shared" si="115"/>
        <v/>
      </c>
      <c r="K178" s="244"/>
      <c r="L178" s="122" t="str">
        <f t="shared" si="115"/>
        <v/>
      </c>
      <c r="M178" s="266"/>
      <c r="N178" s="122" t="str">
        <f t="shared" si="115"/>
        <v/>
      </c>
      <c r="O178" s="286"/>
      <c r="P178" s="122" t="str">
        <f t="shared" si="115"/>
        <v/>
      </c>
      <c r="Q178" s="309"/>
      <c r="R178" s="122" t="str">
        <f t="shared" si="115"/>
        <v/>
      </c>
      <c r="S178" s="266"/>
      <c r="T178" s="122" t="str">
        <f t="shared" si="115"/>
        <v/>
      </c>
      <c r="U178" s="286"/>
      <c r="V178" s="122" t="str">
        <f t="shared" si="115"/>
        <v/>
      </c>
      <c r="W178" s="244"/>
      <c r="X178" s="122" t="str">
        <f t="shared" si="115"/>
        <v/>
      </c>
      <c r="Y178" s="266"/>
      <c r="Z178" s="122" t="str">
        <f t="shared" si="115"/>
        <v/>
      </c>
      <c r="AA178" s="286"/>
      <c r="AB178" s="122" t="str">
        <f t="shared" si="115"/>
        <v/>
      </c>
      <c r="AC178" s="122">
        <f>IF(ISBLANK(#REF!),"",MATCH($D178,Liste_compétences,0))</f>
        <v>178</v>
      </c>
      <c r="AD178" s="122">
        <f>IF(ISBLANK(#REF!),"",MATCH($D178,Liste_compétences,0))</f>
        <v>178</v>
      </c>
    </row>
    <row r="179" spans="1:30" x14ac:dyDescent="0.25">
      <c r="A179" s="419"/>
      <c r="B179" s="32" t="s">
        <v>220</v>
      </c>
      <c r="C179" s="168" t="s">
        <v>334</v>
      </c>
      <c r="D179" s="207" t="s">
        <v>838</v>
      </c>
      <c r="E179" s="244"/>
      <c r="F179" s="122" t="str">
        <f t="shared" si="115"/>
        <v/>
      </c>
      <c r="G179" s="266"/>
      <c r="H179" s="122" t="str">
        <f t="shared" si="115"/>
        <v/>
      </c>
      <c r="I179" s="286"/>
      <c r="J179" s="122" t="str">
        <f t="shared" si="115"/>
        <v/>
      </c>
      <c r="K179" s="244"/>
      <c r="L179" s="122" t="str">
        <f t="shared" si="115"/>
        <v/>
      </c>
      <c r="M179" s="266"/>
      <c r="N179" s="122" t="str">
        <f t="shared" si="115"/>
        <v/>
      </c>
      <c r="O179" s="286"/>
      <c r="P179" s="122" t="str">
        <f t="shared" si="115"/>
        <v/>
      </c>
      <c r="Q179" s="309"/>
      <c r="R179" s="122" t="str">
        <f t="shared" si="115"/>
        <v/>
      </c>
      <c r="S179" s="266"/>
      <c r="T179" s="122" t="str">
        <f t="shared" si="115"/>
        <v/>
      </c>
      <c r="U179" s="286"/>
      <c r="V179" s="122" t="str">
        <f t="shared" si="115"/>
        <v/>
      </c>
      <c r="W179" s="244"/>
      <c r="X179" s="122" t="str">
        <f t="shared" si="115"/>
        <v/>
      </c>
      <c r="Y179" s="266"/>
      <c r="Z179" s="122" t="str">
        <f t="shared" si="115"/>
        <v/>
      </c>
      <c r="AA179" s="286"/>
      <c r="AB179" s="122" t="str">
        <f t="shared" si="115"/>
        <v/>
      </c>
      <c r="AC179" s="122">
        <f>IF(ISBLANK(#REF!),"",MATCH($D179,Liste_compétences,0))</f>
        <v>179</v>
      </c>
      <c r="AD179" s="122">
        <f>IF(ISBLANK(#REF!),"",MATCH($D179,Liste_compétences,0))</f>
        <v>179</v>
      </c>
    </row>
    <row r="180" spans="1:30" x14ac:dyDescent="0.25">
      <c r="A180" s="419"/>
      <c r="B180" s="32" t="s">
        <v>220</v>
      </c>
      <c r="C180" s="168" t="s">
        <v>335</v>
      </c>
      <c r="D180" s="207" t="s">
        <v>839</v>
      </c>
      <c r="E180" s="244"/>
      <c r="F180" s="122" t="str">
        <f t="shared" si="115"/>
        <v/>
      </c>
      <c r="G180" s="266"/>
      <c r="H180" s="122" t="str">
        <f t="shared" si="115"/>
        <v/>
      </c>
      <c r="I180" s="286"/>
      <c r="J180" s="122" t="str">
        <f t="shared" si="115"/>
        <v/>
      </c>
      <c r="K180" s="244"/>
      <c r="L180" s="122" t="str">
        <f t="shared" si="115"/>
        <v/>
      </c>
      <c r="M180" s="266"/>
      <c r="N180" s="122" t="str">
        <f t="shared" si="115"/>
        <v/>
      </c>
      <c r="O180" s="286"/>
      <c r="P180" s="122" t="str">
        <f t="shared" si="115"/>
        <v/>
      </c>
      <c r="Q180" s="309"/>
      <c r="R180" s="122" t="str">
        <f t="shared" si="115"/>
        <v/>
      </c>
      <c r="S180" s="266"/>
      <c r="T180" s="122" t="str">
        <f t="shared" si="115"/>
        <v/>
      </c>
      <c r="U180" s="286"/>
      <c r="V180" s="122" t="str">
        <f t="shared" si="115"/>
        <v/>
      </c>
      <c r="W180" s="244"/>
      <c r="X180" s="122" t="str">
        <f t="shared" si="115"/>
        <v/>
      </c>
      <c r="Y180" s="266"/>
      <c r="Z180" s="122" t="str">
        <f t="shared" si="115"/>
        <v/>
      </c>
      <c r="AA180" s="286"/>
      <c r="AB180" s="122" t="str">
        <f t="shared" si="115"/>
        <v/>
      </c>
      <c r="AC180" s="122">
        <f>IF(ISBLANK(#REF!),"",MATCH($D180,Liste_compétences,0))</f>
        <v>180</v>
      </c>
      <c r="AD180" s="122">
        <f>IF(ISBLANK(#REF!),"",MATCH($D180,Liste_compétences,0))</f>
        <v>180</v>
      </c>
    </row>
    <row r="181" spans="1:30" ht="15" thickBot="1" x14ac:dyDescent="0.3">
      <c r="A181" s="419"/>
      <c r="B181" s="69" t="s">
        <v>223</v>
      </c>
      <c r="C181" s="169" t="s">
        <v>336</v>
      </c>
      <c r="D181" s="25" t="s">
        <v>840</v>
      </c>
      <c r="E181" s="246"/>
      <c r="F181" s="123" t="str">
        <f t="shared" si="115"/>
        <v/>
      </c>
      <c r="G181" s="268"/>
      <c r="H181" s="123" t="str">
        <f t="shared" si="115"/>
        <v/>
      </c>
      <c r="I181" s="288"/>
      <c r="J181" s="123" t="str">
        <f t="shared" si="115"/>
        <v/>
      </c>
      <c r="K181" s="246"/>
      <c r="L181" s="123" t="str">
        <f t="shared" si="115"/>
        <v/>
      </c>
      <c r="M181" s="268"/>
      <c r="N181" s="123" t="str">
        <f t="shared" si="115"/>
        <v/>
      </c>
      <c r="O181" s="288"/>
      <c r="P181" s="123" t="str">
        <f t="shared" si="115"/>
        <v/>
      </c>
      <c r="Q181" s="308"/>
      <c r="R181" s="123" t="str">
        <f t="shared" si="115"/>
        <v/>
      </c>
      <c r="S181" s="268"/>
      <c r="T181" s="123" t="str">
        <f t="shared" si="115"/>
        <v/>
      </c>
      <c r="U181" s="288"/>
      <c r="V181" s="123" t="str">
        <f t="shared" si="115"/>
        <v/>
      </c>
      <c r="W181" s="246"/>
      <c r="X181" s="123" t="str">
        <f t="shared" si="115"/>
        <v/>
      </c>
      <c r="Y181" s="268"/>
      <c r="Z181" s="123" t="str">
        <f t="shared" si="115"/>
        <v/>
      </c>
      <c r="AA181" s="288"/>
      <c r="AB181" s="123" t="str">
        <f t="shared" si="115"/>
        <v/>
      </c>
      <c r="AC181" s="123">
        <f>IF(ISBLANK(#REF!),"",MATCH($D181,Liste_compétences,0))</f>
        <v>181</v>
      </c>
      <c r="AD181" s="123">
        <f>IF(ISBLANK(#REF!),"",MATCH($D181,Liste_compétences,0))</f>
        <v>181</v>
      </c>
    </row>
    <row r="182" spans="1:30" ht="16.5" thickBot="1" x14ac:dyDescent="0.3">
      <c r="A182" s="412" t="s">
        <v>230</v>
      </c>
      <c r="B182" s="159"/>
      <c r="C182" s="172"/>
      <c r="D182" s="13" t="s">
        <v>1349</v>
      </c>
      <c r="E182" s="340"/>
      <c r="F182" s="341" t="str">
        <f>IF(SUM(F184:F208)=0,"",MATCH($D182,Liste_compétences,0))</f>
        <v/>
      </c>
      <c r="G182" s="342" t="str">
        <f>G$6</f>
        <v>2012-2013</v>
      </c>
      <c r="H182" s="341" t="str">
        <f>IF(SUM(H184:H208)=0,"",MATCH($D182,Liste_compétences,0))</f>
        <v/>
      </c>
      <c r="I182" s="343"/>
      <c r="J182" s="341" t="str">
        <f>IF(SUM(J184:J208)=0,"",MATCH($D182,Liste_compétences,0))</f>
        <v/>
      </c>
      <c r="K182" s="340"/>
      <c r="L182" s="341" t="str">
        <f>IF(SUM(L184:L208)=0,"",MATCH($D182,Liste_compétences,0))</f>
        <v/>
      </c>
      <c r="M182" s="342" t="str">
        <f>M$6</f>
        <v>2013-2014</v>
      </c>
      <c r="N182" s="341" t="str">
        <f>IF(SUM(N184:N208)=0,"",MATCH($D182,Liste_compétences,0))</f>
        <v/>
      </c>
      <c r="O182" s="343"/>
      <c r="P182" s="341" t="str">
        <f>IF(SUM(P184:P208)=0,"",MATCH($D182,Liste_compétences,0))</f>
        <v/>
      </c>
      <c r="Q182" s="340"/>
      <c r="R182" s="341" t="str">
        <f>IF(SUM(R184:R208)=0,"",MATCH($D182,Liste_compétences,0))</f>
        <v/>
      </c>
      <c r="S182" s="342" t="str">
        <f>S$6</f>
        <v>2014-2015</v>
      </c>
      <c r="T182" s="341" t="str">
        <f>IF(SUM(T184:T208)=0,"",MATCH($D182,Liste_compétences,0))</f>
        <v/>
      </c>
      <c r="U182" s="343"/>
      <c r="V182" s="341" t="str">
        <f>IF(SUM(V184:V208)=0,"",MATCH($D182,Liste_compétences,0))</f>
        <v/>
      </c>
      <c r="W182" s="340"/>
      <c r="X182" s="341" t="str">
        <f>IF(SUM(X184:X208)=0,"",MATCH($D182,Liste_compétences,0))</f>
        <v/>
      </c>
      <c r="Y182" s="342" t="str">
        <f>Y$6</f>
        <v>2015-2016</v>
      </c>
      <c r="Z182" s="341" t="str">
        <f>IF(SUM(Z184:Z208)=0,"",MATCH($D182,Liste_compétences,0))</f>
        <v/>
      </c>
      <c r="AA182" s="343"/>
      <c r="AB182" s="341" t="str">
        <f>IF(SUM(AB184:AB208)=0,"",MATCH($D182,Liste_compétences,0))</f>
        <v/>
      </c>
      <c r="AC182" s="341">
        <f>IF(SUM(AC184:AC208)=0,"",MATCH($D182,Liste_compétences,0))</f>
        <v>182</v>
      </c>
      <c r="AD182" s="103">
        <f>IF(SUM(AD184:AD208)=0,"",MATCH($D182,Liste_compétences,0))</f>
        <v>182</v>
      </c>
    </row>
    <row r="183" spans="1:30" ht="16.5" thickBot="1" x14ac:dyDescent="0.3">
      <c r="A183" s="413"/>
      <c r="B183" s="177"/>
      <c r="C183" s="173"/>
      <c r="D183" s="14" t="s">
        <v>1</v>
      </c>
      <c r="E183" s="333">
        <v>1</v>
      </c>
      <c r="F183" s="334"/>
      <c r="G183" s="335">
        <v>2</v>
      </c>
      <c r="H183" s="334"/>
      <c r="I183" s="336">
        <v>3</v>
      </c>
      <c r="J183" s="334"/>
      <c r="K183" s="333">
        <v>1</v>
      </c>
      <c r="L183" s="334"/>
      <c r="M183" s="335">
        <v>2</v>
      </c>
      <c r="N183" s="334"/>
      <c r="O183" s="336">
        <v>3</v>
      </c>
      <c r="P183" s="334"/>
      <c r="Q183" s="333">
        <v>1</v>
      </c>
      <c r="R183" s="334"/>
      <c r="S183" s="335">
        <v>2</v>
      </c>
      <c r="T183" s="334"/>
      <c r="U183" s="336">
        <v>3</v>
      </c>
      <c r="V183" s="334"/>
      <c r="W183" s="333">
        <v>1</v>
      </c>
      <c r="X183" s="334"/>
      <c r="Y183" s="335">
        <v>2</v>
      </c>
      <c r="Z183" s="334"/>
      <c r="AA183" s="336">
        <v>3</v>
      </c>
      <c r="AB183" s="334"/>
      <c r="AC183" s="334"/>
      <c r="AD183" s="113"/>
    </row>
    <row r="184" spans="1:30" ht="15" thickBot="1" x14ac:dyDescent="0.3">
      <c r="A184" s="410" t="s">
        <v>184</v>
      </c>
      <c r="B184" s="196"/>
      <c r="C184" s="157"/>
      <c r="D184" s="2" t="s">
        <v>13</v>
      </c>
      <c r="E184" s="404"/>
      <c r="F184" s="405"/>
      <c r="G184" s="405"/>
      <c r="H184" s="405"/>
      <c r="I184" s="405"/>
      <c r="J184" s="405"/>
      <c r="K184" s="405"/>
      <c r="L184" s="405"/>
      <c r="M184" s="405"/>
      <c r="N184" s="405"/>
      <c r="O184" s="405"/>
      <c r="P184" s="405"/>
      <c r="Q184" s="405"/>
      <c r="R184" s="405"/>
      <c r="S184" s="405"/>
      <c r="T184" s="405"/>
      <c r="U184" s="405"/>
      <c r="V184" s="405"/>
      <c r="W184" s="405"/>
      <c r="X184" s="405"/>
      <c r="Y184" s="405"/>
      <c r="Z184" s="405"/>
      <c r="AA184" s="405"/>
      <c r="AB184" s="405"/>
      <c r="AC184" s="405"/>
      <c r="AD184" s="405"/>
    </row>
    <row r="185" spans="1:30" x14ac:dyDescent="0.25">
      <c r="A185" s="410"/>
      <c r="B185" s="44" t="s">
        <v>176</v>
      </c>
      <c r="C185" s="201" t="s">
        <v>337</v>
      </c>
      <c r="D185" s="206" t="s">
        <v>841</v>
      </c>
      <c r="E185" s="243"/>
      <c r="F185" s="115" t="str">
        <f>IF(ISBLANK(E185),"",MATCH($D185,Liste_compétences,0))</f>
        <v/>
      </c>
      <c r="G185" s="265"/>
      <c r="H185" s="115" t="str">
        <f>IF(ISBLANK(G185),"",MATCH($D185,Liste_compétences,0))</f>
        <v/>
      </c>
      <c r="I185" s="285"/>
      <c r="J185" s="115" t="str">
        <f>IF(ISBLANK(I185),"",MATCH($D185,Liste_compétences,0))</f>
        <v/>
      </c>
      <c r="K185" s="306"/>
      <c r="L185" s="115" t="str">
        <f>IF(ISBLANK(K185),"",MATCH($D185,Liste_compétences,0))</f>
        <v/>
      </c>
      <c r="M185" s="265"/>
      <c r="N185" s="115" t="str">
        <f>IF(ISBLANK(M185),"",MATCH($D185,Liste_compétences,0))</f>
        <v/>
      </c>
      <c r="O185" s="285"/>
      <c r="P185" s="115" t="str">
        <f>IF(ISBLANK(O185),"",MATCH($D185,Liste_compétences,0))</f>
        <v/>
      </c>
      <c r="Q185" s="243"/>
      <c r="R185" s="115" t="str">
        <f>IF(ISBLANK(Q185),"",MATCH($D185,Liste_compétences,0))</f>
        <v/>
      </c>
      <c r="S185" s="265"/>
      <c r="T185" s="115" t="str">
        <f>IF(ISBLANK(S185),"",MATCH($D185,Liste_compétences,0))</f>
        <v/>
      </c>
      <c r="U185" s="285"/>
      <c r="V185" s="115" t="str">
        <f>IF(ISBLANK(U185),"",MATCH($D185,Liste_compétences,0))</f>
        <v/>
      </c>
      <c r="W185" s="306"/>
      <c r="X185" s="115" t="str">
        <f>IF(ISBLANK(W185),"",MATCH($D185,Liste_compétences,0))</f>
        <v/>
      </c>
      <c r="Y185" s="265"/>
      <c r="Z185" s="115" t="str">
        <f>IF(ISBLANK(Y185),"",MATCH($D185,Liste_compétences,0))</f>
        <v/>
      </c>
      <c r="AA185" s="285"/>
      <c r="AB185" s="115" t="str">
        <f>IF(ISBLANK(AA185),"",MATCH($D185,Liste_compétences,0))</f>
        <v/>
      </c>
      <c r="AC185" s="115">
        <f>IF(ISBLANK(#REF!),"",MATCH($D185,Liste_compétences,0))</f>
        <v>185</v>
      </c>
      <c r="AD185" s="115">
        <f>IF(ISBLANK(#REF!),"",MATCH($D185,Liste_compétences,0))</f>
        <v>185</v>
      </c>
    </row>
    <row r="186" spans="1:30" ht="15" thickBot="1" x14ac:dyDescent="0.3">
      <c r="A186" s="410"/>
      <c r="B186" s="45" t="s">
        <v>1422</v>
      </c>
      <c r="C186" s="202" t="s">
        <v>338</v>
      </c>
      <c r="D186" s="25" t="s">
        <v>842</v>
      </c>
      <c r="E186" s="246"/>
      <c r="F186" s="118" t="str">
        <f>IF(ISBLANK(E186),"",MATCH($D186,Liste_compétences,0))</f>
        <v/>
      </c>
      <c r="G186" s="268"/>
      <c r="H186" s="118" t="str">
        <f>IF(ISBLANK(G186),"",MATCH($D186,Liste_compétences,0))</f>
        <v/>
      </c>
      <c r="I186" s="288"/>
      <c r="J186" s="118" t="str">
        <f>IF(ISBLANK(I186),"",MATCH($D186,Liste_compétences,0))</f>
        <v/>
      </c>
      <c r="K186" s="308"/>
      <c r="L186" s="118" t="str">
        <f>IF(ISBLANK(K186),"",MATCH($D186,Liste_compétences,0))</f>
        <v/>
      </c>
      <c r="M186" s="268"/>
      <c r="N186" s="118" t="str">
        <f>IF(ISBLANK(M186),"",MATCH($D186,Liste_compétences,0))</f>
        <v/>
      </c>
      <c r="O186" s="288"/>
      <c r="P186" s="118" t="str">
        <f>IF(ISBLANK(O186),"",MATCH($D186,Liste_compétences,0))</f>
        <v/>
      </c>
      <c r="Q186" s="246"/>
      <c r="R186" s="118" t="str">
        <f>IF(ISBLANK(Q186),"",MATCH($D186,Liste_compétences,0))</f>
        <v/>
      </c>
      <c r="S186" s="268"/>
      <c r="T186" s="118" t="str">
        <f>IF(ISBLANK(S186),"",MATCH($D186,Liste_compétences,0))</f>
        <v/>
      </c>
      <c r="U186" s="288"/>
      <c r="V186" s="118" t="str">
        <f>IF(ISBLANK(U186),"",MATCH($D186,Liste_compétences,0))</f>
        <v/>
      </c>
      <c r="W186" s="308"/>
      <c r="X186" s="118" t="str">
        <f>IF(ISBLANK(W186),"",MATCH($D186,Liste_compétences,0))</f>
        <v/>
      </c>
      <c r="Y186" s="268"/>
      <c r="Z186" s="118" t="str">
        <f>IF(ISBLANK(Y186),"",MATCH($D186,Liste_compétences,0))</f>
        <v/>
      </c>
      <c r="AA186" s="288"/>
      <c r="AB186" s="118" t="str">
        <f>IF(ISBLANK(AA186),"",MATCH($D186,Liste_compétences,0))</f>
        <v/>
      </c>
      <c r="AC186" s="118">
        <f>IF(ISBLANK(#REF!),"",MATCH($D186,Liste_compétences,0))</f>
        <v>186</v>
      </c>
      <c r="AD186" s="118">
        <f>IF(ISBLANK(#REF!),"",MATCH($D186,Liste_compétences,0))</f>
        <v>186</v>
      </c>
    </row>
    <row r="187" spans="1:30" ht="15" thickBot="1" x14ac:dyDescent="0.3">
      <c r="A187" s="410"/>
      <c r="B187" s="43"/>
      <c r="C187" s="157"/>
      <c r="D187" s="2" t="s">
        <v>14</v>
      </c>
      <c r="E187" s="404"/>
      <c r="F187" s="405"/>
      <c r="G187" s="405"/>
      <c r="H187" s="405"/>
      <c r="I187" s="405"/>
      <c r="J187" s="405"/>
      <c r="K187" s="405"/>
      <c r="L187" s="405"/>
      <c r="M187" s="405"/>
      <c r="N187" s="405"/>
      <c r="O187" s="405"/>
      <c r="P187" s="405"/>
      <c r="Q187" s="405"/>
      <c r="R187" s="405"/>
      <c r="S187" s="405"/>
      <c r="T187" s="405"/>
      <c r="U187" s="405"/>
      <c r="V187" s="405"/>
      <c r="W187" s="405"/>
      <c r="X187" s="405"/>
      <c r="Y187" s="405"/>
      <c r="Z187" s="405"/>
      <c r="AA187" s="405"/>
      <c r="AB187" s="405"/>
      <c r="AC187" s="405"/>
      <c r="AD187" s="405"/>
    </row>
    <row r="188" spans="1:30" x14ac:dyDescent="0.25">
      <c r="A188" s="410"/>
      <c r="B188" s="44" t="s">
        <v>176</v>
      </c>
      <c r="C188" s="201" t="s">
        <v>339</v>
      </c>
      <c r="D188" s="206" t="s">
        <v>843</v>
      </c>
      <c r="E188" s="243"/>
      <c r="F188" s="115" t="str">
        <f t="shared" ref="F188:L195" si="116">IF(ISBLANK(E188),"",MATCH($D188,Liste_compétences,0))</f>
        <v/>
      </c>
      <c r="G188" s="265"/>
      <c r="H188" s="115" t="str">
        <f t="shared" si="116"/>
        <v/>
      </c>
      <c r="I188" s="285"/>
      <c r="J188" s="115" t="str">
        <f t="shared" si="116"/>
        <v/>
      </c>
      <c r="K188" s="306"/>
      <c r="L188" s="115" t="str">
        <f t="shared" si="116"/>
        <v/>
      </c>
      <c r="M188" s="265"/>
      <c r="N188" s="115" t="str">
        <f t="shared" ref="N188:N195" si="117">IF(ISBLANK(M188),"",MATCH($D188,Liste_compétences,0))</f>
        <v/>
      </c>
      <c r="O188" s="285"/>
      <c r="P188" s="115" t="str">
        <f t="shared" ref="P188:P195" si="118">IF(ISBLANK(O188),"",MATCH($D188,Liste_compétences,0))</f>
        <v/>
      </c>
      <c r="Q188" s="243"/>
      <c r="R188" s="115" t="str">
        <f t="shared" ref="R188:R195" si="119">IF(ISBLANK(Q188),"",MATCH($D188,Liste_compétences,0))</f>
        <v/>
      </c>
      <c r="S188" s="265"/>
      <c r="T188" s="115" t="str">
        <f t="shared" ref="T188:T195" si="120">IF(ISBLANK(S188),"",MATCH($D188,Liste_compétences,0))</f>
        <v/>
      </c>
      <c r="U188" s="285"/>
      <c r="V188" s="115" t="str">
        <f t="shared" ref="V188:V195" si="121">IF(ISBLANK(U188),"",MATCH($D188,Liste_compétences,0))</f>
        <v/>
      </c>
      <c r="W188" s="306"/>
      <c r="X188" s="115" t="str">
        <f t="shared" ref="X188:X195" si="122">IF(ISBLANK(W188),"",MATCH($D188,Liste_compétences,0))</f>
        <v/>
      </c>
      <c r="Y188" s="265"/>
      <c r="Z188" s="115" t="str">
        <f t="shared" ref="Z188:Z195" si="123">IF(ISBLANK(Y188),"",MATCH($D188,Liste_compétences,0))</f>
        <v/>
      </c>
      <c r="AA188" s="285"/>
      <c r="AB188" s="115" t="str">
        <f t="shared" ref="AB188:AB195" si="124">IF(ISBLANK(AA188),"",MATCH($D188,Liste_compétences,0))</f>
        <v/>
      </c>
      <c r="AC188" s="115">
        <f>IF(ISBLANK(#REF!),"",MATCH($D188,Liste_compétences,0))</f>
        <v>188</v>
      </c>
      <c r="AD188" s="115">
        <f>IF(ISBLANK(#REF!),"",MATCH($D188,Liste_compétences,0))</f>
        <v>188</v>
      </c>
    </row>
    <row r="189" spans="1:30" x14ac:dyDescent="0.25">
      <c r="A189" s="410"/>
      <c r="B189" s="36" t="s">
        <v>176</v>
      </c>
      <c r="C189" s="168" t="s">
        <v>340</v>
      </c>
      <c r="D189" s="207" t="s">
        <v>844</v>
      </c>
      <c r="E189" s="244"/>
      <c r="F189" s="116" t="str">
        <f t="shared" si="116"/>
        <v/>
      </c>
      <c r="G189" s="266"/>
      <c r="H189" s="116" t="str">
        <f t="shared" si="116"/>
        <v/>
      </c>
      <c r="I189" s="286"/>
      <c r="J189" s="116" t="str">
        <f t="shared" si="116"/>
        <v/>
      </c>
      <c r="K189" s="309"/>
      <c r="L189" s="116" t="str">
        <f t="shared" si="116"/>
        <v/>
      </c>
      <c r="M189" s="266"/>
      <c r="N189" s="116" t="str">
        <f t="shared" si="117"/>
        <v/>
      </c>
      <c r="O189" s="286"/>
      <c r="P189" s="116" t="str">
        <f t="shared" si="118"/>
        <v/>
      </c>
      <c r="Q189" s="244"/>
      <c r="R189" s="116" t="str">
        <f t="shared" si="119"/>
        <v/>
      </c>
      <c r="S189" s="266"/>
      <c r="T189" s="116" t="str">
        <f t="shared" si="120"/>
        <v/>
      </c>
      <c r="U189" s="286"/>
      <c r="V189" s="116" t="str">
        <f t="shared" si="121"/>
        <v/>
      </c>
      <c r="W189" s="309"/>
      <c r="X189" s="116" t="str">
        <f t="shared" si="122"/>
        <v/>
      </c>
      <c r="Y189" s="266"/>
      <c r="Z189" s="116" t="str">
        <f t="shared" si="123"/>
        <v/>
      </c>
      <c r="AA189" s="286"/>
      <c r="AB189" s="116" t="str">
        <f t="shared" si="124"/>
        <v/>
      </c>
      <c r="AC189" s="116">
        <f>IF(ISBLANK(#REF!),"",MATCH($D189,Liste_compétences,0))</f>
        <v>189</v>
      </c>
      <c r="AD189" s="116">
        <f>IF(ISBLANK(#REF!),"",MATCH($D189,Liste_compétences,0))</f>
        <v>189</v>
      </c>
    </row>
    <row r="190" spans="1:30" x14ac:dyDescent="0.25">
      <c r="A190" s="410"/>
      <c r="B190" s="36" t="s">
        <v>176</v>
      </c>
      <c r="C190" s="168" t="s">
        <v>341</v>
      </c>
      <c r="D190" s="207" t="s">
        <v>845</v>
      </c>
      <c r="E190" s="244"/>
      <c r="F190" s="116" t="str">
        <f t="shared" si="116"/>
        <v/>
      </c>
      <c r="G190" s="266"/>
      <c r="H190" s="116" t="str">
        <f t="shared" si="116"/>
        <v/>
      </c>
      <c r="I190" s="286"/>
      <c r="J190" s="116" t="str">
        <f t="shared" si="116"/>
        <v/>
      </c>
      <c r="K190" s="309"/>
      <c r="L190" s="116" t="str">
        <f t="shared" si="116"/>
        <v/>
      </c>
      <c r="M190" s="266"/>
      <c r="N190" s="116" t="str">
        <f t="shared" si="117"/>
        <v/>
      </c>
      <c r="O190" s="286"/>
      <c r="P190" s="116" t="str">
        <f t="shared" si="118"/>
        <v/>
      </c>
      <c r="Q190" s="244"/>
      <c r="R190" s="116" t="str">
        <f t="shared" si="119"/>
        <v/>
      </c>
      <c r="S190" s="266"/>
      <c r="T190" s="116" t="str">
        <f t="shared" si="120"/>
        <v/>
      </c>
      <c r="U190" s="286"/>
      <c r="V190" s="116" t="str">
        <f t="shared" si="121"/>
        <v/>
      </c>
      <c r="W190" s="309"/>
      <c r="X190" s="116" t="str">
        <f t="shared" si="122"/>
        <v/>
      </c>
      <c r="Y190" s="266"/>
      <c r="Z190" s="116" t="str">
        <f t="shared" si="123"/>
        <v/>
      </c>
      <c r="AA190" s="286"/>
      <c r="AB190" s="116" t="str">
        <f t="shared" si="124"/>
        <v/>
      </c>
      <c r="AC190" s="116">
        <f>IF(ISBLANK(#REF!),"",MATCH($D190,Liste_compétences,0))</f>
        <v>190</v>
      </c>
      <c r="AD190" s="116">
        <f>IF(ISBLANK(#REF!),"",MATCH($D190,Liste_compétences,0))</f>
        <v>190</v>
      </c>
    </row>
    <row r="191" spans="1:30" x14ac:dyDescent="0.25">
      <c r="A191" s="410"/>
      <c r="B191" s="36" t="s">
        <v>1422</v>
      </c>
      <c r="C191" s="168" t="s">
        <v>342</v>
      </c>
      <c r="D191" s="207" t="s">
        <v>846</v>
      </c>
      <c r="E191" s="244"/>
      <c r="F191" s="116" t="str">
        <f t="shared" si="116"/>
        <v/>
      </c>
      <c r="G191" s="266"/>
      <c r="H191" s="116" t="str">
        <f t="shared" si="116"/>
        <v/>
      </c>
      <c r="I191" s="286"/>
      <c r="J191" s="116" t="str">
        <f t="shared" si="116"/>
        <v/>
      </c>
      <c r="K191" s="309"/>
      <c r="L191" s="116" t="str">
        <f t="shared" si="116"/>
        <v/>
      </c>
      <c r="M191" s="266"/>
      <c r="N191" s="116" t="str">
        <f t="shared" si="117"/>
        <v/>
      </c>
      <c r="O191" s="286"/>
      <c r="P191" s="116" t="str">
        <f t="shared" si="118"/>
        <v/>
      </c>
      <c r="Q191" s="244"/>
      <c r="R191" s="116" t="str">
        <f t="shared" si="119"/>
        <v/>
      </c>
      <c r="S191" s="266"/>
      <c r="T191" s="116" t="str">
        <f t="shared" si="120"/>
        <v/>
      </c>
      <c r="U191" s="286"/>
      <c r="V191" s="116" t="str">
        <f t="shared" si="121"/>
        <v/>
      </c>
      <c r="W191" s="309"/>
      <c r="X191" s="116" t="str">
        <f t="shared" si="122"/>
        <v/>
      </c>
      <c r="Y191" s="266"/>
      <c r="Z191" s="116" t="str">
        <f t="shared" si="123"/>
        <v/>
      </c>
      <c r="AA191" s="286"/>
      <c r="AB191" s="116" t="str">
        <f t="shared" si="124"/>
        <v/>
      </c>
      <c r="AC191" s="116">
        <f>IF(ISBLANK(#REF!),"",MATCH($D191,Liste_compétences,0))</f>
        <v>191</v>
      </c>
      <c r="AD191" s="116">
        <f>IF(ISBLANK(#REF!),"",MATCH($D191,Liste_compétences,0))</f>
        <v>191</v>
      </c>
    </row>
    <row r="192" spans="1:30" x14ac:dyDescent="0.25">
      <c r="A192" s="410"/>
      <c r="B192" s="36" t="s">
        <v>1422</v>
      </c>
      <c r="C192" s="168" t="s">
        <v>343</v>
      </c>
      <c r="D192" s="207" t="s">
        <v>847</v>
      </c>
      <c r="E192" s="244"/>
      <c r="F192" s="116" t="str">
        <f t="shared" si="116"/>
        <v/>
      </c>
      <c r="G192" s="266"/>
      <c r="H192" s="116" t="str">
        <f t="shared" si="116"/>
        <v/>
      </c>
      <c r="I192" s="286"/>
      <c r="J192" s="116" t="str">
        <f t="shared" si="116"/>
        <v/>
      </c>
      <c r="K192" s="309"/>
      <c r="L192" s="116" t="str">
        <f t="shared" si="116"/>
        <v/>
      </c>
      <c r="M192" s="266"/>
      <c r="N192" s="116" t="str">
        <f t="shared" si="117"/>
        <v/>
      </c>
      <c r="O192" s="286"/>
      <c r="P192" s="116" t="str">
        <f t="shared" si="118"/>
        <v/>
      </c>
      <c r="Q192" s="244"/>
      <c r="R192" s="116" t="str">
        <f t="shared" si="119"/>
        <v/>
      </c>
      <c r="S192" s="266"/>
      <c r="T192" s="116" t="str">
        <f t="shared" si="120"/>
        <v/>
      </c>
      <c r="U192" s="286"/>
      <c r="V192" s="116" t="str">
        <f t="shared" si="121"/>
        <v/>
      </c>
      <c r="W192" s="309"/>
      <c r="X192" s="116" t="str">
        <f t="shared" si="122"/>
        <v/>
      </c>
      <c r="Y192" s="266"/>
      <c r="Z192" s="116" t="str">
        <f t="shared" si="123"/>
        <v/>
      </c>
      <c r="AA192" s="286"/>
      <c r="AB192" s="116" t="str">
        <f t="shared" si="124"/>
        <v/>
      </c>
      <c r="AC192" s="116">
        <f>IF(ISBLANK(#REF!),"",MATCH($D192,Liste_compétences,0))</f>
        <v>192</v>
      </c>
      <c r="AD192" s="116">
        <f>IF(ISBLANK(#REF!),"",MATCH($D192,Liste_compétences,0))</f>
        <v>192</v>
      </c>
    </row>
    <row r="193" spans="1:30" x14ac:dyDescent="0.25">
      <c r="A193" s="410"/>
      <c r="B193" s="36" t="s">
        <v>1422</v>
      </c>
      <c r="C193" s="168" t="s">
        <v>344</v>
      </c>
      <c r="D193" s="207" t="s">
        <v>848</v>
      </c>
      <c r="E193" s="244"/>
      <c r="F193" s="116" t="str">
        <f t="shared" si="116"/>
        <v/>
      </c>
      <c r="G193" s="266"/>
      <c r="H193" s="116" t="str">
        <f t="shared" si="116"/>
        <v/>
      </c>
      <c r="I193" s="286"/>
      <c r="J193" s="116" t="str">
        <f t="shared" si="116"/>
        <v/>
      </c>
      <c r="K193" s="309"/>
      <c r="L193" s="116" t="str">
        <f t="shared" si="116"/>
        <v/>
      </c>
      <c r="M193" s="266"/>
      <c r="N193" s="116" t="str">
        <f t="shared" si="117"/>
        <v/>
      </c>
      <c r="O193" s="286"/>
      <c r="P193" s="116" t="str">
        <f t="shared" si="118"/>
        <v/>
      </c>
      <c r="Q193" s="244"/>
      <c r="R193" s="116" t="str">
        <f t="shared" si="119"/>
        <v/>
      </c>
      <c r="S193" s="266"/>
      <c r="T193" s="116" t="str">
        <f t="shared" si="120"/>
        <v/>
      </c>
      <c r="U193" s="286"/>
      <c r="V193" s="116" t="str">
        <f t="shared" si="121"/>
        <v/>
      </c>
      <c r="W193" s="309"/>
      <c r="X193" s="116" t="str">
        <f t="shared" si="122"/>
        <v/>
      </c>
      <c r="Y193" s="266"/>
      <c r="Z193" s="116" t="str">
        <f t="shared" si="123"/>
        <v/>
      </c>
      <c r="AA193" s="286"/>
      <c r="AB193" s="116" t="str">
        <f t="shared" si="124"/>
        <v/>
      </c>
      <c r="AC193" s="116">
        <f>IF(ISBLANK(#REF!),"",MATCH($D193,Liste_compétences,0))</f>
        <v>193</v>
      </c>
      <c r="AD193" s="116">
        <f>IF(ISBLANK(#REF!),"",MATCH($D193,Liste_compétences,0))</f>
        <v>193</v>
      </c>
    </row>
    <row r="194" spans="1:30" x14ac:dyDescent="0.25">
      <c r="A194" s="410"/>
      <c r="B194" s="36" t="s">
        <v>1422</v>
      </c>
      <c r="C194" s="168" t="s">
        <v>345</v>
      </c>
      <c r="D194" s="207" t="s">
        <v>849</v>
      </c>
      <c r="E194" s="244"/>
      <c r="F194" s="116" t="str">
        <f t="shared" si="116"/>
        <v/>
      </c>
      <c r="G194" s="266"/>
      <c r="H194" s="116" t="str">
        <f t="shared" si="116"/>
        <v/>
      </c>
      <c r="I194" s="286"/>
      <c r="J194" s="116" t="str">
        <f t="shared" si="116"/>
        <v/>
      </c>
      <c r="K194" s="309"/>
      <c r="L194" s="116" t="str">
        <f t="shared" si="116"/>
        <v/>
      </c>
      <c r="M194" s="266"/>
      <c r="N194" s="116" t="str">
        <f t="shared" si="117"/>
        <v/>
      </c>
      <c r="O194" s="286"/>
      <c r="P194" s="116" t="str">
        <f t="shared" si="118"/>
        <v/>
      </c>
      <c r="Q194" s="244"/>
      <c r="R194" s="116" t="str">
        <f t="shared" si="119"/>
        <v/>
      </c>
      <c r="S194" s="266"/>
      <c r="T194" s="116" t="str">
        <f t="shared" si="120"/>
        <v/>
      </c>
      <c r="U194" s="286"/>
      <c r="V194" s="116" t="str">
        <f t="shared" si="121"/>
        <v/>
      </c>
      <c r="W194" s="309"/>
      <c r="X194" s="116" t="str">
        <f t="shared" si="122"/>
        <v/>
      </c>
      <c r="Y194" s="266"/>
      <c r="Z194" s="116" t="str">
        <f t="shared" si="123"/>
        <v/>
      </c>
      <c r="AA194" s="286"/>
      <c r="AB194" s="116" t="str">
        <f t="shared" si="124"/>
        <v/>
      </c>
      <c r="AC194" s="116">
        <f>IF(ISBLANK(#REF!),"",MATCH($D194,Liste_compétences,0))</f>
        <v>194</v>
      </c>
      <c r="AD194" s="116">
        <f>IF(ISBLANK(#REF!),"",MATCH($D194,Liste_compétences,0))</f>
        <v>194</v>
      </c>
    </row>
    <row r="195" spans="1:30" ht="15" thickBot="1" x14ac:dyDescent="0.3">
      <c r="A195" s="410"/>
      <c r="B195" s="45" t="s">
        <v>1422</v>
      </c>
      <c r="C195" s="202" t="s">
        <v>346</v>
      </c>
      <c r="D195" s="25" t="s">
        <v>850</v>
      </c>
      <c r="E195" s="246"/>
      <c r="F195" s="118" t="str">
        <f t="shared" si="116"/>
        <v/>
      </c>
      <c r="G195" s="268"/>
      <c r="H195" s="118" t="str">
        <f t="shared" si="116"/>
        <v/>
      </c>
      <c r="I195" s="288"/>
      <c r="J195" s="118" t="str">
        <f t="shared" si="116"/>
        <v/>
      </c>
      <c r="K195" s="308"/>
      <c r="L195" s="118" t="str">
        <f t="shared" ref="L195" si="125">IF(ISBLANK(K195),"",MATCH($D195,Liste_compétences,0))</f>
        <v/>
      </c>
      <c r="M195" s="268"/>
      <c r="N195" s="118" t="str">
        <f t="shared" si="117"/>
        <v/>
      </c>
      <c r="O195" s="288"/>
      <c r="P195" s="118" t="str">
        <f t="shared" si="118"/>
        <v/>
      </c>
      <c r="Q195" s="246"/>
      <c r="R195" s="118" t="str">
        <f t="shared" si="119"/>
        <v/>
      </c>
      <c r="S195" s="268"/>
      <c r="T195" s="118" t="str">
        <f t="shared" si="120"/>
        <v/>
      </c>
      <c r="U195" s="288"/>
      <c r="V195" s="118" t="str">
        <f t="shared" si="121"/>
        <v/>
      </c>
      <c r="W195" s="308"/>
      <c r="X195" s="118" t="str">
        <f t="shared" si="122"/>
        <v/>
      </c>
      <c r="Y195" s="268"/>
      <c r="Z195" s="118" t="str">
        <f t="shared" si="123"/>
        <v/>
      </c>
      <c r="AA195" s="288"/>
      <c r="AB195" s="118" t="str">
        <f t="shared" si="124"/>
        <v/>
      </c>
      <c r="AC195" s="118">
        <f>IF(ISBLANK(#REF!),"",MATCH($D195,Liste_compétences,0))</f>
        <v>195</v>
      </c>
      <c r="AD195" s="118">
        <f>IF(ISBLANK(#REF!),"",MATCH($D195,Liste_compétences,0))</f>
        <v>195</v>
      </c>
    </row>
    <row r="196" spans="1:30" ht="15" thickBot="1" x14ac:dyDescent="0.3">
      <c r="A196" s="410"/>
      <c r="B196" s="43"/>
      <c r="C196" s="157"/>
      <c r="D196" s="2" t="s">
        <v>15</v>
      </c>
      <c r="E196" s="404"/>
      <c r="F196" s="405"/>
      <c r="G196" s="405"/>
      <c r="H196" s="405"/>
      <c r="I196" s="405"/>
      <c r="J196" s="405"/>
      <c r="K196" s="405"/>
      <c r="L196" s="405"/>
      <c r="M196" s="405"/>
      <c r="N196" s="405"/>
      <c r="O196" s="405"/>
      <c r="P196" s="405"/>
      <c r="Q196" s="405"/>
      <c r="R196" s="405"/>
      <c r="S196" s="405"/>
      <c r="T196" s="405"/>
      <c r="U196" s="405"/>
      <c r="V196" s="405"/>
      <c r="W196" s="405"/>
      <c r="X196" s="405"/>
      <c r="Y196" s="405"/>
      <c r="Z196" s="405"/>
      <c r="AA196" s="405"/>
      <c r="AB196" s="405"/>
      <c r="AC196" s="405"/>
      <c r="AD196" s="405"/>
    </row>
    <row r="197" spans="1:30" ht="22.5" x14ac:dyDescent="0.25">
      <c r="A197" s="410"/>
      <c r="B197" s="44" t="s">
        <v>176</v>
      </c>
      <c r="C197" s="201" t="s">
        <v>347</v>
      </c>
      <c r="D197" s="206" t="s">
        <v>851</v>
      </c>
      <c r="E197" s="243"/>
      <c r="F197" s="115" t="str">
        <f>IF(ISBLANK(E197),"",MATCH($D197,Liste_compétences,0))</f>
        <v/>
      </c>
      <c r="G197" s="265"/>
      <c r="H197" s="115" t="str">
        <f>IF(ISBLANK(G197),"",MATCH($D197,Liste_compétences,0))</f>
        <v/>
      </c>
      <c r="I197" s="285"/>
      <c r="J197" s="115" t="str">
        <f>IF(ISBLANK(I197),"",MATCH($D197,Liste_compétences,0))</f>
        <v/>
      </c>
      <c r="K197" s="306"/>
      <c r="L197" s="115" t="str">
        <f>IF(ISBLANK(K197),"",MATCH($D197,Liste_compétences,0))</f>
        <v/>
      </c>
      <c r="M197" s="265"/>
      <c r="N197" s="115" t="str">
        <f>IF(ISBLANK(M197),"",MATCH($D197,Liste_compétences,0))</f>
        <v/>
      </c>
      <c r="O197" s="285"/>
      <c r="P197" s="115" t="str">
        <f>IF(ISBLANK(O197),"",MATCH($D197,Liste_compétences,0))</f>
        <v/>
      </c>
      <c r="Q197" s="243"/>
      <c r="R197" s="115" t="str">
        <f>IF(ISBLANK(Q197),"",MATCH($D197,Liste_compétences,0))</f>
        <v/>
      </c>
      <c r="S197" s="265"/>
      <c r="T197" s="115" t="str">
        <f>IF(ISBLANK(S197),"",MATCH($D197,Liste_compétences,0))</f>
        <v/>
      </c>
      <c r="U197" s="285"/>
      <c r="V197" s="115" t="str">
        <f>IF(ISBLANK(U197),"",MATCH($D197,Liste_compétences,0))</f>
        <v/>
      </c>
      <c r="W197" s="306"/>
      <c r="X197" s="115" t="str">
        <f>IF(ISBLANK(W197),"",MATCH($D197,Liste_compétences,0))</f>
        <v/>
      </c>
      <c r="Y197" s="265"/>
      <c r="Z197" s="115" t="str">
        <f>IF(ISBLANK(Y197),"",MATCH($D197,Liste_compétences,0))</f>
        <v/>
      </c>
      <c r="AA197" s="285"/>
      <c r="AB197" s="115" t="str">
        <f>IF(ISBLANK(AA197),"",MATCH($D197,Liste_compétences,0))</f>
        <v/>
      </c>
      <c r="AC197" s="115">
        <f>IF(ISBLANK(#REF!),"",MATCH($D197,Liste_compétences,0))</f>
        <v>197</v>
      </c>
      <c r="AD197" s="115">
        <f>IF(ISBLANK(#REF!),"",MATCH($D197,Liste_compétences,0))</f>
        <v>197</v>
      </c>
    </row>
    <row r="198" spans="1:30" x14ac:dyDescent="0.25">
      <c r="A198" s="410"/>
      <c r="B198" s="36" t="s">
        <v>1422</v>
      </c>
      <c r="C198" s="168" t="s">
        <v>348</v>
      </c>
      <c r="D198" s="207" t="s">
        <v>852</v>
      </c>
      <c r="E198" s="244"/>
      <c r="F198" s="116" t="str">
        <f>IF(ISBLANK(E198),"",MATCH($D198,Liste_compétences,0))</f>
        <v/>
      </c>
      <c r="G198" s="266"/>
      <c r="H198" s="116" t="str">
        <f>IF(ISBLANK(G198),"",MATCH($D198,Liste_compétences,0))</f>
        <v/>
      </c>
      <c r="I198" s="286"/>
      <c r="J198" s="116" t="str">
        <f>IF(ISBLANK(I198),"",MATCH($D198,Liste_compétences,0))</f>
        <v/>
      </c>
      <c r="K198" s="309"/>
      <c r="L198" s="116" t="str">
        <f>IF(ISBLANK(K198),"",MATCH($D198,Liste_compétences,0))</f>
        <v/>
      </c>
      <c r="M198" s="266"/>
      <c r="N198" s="116" t="str">
        <f>IF(ISBLANK(M198),"",MATCH($D198,Liste_compétences,0))</f>
        <v/>
      </c>
      <c r="O198" s="286"/>
      <c r="P198" s="116" t="str">
        <f>IF(ISBLANK(O198),"",MATCH($D198,Liste_compétences,0))</f>
        <v/>
      </c>
      <c r="Q198" s="244"/>
      <c r="R198" s="116" t="str">
        <f>IF(ISBLANK(Q198),"",MATCH($D198,Liste_compétences,0))</f>
        <v/>
      </c>
      <c r="S198" s="266"/>
      <c r="T198" s="116" t="str">
        <f>IF(ISBLANK(S198),"",MATCH($D198,Liste_compétences,0))</f>
        <v/>
      </c>
      <c r="U198" s="286"/>
      <c r="V198" s="116" t="str">
        <f>IF(ISBLANK(U198),"",MATCH($D198,Liste_compétences,0))</f>
        <v/>
      </c>
      <c r="W198" s="309"/>
      <c r="X198" s="116" t="str">
        <f>IF(ISBLANK(W198),"",MATCH($D198,Liste_compétences,0))</f>
        <v/>
      </c>
      <c r="Y198" s="266"/>
      <c r="Z198" s="116" t="str">
        <f>IF(ISBLANK(Y198),"",MATCH($D198,Liste_compétences,0))</f>
        <v/>
      </c>
      <c r="AA198" s="286"/>
      <c r="AB198" s="116" t="str">
        <f>IF(ISBLANK(AA198),"",MATCH($D198,Liste_compétences,0))</f>
        <v/>
      </c>
      <c r="AC198" s="116">
        <f>IF(ISBLANK(#REF!),"",MATCH($D198,Liste_compétences,0))</f>
        <v>198</v>
      </c>
      <c r="AD198" s="116">
        <f>IF(ISBLANK(#REF!),"",MATCH($D198,Liste_compétences,0))</f>
        <v>198</v>
      </c>
    </row>
    <row r="199" spans="1:30" ht="23.25" thickBot="1" x14ac:dyDescent="0.3">
      <c r="A199" s="411"/>
      <c r="B199" s="37" t="s">
        <v>1422</v>
      </c>
      <c r="C199" s="169" t="s">
        <v>349</v>
      </c>
      <c r="D199" s="25" t="s">
        <v>853</v>
      </c>
      <c r="E199" s="246"/>
      <c r="F199" s="118" t="str">
        <f>IF(ISBLANK(E199),"",MATCH($D199,Liste_compétences,0))</f>
        <v/>
      </c>
      <c r="G199" s="268"/>
      <c r="H199" s="118" t="str">
        <f>IF(ISBLANK(G199),"",MATCH($D199,Liste_compétences,0))</f>
        <v/>
      </c>
      <c r="I199" s="288"/>
      <c r="J199" s="118" t="str">
        <f>IF(ISBLANK(I199),"",MATCH($D199,Liste_compétences,0))</f>
        <v/>
      </c>
      <c r="K199" s="308"/>
      <c r="L199" s="118" t="str">
        <f>IF(ISBLANK(K199),"",MATCH($D199,Liste_compétences,0))</f>
        <v/>
      </c>
      <c r="M199" s="268"/>
      <c r="N199" s="118" t="str">
        <f>IF(ISBLANK(M199),"",MATCH($D199,Liste_compétences,0))</f>
        <v/>
      </c>
      <c r="O199" s="288"/>
      <c r="P199" s="118" t="str">
        <f>IF(ISBLANK(O199),"",MATCH($D199,Liste_compétences,0))</f>
        <v/>
      </c>
      <c r="Q199" s="246"/>
      <c r="R199" s="118" t="str">
        <f>IF(ISBLANK(Q199),"",MATCH($D199,Liste_compétences,0))</f>
        <v/>
      </c>
      <c r="S199" s="268"/>
      <c r="T199" s="118" t="str">
        <f>IF(ISBLANK(S199),"",MATCH($D199,Liste_compétences,0))</f>
        <v/>
      </c>
      <c r="U199" s="288"/>
      <c r="V199" s="118" t="str">
        <f>IF(ISBLANK(U199),"",MATCH($D199,Liste_compétences,0))</f>
        <v/>
      </c>
      <c r="W199" s="308"/>
      <c r="X199" s="118" t="str">
        <f>IF(ISBLANK(W199),"",MATCH($D199,Liste_compétences,0))</f>
        <v/>
      </c>
      <c r="Y199" s="268"/>
      <c r="Z199" s="118" t="str">
        <f>IF(ISBLANK(Y199),"",MATCH($D199,Liste_compétences,0))</f>
        <v/>
      </c>
      <c r="AA199" s="288"/>
      <c r="AB199" s="118" t="str">
        <f>IF(ISBLANK(AA199),"",MATCH($D199,Liste_compétences,0))</f>
        <v/>
      </c>
      <c r="AC199" s="118">
        <f>IF(ISBLANK(#REF!),"",MATCH($D199,Liste_compétences,0))</f>
        <v>199</v>
      </c>
      <c r="AD199" s="118">
        <f>IF(ISBLANK(#REF!),"",MATCH($D199,Liste_compétences,0))</f>
        <v>199</v>
      </c>
    </row>
    <row r="200" spans="1:30" ht="15" thickBot="1" x14ac:dyDescent="0.3">
      <c r="A200" s="409" t="s">
        <v>17</v>
      </c>
      <c r="B200" s="43"/>
      <c r="C200" s="157"/>
      <c r="D200" s="2" t="s">
        <v>16</v>
      </c>
      <c r="E200" s="404"/>
      <c r="F200" s="405"/>
      <c r="G200" s="405"/>
      <c r="H200" s="405"/>
      <c r="I200" s="405"/>
      <c r="J200" s="405"/>
      <c r="K200" s="405"/>
      <c r="L200" s="405"/>
      <c r="M200" s="405"/>
      <c r="N200" s="405"/>
      <c r="O200" s="405"/>
      <c r="P200" s="405"/>
      <c r="Q200" s="405"/>
      <c r="R200" s="405"/>
      <c r="S200" s="405"/>
      <c r="T200" s="405"/>
      <c r="U200" s="405"/>
      <c r="V200" s="405"/>
      <c r="W200" s="405"/>
      <c r="X200" s="405"/>
      <c r="Y200" s="405"/>
      <c r="Z200" s="405"/>
      <c r="AA200" s="405"/>
      <c r="AB200" s="405"/>
      <c r="AC200" s="405"/>
      <c r="AD200" s="405"/>
    </row>
    <row r="201" spans="1:30" ht="23.25" thickBot="1" x14ac:dyDescent="0.3">
      <c r="A201" s="411"/>
      <c r="B201" s="31" t="s">
        <v>1422</v>
      </c>
      <c r="C201" s="167" t="s">
        <v>350</v>
      </c>
      <c r="D201" s="206" t="s">
        <v>854</v>
      </c>
      <c r="E201" s="243"/>
      <c r="F201" s="115" t="str">
        <f>IF(ISBLANK(E201),"",MATCH($D201,Liste_compétences,0))</f>
        <v/>
      </c>
      <c r="G201" s="265"/>
      <c r="H201" s="115" t="str">
        <f>IF(ISBLANK(G201),"",MATCH($D201,Liste_compétences,0))</f>
        <v/>
      </c>
      <c r="I201" s="285"/>
      <c r="J201" s="115" t="str">
        <f>IF(ISBLANK(I201),"",MATCH($D201,Liste_compétences,0))</f>
        <v/>
      </c>
      <c r="K201" s="306"/>
      <c r="L201" s="115" t="str">
        <f>IF(ISBLANK(K201),"",MATCH($D201,Liste_compétences,0))</f>
        <v/>
      </c>
      <c r="M201" s="265"/>
      <c r="N201" s="115" t="str">
        <f>IF(ISBLANK(M201),"",MATCH($D201,Liste_compétences,0))</f>
        <v/>
      </c>
      <c r="O201" s="285"/>
      <c r="P201" s="115" t="str">
        <f>IF(ISBLANK(O201),"",MATCH($D201,Liste_compétences,0))</f>
        <v/>
      </c>
      <c r="Q201" s="243"/>
      <c r="R201" s="115" t="str">
        <f>IF(ISBLANK(Q201),"",MATCH($D201,Liste_compétences,0))</f>
        <v/>
      </c>
      <c r="S201" s="265"/>
      <c r="T201" s="115" t="str">
        <f>IF(ISBLANK(S201),"",MATCH($D201,Liste_compétences,0))</f>
        <v/>
      </c>
      <c r="U201" s="285"/>
      <c r="V201" s="115" t="str">
        <f>IF(ISBLANK(U201),"",MATCH($D201,Liste_compétences,0))</f>
        <v/>
      </c>
      <c r="W201" s="306"/>
      <c r="X201" s="115" t="str">
        <f>IF(ISBLANK(W201),"",MATCH($D201,Liste_compétences,0))</f>
        <v/>
      </c>
      <c r="Y201" s="265"/>
      <c r="Z201" s="115" t="str">
        <f>IF(ISBLANK(Y201),"",MATCH($D201,Liste_compétences,0))</f>
        <v/>
      </c>
      <c r="AA201" s="285"/>
      <c r="AB201" s="115" t="str">
        <f>IF(ISBLANK(AA201),"",MATCH($D201,Liste_compétences,0))</f>
        <v/>
      </c>
      <c r="AC201" s="115">
        <f>IF(ISBLANK(#REF!),"",MATCH($D201,Liste_compétences,0))</f>
        <v>201</v>
      </c>
      <c r="AD201" s="115">
        <f>IF(ISBLANK(#REF!),"",MATCH($D201,Liste_compétences,0))</f>
        <v>201</v>
      </c>
    </row>
    <row r="202" spans="1:30" ht="15" thickBot="1" x14ac:dyDescent="0.3">
      <c r="A202" s="10"/>
      <c r="B202" s="33" t="s">
        <v>1422</v>
      </c>
      <c r="C202" s="202" t="s">
        <v>351</v>
      </c>
      <c r="D202" s="208" t="s">
        <v>855</v>
      </c>
      <c r="E202" s="245"/>
      <c r="F202" s="117" t="str">
        <f>IF(ISBLANK(E202),"",MATCH($D202,Liste_compétences,0))</f>
        <v/>
      </c>
      <c r="G202" s="267"/>
      <c r="H202" s="117" t="str">
        <f>IF(ISBLANK(G202),"",MATCH($D202,Liste_compétences,0))</f>
        <v/>
      </c>
      <c r="I202" s="287"/>
      <c r="J202" s="117" t="str">
        <f>IF(ISBLANK(I202),"",MATCH($D202,Liste_compétences,0))</f>
        <v/>
      </c>
      <c r="K202" s="307"/>
      <c r="L202" s="117" t="str">
        <f>IF(ISBLANK(K202),"",MATCH($D202,Liste_compétences,0))</f>
        <v/>
      </c>
      <c r="M202" s="267"/>
      <c r="N202" s="117" t="str">
        <f>IF(ISBLANK(M202),"",MATCH($D202,Liste_compétences,0))</f>
        <v/>
      </c>
      <c r="O202" s="287"/>
      <c r="P202" s="117" t="str">
        <f>IF(ISBLANK(O202),"",MATCH($D202,Liste_compétences,0))</f>
        <v/>
      </c>
      <c r="Q202" s="245"/>
      <c r="R202" s="117" t="str">
        <f>IF(ISBLANK(Q202),"",MATCH($D202,Liste_compétences,0))</f>
        <v/>
      </c>
      <c r="S202" s="267"/>
      <c r="T202" s="117" t="str">
        <f>IF(ISBLANK(S202),"",MATCH($D202,Liste_compétences,0))</f>
        <v/>
      </c>
      <c r="U202" s="287"/>
      <c r="V202" s="117" t="str">
        <f>IF(ISBLANK(U202),"",MATCH($D202,Liste_compétences,0))</f>
        <v/>
      </c>
      <c r="W202" s="307"/>
      <c r="X202" s="117" t="str">
        <f>IF(ISBLANK(W202),"",MATCH($D202,Liste_compétences,0))</f>
        <v/>
      </c>
      <c r="Y202" s="267"/>
      <c r="Z202" s="117" t="str">
        <f>IF(ISBLANK(Y202),"",MATCH($D202,Liste_compétences,0))</f>
        <v/>
      </c>
      <c r="AA202" s="287"/>
      <c r="AB202" s="117" t="str">
        <f>IF(ISBLANK(AA202),"",MATCH($D202,Liste_compétences,0))</f>
        <v/>
      </c>
      <c r="AC202" s="117">
        <f>IF(ISBLANK(#REF!),"",MATCH($D202,Liste_compétences,0))</f>
        <v>202</v>
      </c>
      <c r="AD202" s="117">
        <f>IF(ISBLANK(#REF!),"",MATCH($D202,Liste_compétences,0))</f>
        <v>202</v>
      </c>
    </row>
    <row r="203" spans="1:30" ht="15" thickBot="1" x14ac:dyDescent="0.3">
      <c r="A203" s="409" t="s">
        <v>19</v>
      </c>
      <c r="B203" s="46"/>
      <c r="C203" s="158"/>
      <c r="D203" s="2" t="s">
        <v>18</v>
      </c>
      <c r="E203" s="404"/>
      <c r="F203" s="405"/>
      <c r="G203" s="405"/>
      <c r="H203" s="405"/>
      <c r="I203" s="405"/>
      <c r="J203" s="405"/>
      <c r="K203" s="405"/>
      <c r="L203" s="405"/>
      <c r="M203" s="405"/>
      <c r="N203" s="405"/>
      <c r="O203" s="405"/>
      <c r="P203" s="405"/>
      <c r="Q203" s="405"/>
      <c r="R203" s="405"/>
      <c r="S203" s="405"/>
      <c r="T203" s="405"/>
      <c r="U203" s="405"/>
      <c r="V203" s="405"/>
      <c r="W203" s="405"/>
      <c r="X203" s="405"/>
      <c r="Y203" s="405"/>
      <c r="Z203" s="405"/>
      <c r="AA203" s="405"/>
      <c r="AB203" s="405"/>
      <c r="AC203" s="405"/>
      <c r="AD203" s="405"/>
    </row>
    <row r="204" spans="1:30" x14ac:dyDescent="0.25">
      <c r="A204" s="410"/>
      <c r="B204" s="31" t="s">
        <v>1422</v>
      </c>
      <c r="C204" s="201" t="s">
        <v>352</v>
      </c>
      <c r="D204" s="216" t="s">
        <v>856</v>
      </c>
      <c r="E204" s="250"/>
      <c r="F204" s="131" t="str">
        <f>IF(ISBLANK(E204),"",MATCH($D204,Liste_compétences,0))</f>
        <v/>
      </c>
      <c r="G204" s="272"/>
      <c r="H204" s="131" t="str">
        <f>IF(ISBLANK(G204),"",MATCH($D204,Liste_compétences,0))</f>
        <v/>
      </c>
      <c r="I204" s="293"/>
      <c r="J204" s="131" t="str">
        <f>IF(ISBLANK(I204),"",MATCH($D204,Liste_compétences,0))</f>
        <v/>
      </c>
      <c r="K204" s="250"/>
      <c r="L204" s="131" t="str">
        <f>IF(ISBLANK(K204),"",MATCH($D204,Liste_compétences,0))</f>
        <v/>
      </c>
      <c r="M204" s="272"/>
      <c r="N204" s="131" t="str">
        <f>IF(ISBLANK(M204),"",MATCH($D204,Liste_compétences,0))</f>
        <v/>
      </c>
      <c r="O204" s="293"/>
      <c r="P204" s="131" t="str">
        <f>IF(ISBLANK(O204),"",MATCH($D204,Liste_compétences,0))</f>
        <v/>
      </c>
      <c r="Q204" s="250"/>
      <c r="R204" s="131" t="str">
        <f>IF(ISBLANK(Q204),"",MATCH($D204,Liste_compétences,0))</f>
        <v/>
      </c>
      <c r="S204" s="272"/>
      <c r="T204" s="131" t="str">
        <f>IF(ISBLANK(S204),"",MATCH($D204,Liste_compétences,0))</f>
        <v/>
      </c>
      <c r="U204" s="293"/>
      <c r="V204" s="131" t="str">
        <f>IF(ISBLANK(U204),"",MATCH($D204,Liste_compétences,0))</f>
        <v/>
      </c>
      <c r="W204" s="250"/>
      <c r="X204" s="131" t="str">
        <f>IF(ISBLANK(W204),"",MATCH($D204,Liste_compétences,0))</f>
        <v/>
      </c>
      <c r="Y204" s="272"/>
      <c r="Z204" s="131" t="str">
        <f>IF(ISBLANK(Y204),"",MATCH($D204,Liste_compétences,0))</f>
        <v/>
      </c>
      <c r="AA204" s="293"/>
      <c r="AB204" s="131" t="str">
        <f>IF(ISBLANK(AA204),"",MATCH($D204,Liste_compétences,0))</f>
        <v/>
      </c>
      <c r="AC204" s="131">
        <f>IF(ISBLANK(#REF!),"",MATCH($D204,Liste_compétences,0))</f>
        <v>204</v>
      </c>
      <c r="AD204" s="131">
        <f>IF(ISBLANK(#REF!),"",MATCH($D204,Liste_compétences,0))</f>
        <v>204</v>
      </c>
    </row>
    <row r="205" spans="1:30" x14ac:dyDescent="0.25">
      <c r="A205" s="410"/>
      <c r="B205" s="32" t="s">
        <v>1422</v>
      </c>
      <c r="C205" s="168" t="s">
        <v>353</v>
      </c>
      <c r="D205" s="207" t="s">
        <v>857</v>
      </c>
      <c r="E205" s="244"/>
      <c r="F205" s="116" t="str">
        <f>IF(ISBLANK(E205),"",MATCH($D205,Liste_compétences,0))</f>
        <v/>
      </c>
      <c r="G205" s="266"/>
      <c r="H205" s="116" t="str">
        <f>IF(ISBLANK(G205),"",MATCH($D205,Liste_compétences,0))</f>
        <v/>
      </c>
      <c r="I205" s="286"/>
      <c r="J205" s="116" t="str">
        <f>IF(ISBLANK(I205),"",MATCH($D205,Liste_compétences,0))</f>
        <v/>
      </c>
      <c r="K205" s="244"/>
      <c r="L205" s="116" t="str">
        <f>IF(ISBLANK(K205),"",MATCH($D205,Liste_compétences,0))</f>
        <v/>
      </c>
      <c r="M205" s="266"/>
      <c r="N205" s="116" t="str">
        <f>IF(ISBLANK(M205),"",MATCH($D205,Liste_compétences,0))</f>
        <v/>
      </c>
      <c r="O205" s="286"/>
      <c r="P205" s="116" t="str">
        <f>IF(ISBLANK(O205),"",MATCH($D205,Liste_compétences,0))</f>
        <v/>
      </c>
      <c r="Q205" s="244"/>
      <c r="R205" s="116" t="str">
        <f>IF(ISBLANK(Q205),"",MATCH($D205,Liste_compétences,0))</f>
        <v/>
      </c>
      <c r="S205" s="266"/>
      <c r="T205" s="116" t="str">
        <f>IF(ISBLANK(S205),"",MATCH($D205,Liste_compétences,0))</f>
        <v/>
      </c>
      <c r="U205" s="286"/>
      <c r="V205" s="116" t="str">
        <f>IF(ISBLANK(U205),"",MATCH($D205,Liste_compétences,0))</f>
        <v/>
      </c>
      <c r="W205" s="244"/>
      <c r="X205" s="116" t="str">
        <f>IF(ISBLANK(W205),"",MATCH($D205,Liste_compétences,0))</f>
        <v/>
      </c>
      <c r="Y205" s="266"/>
      <c r="Z205" s="116" t="str">
        <f>IF(ISBLANK(Y205),"",MATCH($D205,Liste_compétences,0))</f>
        <v/>
      </c>
      <c r="AA205" s="286"/>
      <c r="AB205" s="116" t="str">
        <f>IF(ISBLANK(AA205),"",MATCH($D205,Liste_compétences,0))</f>
        <v/>
      </c>
      <c r="AC205" s="116">
        <f>IF(ISBLANK(#REF!),"",MATCH($D205,Liste_compétences,0))</f>
        <v>205</v>
      </c>
      <c r="AD205" s="116">
        <f>IF(ISBLANK(#REF!),"",MATCH($D205,Liste_compétences,0))</f>
        <v>205</v>
      </c>
    </row>
    <row r="206" spans="1:30" ht="15" thickBot="1" x14ac:dyDescent="0.3">
      <c r="A206" s="411"/>
      <c r="B206" s="33" t="s">
        <v>1422</v>
      </c>
      <c r="C206" s="202" t="s">
        <v>354</v>
      </c>
      <c r="D206" s="208" t="s">
        <v>858</v>
      </c>
      <c r="E206" s="245"/>
      <c r="F206" s="117" t="str">
        <f>IF(ISBLANK(E206),"",MATCH($D206,Liste_compétences,0))</f>
        <v/>
      </c>
      <c r="G206" s="267"/>
      <c r="H206" s="117" t="str">
        <f>IF(ISBLANK(G206),"",MATCH($D206,Liste_compétences,0))</f>
        <v/>
      </c>
      <c r="I206" s="287"/>
      <c r="J206" s="117" t="str">
        <f>IF(ISBLANK(I206),"",MATCH($D206,Liste_compétences,0))</f>
        <v/>
      </c>
      <c r="K206" s="245"/>
      <c r="L206" s="117" t="str">
        <f>IF(ISBLANK(K206),"",MATCH($D206,Liste_compétences,0))</f>
        <v/>
      </c>
      <c r="M206" s="267"/>
      <c r="N206" s="117" t="str">
        <f>IF(ISBLANK(M206),"",MATCH($D206,Liste_compétences,0))</f>
        <v/>
      </c>
      <c r="O206" s="287"/>
      <c r="P206" s="117" t="str">
        <f>IF(ISBLANK(O206),"",MATCH($D206,Liste_compétences,0))</f>
        <v/>
      </c>
      <c r="Q206" s="245"/>
      <c r="R206" s="117" t="str">
        <f>IF(ISBLANK(Q206),"",MATCH($D206,Liste_compétences,0))</f>
        <v/>
      </c>
      <c r="S206" s="267"/>
      <c r="T206" s="117" t="str">
        <f>IF(ISBLANK(S206),"",MATCH($D206,Liste_compétences,0))</f>
        <v/>
      </c>
      <c r="U206" s="287"/>
      <c r="V206" s="117" t="str">
        <f>IF(ISBLANK(U206),"",MATCH($D206,Liste_compétences,0))</f>
        <v/>
      </c>
      <c r="W206" s="245"/>
      <c r="X206" s="117" t="str">
        <f>IF(ISBLANK(W206),"",MATCH($D206,Liste_compétences,0))</f>
        <v/>
      </c>
      <c r="Y206" s="267"/>
      <c r="Z206" s="117" t="str">
        <f>IF(ISBLANK(Y206),"",MATCH($D206,Liste_compétences,0))</f>
        <v/>
      </c>
      <c r="AA206" s="287"/>
      <c r="AB206" s="117" t="str">
        <f>IF(ISBLANK(AA206),"",MATCH($D206,Liste_compétences,0))</f>
        <v/>
      </c>
      <c r="AC206" s="117">
        <f>IF(ISBLANK(#REF!),"",MATCH($D206,Liste_compétences,0))</f>
        <v>206</v>
      </c>
      <c r="AD206" s="117">
        <f>IF(ISBLANK(#REF!),"",MATCH($D206,Liste_compétences,0))</f>
        <v>206</v>
      </c>
    </row>
    <row r="207" spans="1:30" x14ac:dyDescent="0.25">
      <c r="A207" s="419" t="s">
        <v>20</v>
      </c>
      <c r="B207" s="31" t="s">
        <v>176</v>
      </c>
      <c r="C207" s="167" t="s">
        <v>355</v>
      </c>
      <c r="D207" s="206" t="s">
        <v>859</v>
      </c>
      <c r="E207" s="243"/>
      <c r="F207" s="115" t="str">
        <f>IF(ISBLANK(E207),"",MATCH($D207,Liste_compétences,0))</f>
        <v/>
      </c>
      <c r="G207" s="265"/>
      <c r="H207" s="115" t="str">
        <f>IF(ISBLANK(G207),"",MATCH($D207,Liste_compétences,0))</f>
        <v/>
      </c>
      <c r="I207" s="285"/>
      <c r="J207" s="115" t="str">
        <f>IF(ISBLANK(I207),"",MATCH($D207,Liste_compétences,0))</f>
        <v/>
      </c>
      <c r="K207" s="243"/>
      <c r="L207" s="115" t="str">
        <f>IF(ISBLANK(K207),"",MATCH($D207,Liste_compétences,0))</f>
        <v/>
      </c>
      <c r="M207" s="265"/>
      <c r="N207" s="115" t="str">
        <f>IF(ISBLANK(M207),"",MATCH($D207,Liste_compétences,0))</f>
        <v/>
      </c>
      <c r="O207" s="285"/>
      <c r="P207" s="115" t="str">
        <f>IF(ISBLANK(O207),"",MATCH($D207,Liste_compétences,0))</f>
        <v/>
      </c>
      <c r="Q207" s="243"/>
      <c r="R207" s="115" t="str">
        <f>IF(ISBLANK(Q207),"",MATCH($D207,Liste_compétences,0))</f>
        <v/>
      </c>
      <c r="S207" s="265"/>
      <c r="T207" s="115" t="str">
        <f>IF(ISBLANK(S207),"",MATCH($D207,Liste_compétences,0))</f>
        <v/>
      </c>
      <c r="U207" s="285"/>
      <c r="V207" s="115" t="str">
        <f>IF(ISBLANK(U207),"",MATCH($D207,Liste_compétences,0))</f>
        <v/>
      </c>
      <c r="W207" s="243"/>
      <c r="X207" s="115" t="str">
        <f>IF(ISBLANK(W207),"",MATCH($D207,Liste_compétences,0))</f>
        <v/>
      </c>
      <c r="Y207" s="265"/>
      <c r="Z207" s="115" t="str">
        <f>IF(ISBLANK(Y207),"",MATCH($D207,Liste_compétences,0))</f>
        <v/>
      </c>
      <c r="AA207" s="285"/>
      <c r="AB207" s="115" t="str">
        <f>IF(ISBLANK(AA207),"",MATCH($D207,Liste_compétences,0))</f>
        <v/>
      </c>
      <c r="AC207" s="115">
        <f>IF(ISBLANK(#REF!),"",MATCH($D207,Liste_compétences,0))</f>
        <v>207</v>
      </c>
      <c r="AD207" s="115">
        <f>IF(ISBLANK(#REF!),"",MATCH($D207,Liste_compétences,0))</f>
        <v>207</v>
      </c>
    </row>
    <row r="208" spans="1:30" ht="23.25" thickBot="1" x14ac:dyDescent="0.3">
      <c r="A208" s="419"/>
      <c r="B208" s="33" t="s">
        <v>1422</v>
      </c>
      <c r="C208" s="169" t="s">
        <v>356</v>
      </c>
      <c r="D208" s="25" t="s">
        <v>860</v>
      </c>
      <c r="E208" s="246"/>
      <c r="F208" s="118" t="str">
        <f>IF(ISBLANK(E208),"",MATCH($D208,Liste_compétences,0))</f>
        <v/>
      </c>
      <c r="G208" s="268"/>
      <c r="H208" s="118" t="str">
        <f>IF(ISBLANK(G208),"",MATCH($D208,Liste_compétences,0))</f>
        <v/>
      </c>
      <c r="I208" s="288"/>
      <c r="J208" s="118" t="str">
        <f>IF(ISBLANK(I208),"",MATCH($D208,Liste_compétences,0))</f>
        <v/>
      </c>
      <c r="K208" s="246"/>
      <c r="L208" s="118" t="str">
        <f>IF(ISBLANK(K208),"",MATCH($D208,Liste_compétences,0))</f>
        <v/>
      </c>
      <c r="M208" s="268"/>
      <c r="N208" s="118" t="str">
        <f>IF(ISBLANK(M208),"",MATCH($D208,Liste_compétences,0))</f>
        <v/>
      </c>
      <c r="O208" s="288"/>
      <c r="P208" s="118" t="str">
        <f>IF(ISBLANK(O208),"",MATCH($D208,Liste_compétences,0))</f>
        <v/>
      </c>
      <c r="Q208" s="246"/>
      <c r="R208" s="118" t="str">
        <f>IF(ISBLANK(Q208),"",MATCH($D208,Liste_compétences,0))</f>
        <v/>
      </c>
      <c r="S208" s="268"/>
      <c r="T208" s="118" t="str">
        <f>IF(ISBLANK(S208),"",MATCH($D208,Liste_compétences,0))</f>
        <v/>
      </c>
      <c r="U208" s="288"/>
      <c r="V208" s="118" t="str">
        <f>IF(ISBLANK(U208),"",MATCH($D208,Liste_compétences,0))</f>
        <v/>
      </c>
      <c r="W208" s="246"/>
      <c r="X208" s="118" t="str">
        <f>IF(ISBLANK(W208),"",MATCH($D208,Liste_compétences,0))</f>
        <v/>
      </c>
      <c r="Y208" s="268"/>
      <c r="Z208" s="118" t="str">
        <f>IF(ISBLANK(Y208),"",MATCH($D208,Liste_compétences,0))</f>
        <v/>
      </c>
      <c r="AA208" s="288"/>
      <c r="AB208" s="118" t="str">
        <f>IF(ISBLANK(AA208),"",MATCH($D208,Liste_compétences,0))</f>
        <v/>
      </c>
      <c r="AC208" s="118">
        <f>IF(ISBLANK(#REF!),"",MATCH($D208,Liste_compétences,0))</f>
        <v>208</v>
      </c>
      <c r="AD208" s="118">
        <f>IF(ISBLANK(#REF!),"",MATCH($D208,Liste_compétences,0))</f>
        <v>208</v>
      </c>
    </row>
    <row r="209" spans="1:30" ht="16.5" thickBot="1" x14ac:dyDescent="0.3">
      <c r="A209" s="412" t="s">
        <v>231</v>
      </c>
      <c r="B209" s="159"/>
      <c r="C209" s="172"/>
      <c r="D209" s="13" t="s">
        <v>1350</v>
      </c>
      <c r="E209" s="340"/>
      <c r="F209" s="341" t="str">
        <f>IF(SUM(F211:F258)=0,"",MATCH($D209,Liste_compétences,0))</f>
        <v/>
      </c>
      <c r="G209" s="342" t="str">
        <f>G$6</f>
        <v>2012-2013</v>
      </c>
      <c r="H209" s="341" t="str">
        <f>IF(SUM(H211:H258)=0,"",MATCH($D209,Liste_compétences,0))</f>
        <v/>
      </c>
      <c r="I209" s="343"/>
      <c r="J209" s="341" t="str">
        <f>IF(SUM(J211:J258)=0,"",MATCH($D209,Liste_compétences,0))</f>
        <v/>
      </c>
      <c r="K209" s="340"/>
      <c r="L209" s="341" t="str">
        <f>IF(SUM(L211:L258)=0,"",MATCH($D209,Liste_compétences,0))</f>
        <v/>
      </c>
      <c r="M209" s="342" t="str">
        <f>M$6</f>
        <v>2013-2014</v>
      </c>
      <c r="N209" s="341" t="str">
        <f>IF(SUM(N211:N258)=0,"",MATCH($D209,Liste_compétences,0))</f>
        <v/>
      </c>
      <c r="O209" s="343"/>
      <c r="P209" s="341" t="str">
        <f>IF(SUM(P211:P258)=0,"",MATCH($D209,Liste_compétences,0))</f>
        <v/>
      </c>
      <c r="Q209" s="340"/>
      <c r="R209" s="341" t="str">
        <f>IF(SUM(R211:R258)=0,"",MATCH($D209,Liste_compétences,0))</f>
        <v/>
      </c>
      <c r="S209" s="342" t="str">
        <f>S$6</f>
        <v>2014-2015</v>
      </c>
      <c r="T209" s="341" t="str">
        <f>IF(SUM(T211:T258)=0,"",MATCH($D209,Liste_compétences,0))</f>
        <v/>
      </c>
      <c r="U209" s="343"/>
      <c r="V209" s="341" t="str">
        <f>IF(SUM(V211:V258)=0,"",MATCH($D209,Liste_compétences,0))</f>
        <v/>
      </c>
      <c r="W209" s="340"/>
      <c r="X209" s="341" t="str">
        <f>IF(SUM(X211:X258)=0,"",MATCH($D209,Liste_compétences,0))</f>
        <v/>
      </c>
      <c r="Y209" s="342" t="str">
        <f>Y$6</f>
        <v>2015-2016</v>
      </c>
      <c r="Z209" s="341" t="str">
        <f>IF(SUM(Z211:Z258)=0,"",MATCH($D209,Liste_compétences,0))</f>
        <v/>
      </c>
      <c r="AA209" s="343"/>
      <c r="AB209" s="341" t="str">
        <f>IF(SUM(AB211:AB258)=0,"",MATCH($D209,Liste_compétences,0))</f>
        <v/>
      </c>
      <c r="AC209" s="341" t="e">
        <f>IF(SUM(AC211:AC258)=0,"",MATCH($D209,Liste_compétences,0))</f>
        <v>#VALUE!</v>
      </c>
      <c r="AD209" s="103" t="e">
        <f>IF(SUM(AD211:AD258)=0,"",MATCH($D209,Liste_compétences,0))</f>
        <v>#VALUE!</v>
      </c>
    </row>
    <row r="210" spans="1:30" ht="16.5" thickBot="1" x14ac:dyDescent="0.3">
      <c r="A210" s="413"/>
      <c r="B210" s="177"/>
      <c r="C210" s="173"/>
      <c r="D210" s="17" t="s">
        <v>1</v>
      </c>
      <c r="E210" s="344">
        <v>1</v>
      </c>
      <c r="F210" s="345"/>
      <c r="G210" s="346">
        <v>2</v>
      </c>
      <c r="H210" s="345"/>
      <c r="I210" s="347">
        <v>3</v>
      </c>
      <c r="J210" s="345"/>
      <c r="K210" s="344">
        <v>1</v>
      </c>
      <c r="L210" s="345"/>
      <c r="M210" s="346">
        <v>2</v>
      </c>
      <c r="N210" s="345"/>
      <c r="O210" s="347">
        <v>3</v>
      </c>
      <c r="P210" s="345"/>
      <c r="Q210" s="344">
        <v>1</v>
      </c>
      <c r="R210" s="345"/>
      <c r="S210" s="346">
        <v>2</v>
      </c>
      <c r="T210" s="345"/>
      <c r="U210" s="347">
        <v>3</v>
      </c>
      <c r="V210" s="345"/>
      <c r="W210" s="344">
        <v>1</v>
      </c>
      <c r="X210" s="345"/>
      <c r="Y210" s="346">
        <v>2</v>
      </c>
      <c r="Z210" s="345"/>
      <c r="AA210" s="347">
        <v>3</v>
      </c>
      <c r="AB210" s="345"/>
      <c r="AC210" s="345"/>
      <c r="AD210" s="119"/>
    </row>
    <row r="211" spans="1:30" ht="15.75" thickBot="1" x14ac:dyDescent="0.3">
      <c r="A211" s="433"/>
      <c r="B211" s="195"/>
      <c r="C211" s="72"/>
      <c r="D211" s="2" t="s">
        <v>13</v>
      </c>
      <c r="E211" s="404"/>
      <c r="F211" s="405"/>
      <c r="G211" s="405"/>
      <c r="H211" s="405"/>
      <c r="I211" s="405"/>
      <c r="J211" s="405"/>
      <c r="K211" s="405"/>
      <c r="L211" s="405"/>
      <c r="M211" s="405"/>
      <c r="N211" s="405"/>
      <c r="O211" s="405"/>
      <c r="P211" s="405"/>
      <c r="Q211" s="405"/>
      <c r="R211" s="405"/>
      <c r="S211" s="405"/>
      <c r="T211" s="405"/>
      <c r="U211" s="405"/>
      <c r="V211" s="405"/>
      <c r="W211" s="405"/>
      <c r="X211" s="405"/>
      <c r="Y211" s="405"/>
      <c r="Z211" s="405"/>
      <c r="AA211" s="405"/>
      <c r="AB211" s="405"/>
      <c r="AC211" s="405"/>
      <c r="AD211" s="405"/>
    </row>
    <row r="212" spans="1:30" x14ac:dyDescent="0.25">
      <c r="A212" s="434"/>
      <c r="B212" s="71" t="s">
        <v>221</v>
      </c>
      <c r="C212" s="167" t="s">
        <v>337</v>
      </c>
      <c r="D212" s="206" t="s">
        <v>861</v>
      </c>
      <c r="E212" s="243"/>
      <c r="F212" s="121" t="str">
        <f t="shared" ref="F212:L219" si="126">IF(ISBLANK(E212),"",MATCH($D212,Liste_compétences,0))</f>
        <v/>
      </c>
      <c r="G212" s="265"/>
      <c r="H212" s="121" t="str">
        <f t="shared" si="126"/>
        <v/>
      </c>
      <c r="I212" s="285"/>
      <c r="J212" s="121" t="str">
        <f t="shared" si="126"/>
        <v/>
      </c>
      <c r="K212" s="243"/>
      <c r="L212" s="121" t="str">
        <f t="shared" si="126"/>
        <v/>
      </c>
      <c r="M212" s="265"/>
      <c r="N212" s="121" t="str">
        <f t="shared" ref="N212:N219" si="127">IF(ISBLANK(M212),"",MATCH($D212,Liste_compétences,0))</f>
        <v/>
      </c>
      <c r="O212" s="285"/>
      <c r="P212" s="121" t="str">
        <f t="shared" ref="P212:P219" si="128">IF(ISBLANK(O212),"",MATCH($D212,Liste_compétences,0))</f>
        <v/>
      </c>
      <c r="Q212" s="306"/>
      <c r="R212" s="121" t="str">
        <f t="shared" ref="R212:R219" si="129">IF(ISBLANK(Q212),"",MATCH($D212,Liste_compétences,0))</f>
        <v/>
      </c>
      <c r="S212" s="265"/>
      <c r="T212" s="121" t="str">
        <f t="shared" ref="T212:T219" si="130">IF(ISBLANK(S212),"",MATCH($D212,Liste_compétences,0))</f>
        <v/>
      </c>
      <c r="U212" s="285"/>
      <c r="V212" s="121" t="str">
        <f t="shared" ref="V212:V219" si="131">IF(ISBLANK(U212),"",MATCH($D212,Liste_compétences,0))</f>
        <v/>
      </c>
      <c r="W212" s="243"/>
      <c r="X212" s="121" t="str">
        <f t="shared" ref="X212:X219" si="132">IF(ISBLANK(W212),"",MATCH($D212,Liste_compétences,0))</f>
        <v/>
      </c>
      <c r="Y212" s="265"/>
      <c r="Z212" s="121" t="str">
        <f t="shared" ref="Z212:Z219" si="133">IF(ISBLANK(Y212),"",MATCH($D212,Liste_compétences,0))</f>
        <v/>
      </c>
      <c r="AA212" s="285"/>
      <c r="AB212" s="121" t="str">
        <f t="shared" ref="AB212:AB219" si="134">IF(ISBLANK(AA212),"",MATCH($D212,Liste_compétences,0))</f>
        <v/>
      </c>
      <c r="AC212" s="121">
        <f>IF(ISBLANK(#REF!),"",MATCH($D212,Liste_compétences,0))</f>
        <v>212</v>
      </c>
      <c r="AD212" s="121">
        <f>IF(ISBLANK(#REF!),"",MATCH($D212,Liste_compétences,0))</f>
        <v>212</v>
      </c>
    </row>
    <row r="213" spans="1:30" x14ac:dyDescent="0.25">
      <c r="A213" s="434"/>
      <c r="B213" s="66" t="s">
        <v>221</v>
      </c>
      <c r="C213" s="168" t="s">
        <v>338</v>
      </c>
      <c r="D213" s="207" t="s">
        <v>862</v>
      </c>
      <c r="E213" s="244"/>
      <c r="F213" s="122" t="str">
        <f t="shared" si="126"/>
        <v/>
      </c>
      <c r="G213" s="266"/>
      <c r="H213" s="122" t="str">
        <f t="shared" si="126"/>
        <v/>
      </c>
      <c r="I213" s="286"/>
      <c r="J213" s="122" t="str">
        <f t="shared" si="126"/>
        <v/>
      </c>
      <c r="K213" s="244"/>
      <c r="L213" s="122" t="str">
        <f t="shared" si="126"/>
        <v/>
      </c>
      <c r="M213" s="266"/>
      <c r="N213" s="122" t="str">
        <f t="shared" si="127"/>
        <v/>
      </c>
      <c r="O213" s="286"/>
      <c r="P213" s="122" t="str">
        <f t="shared" si="128"/>
        <v/>
      </c>
      <c r="Q213" s="309"/>
      <c r="R213" s="122" t="str">
        <f t="shared" si="129"/>
        <v/>
      </c>
      <c r="S213" s="266"/>
      <c r="T213" s="122" t="str">
        <f t="shared" si="130"/>
        <v/>
      </c>
      <c r="U213" s="286"/>
      <c r="V213" s="122" t="str">
        <f t="shared" si="131"/>
        <v/>
      </c>
      <c r="W213" s="244"/>
      <c r="X213" s="122" t="str">
        <f t="shared" si="132"/>
        <v/>
      </c>
      <c r="Y213" s="266"/>
      <c r="Z213" s="122" t="str">
        <f t="shared" si="133"/>
        <v/>
      </c>
      <c r="AA213" s="286"/>
      <c r="AB213" s="122" t="str">
        <f t="shared" si="134"/>
        <v/>
      </c>
      <c r="AC213" s="122">
        <f>IF(ISBLANK(#REF!),"",MATCH($D213,Liste_compétences,0))</f>
        <v>213</v>
      </c>
      <c r="AD213" s="122">
        <f>IF(ISBLANK(#REF!),"",MATCH($D213,Liste_compétences,0))</f>
        <v>213</v>
      </c>
    </row>
    <row r="214" spans="1:30" x14ac:dyDescent="0.25">
      <c r="A214" s="434"/>
      <c r="B214" s="66" t="s">
        <v>220</v>
      </c>
      <c r="C214" s="168" t="s">
        <v>339</v>
      </c>
      <c r="D214" s="207" t="s">
        <v>863</v>
      </c>
      <c r="E214" s="244"/>
      <c r="F214" s="122" t="str">
        <f t="shared" si="126"/>
        <v/>
      </c>
      <c r="G214" s="266"/>
      <c r="H214" s="122" t="str">
        <f t="shared" si="126"/>
        <v/>
      </c>
      <c r="I214" s="286"/>
      <c r="J214" s="122" t="str">
        <f t="shared" si="126"/>
        <v/>
      </c>
      <c r="K214" s="244"/>
      <c r="L214" s="122" t="str">
        <f t="shared" si="126"/>
        <v/>
      </c>
      <c r="M214" s="266"/>
      <c r="N214" s="122" t="str">
        <f t="shared" si="127"/>
        <v/>
      </c>
      <c r="O214" s="286"/>
      <c r="P214" s="122" t="str">
        <f t="shared" si="128"/>
        <v/>
      </c>
      <c r="Q214" s="309"/>
      <c r="R214" s="122" t="str">
        <f t="shared" si="129"/>
        <v/>
      </c>
      <c r="S214" s="266"/>
      <c r="T214" s="122" t="str">
        <f t="shared" si="130"/>
        <v/>
      </c>
      <c r="U214" s="286"/>
      <c r="V214" s="122" t="str">
        <f t="shared" si="131"/>
        <v/>
      </c>
      <c r="W214" s="244"/>
      <c r="X214" s="122" t="str">
        <f t="shared" si="132"/>
        <v/>
      </c>
      <c r="Y214" s="266"/>
      <c r="Z214" s="122" t="str">
        <f t="shared" si="133"/>
        <v/>
      </c>
      <c r="AA214" s="286"/>
      <c r="AB214" s="122" t="str">
        <f t="shared" si="134"/>
        <v/>
      </c>
      <c r="AC214" s="122">
        <f>IF(ISBLANK(#REF!),"",MATCH($D214,Liste_compétences,0))</f>
        <v>214</v>
      </c>
      <c r="AD214" s="122">
        <f>IF(ISBLANK(#REF!),"",MATCH($D214,Liste_compétences,0))</f>
        <v>214</v>
      </c>
    </row>
    <row r="215" spans="1:30" x14ac:dyDescent="0.25">
      <c r="A215" s="434"/>
      <c r="B215" s="66" t="s">
        <v>220</v>
      </c>
      <c r="C215" s="168" t="s">
        <v>340</v>
      </c>
      <c r="D215" s="207" t="s">
        <v>864</v>
      </c>
      <c r="E215" s="244"/>
      <c r="F215" s="122" t="str">
        <f t="shared" si="126"/>
        <v/>
      </c>
      <c r="G215" s="266"/>
      <c r="H215" s="122" t="str">
        <f t="shared" si="126"/>
        <v/>
      </c>
      <c r="I215" s="286"/>
      <c r="J215" s="122" t="str">
        <f t="shared" si="126"/>
        <v/>
      </c>
      <c r="K215" s="244"/>
      <c r="L215" s="122" t="str">
        <f t="shared" si="126"/>
        <v/>
      </c>
      <c r="M215" s="266"/>
      <c r="N215" s="122" t="str">
        <f t="shared" si="127"/>
        <v/>
      </c>
      <c r="O215" s="286"/>
      <c r="P215" s="122" t="str">
        <f t="shared" si="128"/>
        <v/>
      </c>
      <c r="Q215" s="309"/>
      <c r="R215" s="122" t="str">
        <f t="shared" si="129"/>
        <v/>
      </c>
      <c r="S215" s="266"/>
      <c r="T215" s="122" t="str">
        <f t="shared" si="130"/>
        <v/>
      </c>
      <c r="U215" s="286"/>
      <c r="V215" s="122" t="str">
        <f t="shared" si="131"/>
        <v/>
      </c>
      <c r="W215" s="244"/>
      <c r="X215" s="122" t="str">
        <f t="shared" si="132"/>
        <v/>
      </c>
      <c r="Y215" s="266"/>
      <c r="Z215" s="122" t="str">
        <f t="shared" si="133"/>
        <v/>
      </c>
      <c r="AA215" s="286"/>
      <c r="AB215" s="122" t="str">
        <f t="shared" si="134"/>
        <v/>
      </c>
      <c r="AC215" s="122">
        <f>IF(ISBLANK(#REF!),"",MATCH($D215,Liste_compétences,0))</f>
        <v>215</v>
      </c>
      <c r="AD215" s="122">
        <f>IF(ISBLANK(#REF!),"",MATCH($D215,Liste_compétences,0))</f>
        <v>215</v>
      </c>
    </row>
    <row r="216" spans="1:30" x14ac:dyDescent="0.25">
      <c r="A216" s="434"/>
      <c r="B216" s="66" t="s">
        <v>223</v>
      </c>
      <c r="C216" s="168" t="s">
        <v>341</v>
      </c>
      <c r="D216" s="207" t="s">
        <v>865</v>
      </c>
      <c r="E216" s="244"/>
      <c r="F216" s="122" t="str">
        <f t="shared" si="126"/>
        <v/>
      </c>
      <c r="G216" s="266"/>
      <c r="H216" s="122" t="str">
        <f t="shared" si="126"/>
        <v/>
      </c>
      <c r="I216" s="286"/>
      <c r="J216" s="122" t="str">
        <f t="shared" si="126"/>
        <v/>
      </c>
      <c r="K216" s="244"/>
      <c r="L216" s="122" t="str">
        <f t="shared" si="126"/>
        <v/>
      </c>
      <c r="M216" s="266"/>
      <c r="N216" s="122" t="str">
        <f t="shared" si="127"/>
        <v/>
      </c>
      <c r="O216" s="286"/>
      <c r="P216" s="122" t="str">
        <f t="shared" si="128"/>
        <v/>
      </c>
      <c r="Q216" s="309"/>
      <c r="R216" s="122" t="str">
        <f t="shared" si="129"/>
        <v/>
      </c>
      <c r="S216" s="266"/>
      <c r="T216" s="122" t="str">
        <f t="shared" si="130"/>
        <v/>
      </c>
      <c r="U216" s="286"/>
      <c r="V216" s="122" t="str">
        <f t="shared" si="131"/>
        <v/>
      </c>
      <c r="W216" s="244"/>
      <c r="X216" s="122" t="str">
        <f t="shared" si="132"/>
        <v/>
      </c>
      <c r="Y216" s="266"/>
      <c r="Z216" s="122" t="str">
        <f t="shared" si="133"/>
        <v/>
      </c>
      <c r="AA216" s="286"/>
      <c r="AB216" s="122" t="str">
        <f t="shared" si="134"/>
        <v/>
      </c>
      <c r="AC216" s="122">
        <f>IF(ISBLANK(#REF!),"",MATCH($D216,Liste_compétences,0))</f>
        <v>216</v>
      </c>
      <c r="AD216" s="122">
        <f>IF(ISBLANK(#REF!),"",MATCH($D216,Liste_compétences,0))</f>
        <v>216</v>
      </c>
    </row>
    <row r="217" spans="1:30" x14ac:dyDescent="0.25">
      <c r="A217" s="434"/>
      <c r="B217" s="66" t="s">
        <v>223</v>
      </c>
      <c r="C217" s="168" t="s">
        <v>342</v>
      </c>
      <c r="D217" s="207" t="s">
        <v>866</v>
      </c>
      <c r="E217" s="244"/>
      <c r="F217" s="122" t="str">
        <f t="shared" si="126"/>
        <v/>
      </c>
      <c r="G217" s="266"/>
      <c r="H217" s="122" t="str">
        <f t="shared" si="126"/>
        <v/>
      </c>
      <c r="I217" s="286"/>
      <c r="J217" s="122" t="str">
        <f t="shared" si="126"/>
        <v/>
      </c>
      <c r="K217" s="244"/>
      <c r="L217" s="122" t="str">
        <f t="shared" si="126"/>
        <v/>
      </c>
      <c r="M217" s="266"/>
      <c r="N217" s="122" t="str">
        <f t="shared" si="127"/>
        <v/>
      </c>
      <c r="O217" s="286"/>
      <c r="P217" s="122" t="str">
        <f t="shared" si="128"/>
        <v/>
      </c>
      <c r="Q217" s="309"/>
      <c r="R217" s="122" t="str">
        <f t="shared" si="129"/>
        <v/>
      </c>
      <c r="S217" s="266"/>
      <c r="T217" s="122" t="str">
        <f t="shared" si="130"/>
        <v/>
      </c>
      <c r="U217" s="286"/>
      <c r="V217" s="122" t="str">
        <f t="shared" si="131"/>
        <v/>
      </c>
      <c r="W217" s="244"/>
      <c r="X217" s="122" t="str">
        <f t="shared" si="132"/>
        <v/>
      </c>
      <c r="Y217" s="266"/>
      <c r="Z217" s="122" t="str">
        <f t="shared" si="133"/>
        <v/>
      </c>
      <c r="AA217" s="286"/>
      <c r="AB217" s="122" t="str">
        <f t="shared" si="134"/>
        <v/>
      </c>
      <c r="AC217" s="122">
        <f>IF(ISBLANK(#REF!),"",MATCH($D217,Liste_compétences,0))</f>
        <v>217</v>
      </c>
      <c r="AD217" s="122">
        <f>IF(ISBLANK(#REF!),"",MATCH($D217,Liste_compétences,0))</f>
        <v>217</v>
      </c>
    </row>
    <row r="218" spans="1:30" x14ac:dyDescent="0.25">
      <c r="A218" s="434"/>
      <c r="B218" s="66" t="s">
        <v>223</v>
      </c>
      <c r="C218" s="168" t="s">
        <v>343</v>
      </c>
      <c r="D218" s="207" t="s">
        <v>867</v>
      </c>
      <c r="E218" s="244"/>
      <c r="F218" s="122" t="str">
        <f t="shared" si="126"/>
        <v/>
      </c>
      <c r="G218" s="266"/>
      <c r="H218" s="122" t="str">
        <f t="shared" si="126"/>
        <v/>
      </c>
      <c r="I218" s="286"/>
      <c r="J218" s="122" t="str">
        <f t="shared" si="126"/>
        <v/>
      </c>
      <c r="K218" s="244"/>
      <c r="L218" s="122" t="str">
        <f t="shared" si="126"/>
        <v/>
      </c>
      <c r="M218" s="266"/>
      <c r="N218" s="122" t="str">
        <f t="shared" si="127"/>
        <v/>
      </c>
      <c r="O218" s="286"/>
      <c r="P218" s="122" t="str">
        <f t="shared" si="128"/>
        <v/>
      </c>
      <c r="Q218" s="309"/>
      <c r="R218" s="122" t="str">
        <f t="shared" si="129"/>
        <v/>
      </c>
      <c r="S218" s="266"/>
      <c r="T218" s="122" t="str">
        <f t="shared" si="130"/>
        <v/>
      </c>
      <c r="U218" s="286"/>
      <c r="V218" s="122" t="str">
        <f t="shared" si="131"/>
        <v/>
      </c>
      <c r="W218" s="244"/>
      <c r="X218" s="122" t="str">
        <f t="shared" si="132"/>
        <v/>
      </c>
      <c r="Y218" s="266"/>
      <c r="Z218" s="122" t="str">
        <f t="shared" si="133"/>
        <v/>
      </c>
      <c r="AA218" s="286"/>
      <c r="AB218" s="122" t="str">
        <f t="shared" si="134"/>
        <v/>
      </c>
      <c r="AC218" s="122">
        <f>IF(ISBLANK(#REF!),"",MATCH($D218,Liste_compétences,0))</f>
        <v>218</v>
      </c>
      <c r="AD218" s="122">
        <f>IF(ISBLANK(#REF!),"",MATCH($D218,Liste_compétences,0))</f>
        <v>218</v>
      </c>
    </row>
    <row r="219" spans="1:30" ht="15" thickBot="1" x14ac:dyDescent="0.3">
      <c r="A219" s="435"/>
      <c r="B219" s="67" t="s">
        <v>223</v>
      </c>
      <c r="C219" s="169" t="s">
        <v>344</v>
      </c>
      <c r="D219" s="25" t="s">
        <v>868</v>
      </c>
      <c r="E219" s="246"/>
      <c r="F219" s="123" t="str">
        <f t="shared" si="126"/>
        <v/>
      </c>
      <c r="G219" s="268"/>
      <c r="H219" s="123" t="str">
        <f t="shared" si="126"/>
        <v/>
      </c>
      <c r="I219" s="288"/>
      <c r="J219" s="123" t="str">
        <f t="shared" si="126"/>
        <v/>
      </c>
      <c r="K219" s="246"/>
      <c r="L219" s="123" t="str">
        <f t="shared" ref="L219" si="135">IF(ISBLANK(K219),"",MATCH($D219,Liste_compétences,0))</f>
        <v/>
      </c>
      <c r="M219" s="268"/>
      <c r="N219" s="123" t="str">
        <f t="shared" si="127"/>
        <v/>
      </c>
      <c r="O219" s="288"/>
      <c r="P219" s="123" t="str">
        <f t="shared" si="128"/>
        <v/>
      </c>
      <c r="Q219" s="308"/>
      <c r="R219" s="123" t="str">
        <f t="shared" si="129"/>
        <v/>
      </c>
      <c r="S219" s="268"/>
      <c r="T219" s="123" t="str">
        <f t="shared" si="130"/>
        <v/>
      </c>
      <c r="U219" s="288"/>
      <c r="V219" s="123" t="str">
        <f t="shared" si="131"/>
        <v/>
      </c>
      <c r="W219" s="246"/>
      <c r="X219" s="123" t="str">
        <f t="shared" si="132"/>
        <v/>
      </c>
      <c r="Y219" s="268"/>
      <c r="Z219" s="123" t="str">
        <f t="shared" si="133"/>
        <v/>
      </c>
      <c r="AA219" s="288"/>
      <c r="AB219" s="123" t="str">
        <f t="shared" si="134"/>
        <v/>
      </c>
      <c r="AC219" s="123">
        <f>IF(ISBLANK(#REF!),"",MATCH($D219,Liste_compétences,0))</f>
        <v>219</v>
      </c>
      <c r="AD219" s="123">
        <f>IF(ISBLANK(#REF!),"",MATCH($D219,Liste_compétences,0))</f>
        <v>219</v>
      </c>
    </row>
    <row r="220" spans="1:30" ht="15.75" thickBot="1" x14ac:dyDescent="0.3">
      <c r="A220" s="409" t="s">
        <v>74</v>
      </c>
      <c r="B220" s="64"/>
      <c r="C220" s="72"/>
      <c r="D220" s="2" t="s">
        <v>14</v>
      </c>
      <c r="E220" s="404"/>
      <c r="F220" s="405"/>
      <c r="G220" s="405"/>
      <c r="H220" s="405"/>
      <c r="I220" s="405"/>
      <c r="J220" s="405"/>
      <c r="K220" s="405"/>
      <c r="L220" s="405"/>
      <c r="M220" s="405"/>
      <c r="N220" s="405"/>
      <c r="O220" s="405"/>
      <c r="P220" s="405"/>
      <c r="Q220" s="405"/>
      <c r="R220" s="405"/>
      <c r="S220" s="405"/>
      <c r="T220" s="405"/>
      <c r="U220" s="405"/>
      <c r="V220" s="405"/>
      <c r="W220" s="405"/>
      <c r="X220" s="405"/>
      <c r="Y220" s="405"/>
      <c r="Z220" s="405"/>
      <c r="AA220" s="405"/>
      <c r="AB220" s="405"/>
      <c r="AC220" s="405"/>
      <c r="AD220" s="405"/>
    </row>
    <row r="221" spans="1:30" ht="22.5" x14ac:dyDescent="0.25">
      <c r="A221" s="419"/>
      <c r="B221" s="71" t="s">
        <v>221</v>
      </c>
      <c r="C221" s="167" t="s">
        <v>345</v>
      </c>
      <c r="D221" s="206" t="s">
        <v>869</v>
      </c>
      <c r="E221" s="243"/>
      <c r="F221" s="121" t="str">
        <f t="shared" ref="F221:AB226" si="136">IF(ISBLANK(E221),"",MATCH($D221,Liste_compétences,0))</f>
        <v/>
      </c>
      <c r="G221" s="265"/>
      <c r="H221" s="121" t="str">
        <f t="shared" si="136"/>
        <v/>
      </c>
      <c r="I221" s="285"/>
      <c r="J221" s="121" t="str">
        <f t="shared" si="136"/>
        <v/>
      </c>
      <c r="K221" s="243"/>
      <c r="L221" s="121" t="str">
        <f t="shared" si="136"/>
        <v/>
      </c>
      <c r="M221" s="265"/>
      <c r="N221" s="121" t="str">
        <f t="shared" si="136"/>
        <v/>
      </c>
      <c r="O221" s="285"/>
      <c r="P221" s="121" t="str">
        <f t="shared" si="136"/>
        <v/>
      </c>
      <c r="Q221" s="306"/>
      <c r="R221" s="121" t="str">
        <f t="shared" si="136"/>
        <v/>
      </c>
      <c r="S221" s="265"/>
      <c r="T221" s="121" t="str">
        <f t="shared" si="136"/>
        <v/>
      </c>
      <c r="U221" s="285"/>
      <c r="V221" s="121" t="str">
        <f t="shared" si="136"/>
        <v/>
      </c>
      <c r="W221" s="243"/>
      <c r="X221" s="121" t="str">
        <f t="shared" si="136"/>
        <v/>
      </c>
      <c r="Y221" s="265"/>
      <c r="Z221" s="121" t="str">
        <f t="shared" si="136"/>
        <v/>
      </c>
      <c r="AA221" s="285"/>
      <c r="AB221" s="121" t="str">
        <f t="shared" si="136"/>
        <v/>
      </c>
      <c r="AC221" s="121">
        <f>IF(ISBLANK(#REF!),"",MATCH($D221,Liste_compétences,0))</f>
        <v>221</v>
      </c>
      <c r="AD221" s="121">
        <f>IF(ISBLANK(#REF!),"",MATCH($D221,Liste_compétences,0))</f>
        <v>221</v>
      </c>
    </row>
    <row r="222" spans="1:30" ht="22.5" x14ac:dyDescent="0.25">
      <c r="A222" s="419"/>
      <c r="B222" s="66" t="s">
        <v>220</v>
      </c>
      <c r="C222" s="168" t="s">
        <v>346</v>
      </c>
      <c r="D222" s="207" t="s">
        <v>870</v>
      </c>
      <c r="E222" s="244"/>
      <c r="F222" s="122" t="str">
        <f t="shared" si="136"/>
        <v/>
      </c>
      <c r="G222" s="266"/>
      <c r="H222" s="122" t="str">
        <f t="shared" si="136"/>
        <v/>
      </c>
      <c r="I222" s="286"/>
      <c r="J222" s="122" t="str">
        <f t="shared" si="136"/>
        <v/>
      </c>
      <c r="K222" s="244"/>
      <c r="L222" s="122" t="str">
        <f t="shared" si="136"/>
        <v/>
      </c>
      <c r="M222" s="266"/>
      <c r="N222" s="122" t="str">
        <f t="shared" si="136"/>
        <v/>
      </c>
      <c r="O222" s="286"/>
      <c r="P222" s="122" t="str">
        <f t="shared" si="136"/>
        <v/>
      </c>
      <c r="Q222" s="309"/>
      <c r="R222" s="122" t="str">
        <f t="shared" si="136"/>
        <v/>
      </c>
      <c r="S222" s="266"/>
      <c r="T222" s="122" t="str">
        <f t="shared" si="136"/>
        <v/>
      </c>
      <c r="U222" s="286"/>
      <c r="V222" s="122" t="str">
        <f t="shared" si="136"/>
        <v/>
      </c>
      <c r="W222" s="244"/>
      <c r="X222" s="122" t="str">
        <f t="shared" si="136"/>
        <v/>
      </c>
      <c r="Y222" s="266"/>
      <c r="Z222" s="122" t="str">
        <f t="shared" si="136"/>
        <v/>
      </c>
      <c r="AA222" s="286"/>
      <c r="AB222" s="122" t="str">
        <f t="shared" si="136"/>
        <v/>
      </c>
      <c r="AC222" s="122">
        <f>IF(ISBLANK(#REF!),"",MATCH($D222,Liste_compétences,0))</f>
        <v>222</v>
      </c>
      <c r="AD222" s="122">
        <f>IF(ISBLANK(#REF!),"",MATCH($D222,Liste_compétences,0))</f>
        <v>222</v>
      </c>
    </row>
    <row r="223" spans="1:30" ht="22.5" x14ac:dyDescent="0.25">
      <c r="A223" s="419"/>
      <c r="B223" s="66" t="s">
        <v>223</v>
      </c>
      <c r="C223" s="168" t="s">
        <v>347</v>
      </c>
      <c r="D223" s="207" t="s">
        <v>871</v>
      </c>
      <c r="E223" s="244"/>
      <c r="F223" s="122" t="str">
        <f t="shared" si="136"/>
        <v/>
      </c>
      <c r="G223" s="266"/>
      <c r="H223" s="122" t="str">
        <f t="shared" si="136"/>
        <v/>
      </c>
      <c r="I223" s="286"/>
      <c r="J223" s="122" t="str">
        <f t="shared" si="136"/>
        <v/>
      </c>
      <c r="K223" s="244"/>
      <c r="L223" s="122" t="str">
        <f t="shared" si="136"/>
        <v/>
      </c>
      <c r="M223" s="266"/>
      <c r="N223" s="122" t="str">
        <f t="shared" si="136"/>
        <v/>
      </c>
      <c r="O223" s="286"/>
      <c r="P223" s="122" t="str">
        <f t="shared" si="136"/>
        <v/>
      </c>
      <c r="Q223" s="309"/>
      <c r="R223" s="122" t="str">
        <f t="shared" si="136"/>
        <v/>
      </c>
      <c r="S223" s="266"/>
      <c r="T223" s="122" t="str">
        <f t="shared" si="136"/>
        <v/>
      </c>
      <c r="U223" s="286"/>
      <c r="V223" s="122" t="str">
        <f t="shared" si="136"/>
        <v/>
      </c>
      <c r="W223" s="244"/>
      <c r="X223" s="122" t="str">
        <f t="shared" si="136"/>
        <v/>
      </c>
      <c r="Y223" s="266"/>
      <c r="Z223" s="122" t="str">
        <f t="shared" si="136"/>
        <v/>
      </c>
      <c r="AA223" s="286"/>
      <c r="AB223" s="122" t="str">
        <f t="shared" si="136"/>
        <v/>
      </c>
      <c r="AC223" s="122" t="e">
        <f>IF(ISBLANK(#REF!),"",MATCH($D223,Liste_compétences,0))</f>
        <v>#VALUE!</v>
      </c>
      <c r="AD223" s="122" t="e">
        <f>IF(ISBLANK(#REF!),"",MATCH($D223,Liste_compétences,0))</f>
        <v>#VALUE!</v>
      </c>
    </row>
    <row r="224" spans="1:30" ht="22.5" x14ac:dyDescent="0.25">
      <c r="A224" s="419"/>
      <c r="B224" s="66" t="s">
        <v>221</v>
      </c>
      <c r="C224" s="168" t="s">
        <v>348</v>
      </c>
      <c r="D224" s="207" t="s">
        <v>872</v>
      </c>
      <c r="E224" s="244"/>
      <c r="F224" s="122" t="str">
        <f t="shared" si="136"/>
        <v/>
      </c>
      <c r="G224" s="266"/>
      <c r="H224" s="122" t="str">
        <f t="shared" si="136"/>
        <v/>
      </c>
      <c r="I224" s="286"/>
      <c r="J224" s="122" t="str">
        <f t="shared" si="136"/>
        <v/>
      </c>
      <c r="K224" s="244"/>
      <c r="L224" s="122" t="str">
        <f t="shared" si="136"/>
        <v/>
      </c>
      <c r="M224" s="266"/>
      <c r="N224" s="122" t="str">
        <f t="shared" si="136"/>
        <v/>
      </c>
      <c r="O224" s="286"/>
      <c r="P224" s="122" t="str">
        <f t="shared" si="136"/>
        <v/>
      </c>
      <c r="Q224" s="309"/>
      <c r="R224" s="122" t="str">
        <f t="shared" si="136"/>
        <v/>
      </c>
      <c r="S224" s="266"/>
      <c r="T224" s="122" t="str">
        <f t="shared" si="136"/>
        <v/>
      </c>
      <c r="U224" s="286"/>
      <c r="V224" s="122" t="str">
        <f t="shared" si="136"/>
        <v/>
      </c>
      <c r="W224" s="244"/>
      <c r="X224" s="122" t="str">
        <f t="shared" si="136"/>
        <v/>
      </c>
      <c r="Y224" s="266"/>
      <c r="Z224" s="122" t="str">
        <f t="shared" si="136"/>
        <v/>
      </c>
      <c r="AA224" s="286"/>
      <c r="AB224" s="122" t="str">
        <f t="shared" si="136"/>
        <v/>
      </c>
      <c r="AC224" s="122">
        <f>IF(ISBLANK(#REF!),"",MATCH($D224,Liste_compétences,0))</f>
        <v>224</v>
      </c>
      <c r="AD224" s="122">
        <f>IF(ISBLANK(#REF!),"",MATCH($D224,Liste_compétences,0))</f>
        <v>224</v>
      </c>
    </row>
    <row r="225" spans="1:30" ht="14.25" customHeight="1" x14ac:dyDescent="0.25">
      <c r="A225" s="419"/>
      <c r="B225" s="66" t="s">
        <v>223</v>
      </c>
      <c r="C225" s="168" t="s">
        <v>349</v>
      </c>
      <c r="D225" s="207" t="s">
        <v>873</v>
      </c>
      <c r="E225" s="244"/>
      <c r="F225" s="122" t="str">
        <f t="shared" si="136"/>
        <v/>
      </c>
      <c r="G225" s="266"/>
      <c r="H225" s="122" t="str">
        <f t="shared" si="136"/>
        <v/>
      </c>
      <c r="I225" s="286"/>
      <c r="J225" s="122" t="str">
        <f t="shared" si="136"/>
        <v/>
      </c>
      <c r="K225" s="244"/>
      <c r="L225" s="122" t="str">
        <f t="shared" si="136"/>
        <v/>
      </c>
      <c r="M225" s="266"/>
      <c r="N225" s="122" t="str">
        <f t="shared" si="136"/>
        <v/>
      </c>
      <c r="O225" s="286"/>
      <c r="P225" s="122" t="str">
        <f t="shared" si="136"/>
        <v/>
      </c>
      <c r="Q225" s="309"/>
      <c r="R225" s="122" t="str">
        <f t="shared" si="136"/>
        <v/>
      </c>
      <c r="S225" s="266"/>
      <c r="T225" s="122" t="str">
        <f t="shared" si="136"/>
        <v/>
      </c>
      <c r="U225" s="286"/>
      <c r="V225" s="122" t="str">
        <f t="shared" si="136"/>
        <v/>
      </c>
      <c r="W225" s="244"/>
      <c r="X225" s="122" t="str">
        <f t="shared" si="136"/>
        <v/>
      </c>
      <c r="Y225" s="266"/>
      <c r="Z225" s="122" t="str">
        <f t="shared" si="136"/>
        <v/>
      </c>
      <c r="AA225" s="286"/>
      <c r="AB225" s="122" t="str">
        <f t="shared" si="136"/>
        <v/>
      </c>
      <c r="AC225" s="122">
        <f>IF(ISBLANK(#REF!),"",MATCH($D225,Liste_compétences,0))</f>
        <v>225</v>
      </c>
      <c r="AD225" s="122">
        <f>IF(ISBLANK(#REF!),"",MATCH($D225,Liste_compétences,0))</f>
        <v>225</v>
      </c>
    </row>
    <row r="226" spans="1:30" ht="15" thickBot="1" x14ac:dyDescent="0.3">
      <c r="A226" s="419"/>
      <c r="B226" s="67" t="s">
        <v>223</v>
      </c>
      <c r="C226" s="169" t="s">
        <v>350</v>
      </c>
      <c r="D226" s="25" t="s">
        <v>874</v>
      </c>
      <c r="E226" s="246"/>
      <c r="F226" s="123" t="str">
        <f t="shared" si="136"/>
        <v/>
      </c>
      <c r="G226" s="268"/>
      <c r="H226" s="123" t="str">
        <f t="shared" si="136"/>
        <v/>
      </c>
      <c r="I226" s="288"/>
      <c r="J226" s="123" t="str">
        <f t="shared" si="136"/>
        <v/>
      </c>
      <c r="K226" s="246"/>
      <c r="L226" s="123" t="str">
        <f t="shared" si="136"/>
        <v/>
      </c>
      <c r="M226" s="268"/>
      <c r="N226" s="123" t="str">
        <f t="shared" si="136"/>
        <v/>
      </c>
      <c r="O226" s="288"/>
      <c r="P226" s="123" t="str">
        <f t="shared" si="136"/>
        <v/>
      </c>
      <c r="Q226" s="308"/>
      <c r="R226" s="123" t="str">
        <f t="shared" si="136"/>
        <v/>
      </c>
      <c r="S226" s="268"/>
      <c r="T226" s="123" t="str">
        <f t="shared" si="136"/>
        <v/>
      </c>
      <c r="U226" s="288"/>
      <c r="V226" s="123" t="str">
        <f t="shared" si="136"/>
        <v/>
      </c>
      <c r="W226" s="246"/>
      <c r="X226" s="123" t="str">
        <f t="shared" si="136"/>
        <v/>
      </c>
      <c r="Y226" s="268"/>
      <c r="Z226" s="123" t="str">
        <f t="shared" si="136"/>
        <v/>
      </c>
      <c r="AA226" s="288"/>
      <c r="AB226" s="123" t="str">
        <f t="shared" si="136"/>
        <v/>
      </c>
      <c r="AC226" s="123">
        <f>IF(ISBLANK(#REF!),"",MATCH($D226,Liste_compétences,0))</f>
        <v>226</v>
      </c>
      <c r="AD226" s="123">
        <f>IF(ISBLANK(#REF!),"",MATCH($D226,Liste_compétences,0))</f>
        <v>226</v>
      </c>
    </row>
    <row r="227" spans="1:30" ht="15.75" thickBot="1" x14ac:dyDescent="0.3">
      <c r="A227" s="409" t="s">
        <v>75</v>
      </c>
      <c r="B227" s="77"/>
      <c r="C227" s="72"/>
      <c r="D227" s="3" t="s">
        <v>16</v>
      </c>
      <c r="E227" s="404"/>
      <c r="F227" s="405"/>
      <c r="G227" s="405"/>
      <c r="H227" s="405"/>
      <c r="I227" s="405"/>
      <c r="J227" s="405"/>
      <c r="K227" s="405"/>
      <c r="L227" s="405"/>
      <c r="M227" s="405"/>
      <c r="N227" s="405"/>
      <c r="O227" s="405"/>
      <c r="P227" s="405"/>
      <c r="Q227" s="405"/>
      <c r="R227" s="405"/>
      <c r="S227" s="405"/>
      <c r="T227" s="405"/>
      <c r="U227" s="405"/>
      <c r="V227" s="405"/>
      <c r="W227" s="405"/>
      <c r="X227" s="405"/>
      <c r="Y227" s="405"/>
      <c r="Z227" s="405"/>
      <c r="AA227" s="405"/>
      <c r="AB227" s="405"/>
      <c r="AC227" s="405"/>
      <c r="AD227" s="405"/>
    </row>
    <row r="228" spans="1:30" x14ac:dyDescent="0.25">
      <c r="A228" s="419"/>
      <c r="B228" s="31" t="s">
        <v>221</v>
      </c>
      <c r="C228" s="167" t="s">
        <v>351</v>
      </c>
      <c r="D228" s="206" t="s">
        <v>875</v>
      </c>
      <c r="E228" s="243"/>
      <c r="F228" s="121" t="str">
        <f t="shared" ref="F228:F243" si="137">IF(ISBLANK(E228),"",MATCH($D228,Liste_compétences,0))</f>
        <v/>
      </c>
      <c r="G228" s="265"/>
      <c r="H228" s="121" t="str">
        <f t="shared" ref="H228:H243" si="138">IF(ISBLANK(G228),"",MATCH($D228,Liste_compétences,0))</f>
        <v/>
      </c>
      <c r="I228" s="285"/>
      <c r="J228" s="121" t="str">
        <f t="shared" ref="J228:J243" si="139">IF(ISBLANK(I228),"",MATCH($D228,Liste_compétences,0))</f>
        <v/>
      </c>
      <c r="K228" s="243"/>
      <c r="L228" s="121" t="str">
        <f t="shared" ref="L228:L243" si="140">IF(ISBLANK(K228),"",MATCH($D228,Liste_compétences,0))</f>
        <v/>
      </c>
      <c r="M228" s="265"/>
      <c r="N228" s="121" t="str">
        <f t="shared" ref="N228:N243" si="141">IF(ISBLANK(M228),"",MATCH($D228,Liste_compétences,0))</f>
        <v/>
      </c>
      <c r="O228" s="285"/>
      <c r="P228" s="121" t="str">
        <f t="shared" ref="P228:P243" si="142">IF(ISBLANK(O228),"",MATCH($D228,Liste_compétences,0))</f>
        <v/>
      </c>
      <c r="Q228" s="306"/>
      <c r="R228" s="121" t="str">
        <f t="shared" ref="R228:R243" si="143">IF(ISBLANK(Q228),"",MATCH($D228,Liste_compétences,0))</f>
        <v/>
      </c>
      <c r="S228" s="265"/>
      <c r="T228" s="121" t="str">
        <f t="shared" ref="T228:T243" si="144">IF(ISBLANK(S228),"",MATCH($D228,Liste_compétences,0))</f>
        <v/>
      </c>
      <c r="U228" s="285"/>
      <c r="V228" s="121" t="str">
        <f t="shared" ref="V228:V243" si="145">IF(ISBLANK(U228),"",MATCH($D228,Liste_compétences,0))</f>
        <v/>
      </c>
      <c r="W228" s="243"/>
      <c r="X228" s="121" t="str">
        <f t="shared" ref="X228:X243" si="146">IF(ISBLANK(W228),"",MATCH($D228,Liste_compétences,0))</f>
        <v/>
      </c>
      <c r="Y228" s="265"/>
      <c r="Z228" s="121" t="str">
        <f t="shared" ref="Z228:Z243" si="147">IF(ISBLANK(Y228),"",MATCH($D228,Liste_compétences,0))</f>
        <v/>
      </c>
      <c r="AA228" s="285"/>
      <c r="AB228" s="121" t="str">
        <f t="shared" ref="AB228:AB243" si="148">IF(ISBLANK(AA228),"",MATCH($D228,Liste_compétences,0))</f>
        <v/>
      </c>
      <c r="AC228" s="121">
        <f>IF(ISBLANK(#REF!),"",MATCH($D228,Liste_compétences,0))</f>
        <v>228</v>
      </c>
      <c r="AD228" s="121">
        <f>IF(ISBLANK(#REF!),"",MATCH($D228,Liste_compétences,0))</f>
        <v>228</v>
      </c>
    </row>
    <row r="229" spans="1:30" x14ac:dyDescent="0.25">
      <c r="A229" s="419"/>
      <c r="B229" s="32" t="s">
        <v>221</v>
      </c>
      <c r="C229" s="168" t="s">
        <v>352</v>
      </c>
      <c r="D229" s="207" t="s">
        <v>876</v>
      </c>
      <c r="E229" s="244"/>
      <c r="F229" s="122" t="str">
        <f t="shared" si="137"/>
        <v/>
      </c>
      <c r="G229" s="266"/>
      <c r="H229" s="122" t="str">
        <f t="shared" si="138"/>
        <v/>
      </c>
      <c r="I229" s="286"/>
      <c r="J229" s="122" t="str">
        <f t="shared" si="139"/>
        <v/>
      </c>
      <c r="K229" s="244"/>
      <c r="L229" s="122" t="str">
        <f t="shared" si="140"/>
        <v/>
      </c>
      <c r="M229" s="266"/>
      <c r="N229" s="122" t="str">
        <f t="shared" si="141"/>
        <v/>
      </c>
      <c r="O229" s="286"/>
      <c r="P229" s="122" t="str">
        <f t="shared" si="142"/>
        <v/>
      </c>
      <c r="Q229" s="309"/>
      <c r="R229" s="122" t="str">
        <f t="shared" si="143"/>
        <v/>
      </c>
      <c r="S229" s="266"/>
      <c r="T229" s="122" t="str">
        <f t="shared" si="144"/>
        <v/>
      </c>
      <c r="U229" s="286"/>
      <c r="V229" s="122" t="str">
        <f t="shared" si="145"/>
        <v/>
      </c>
      <c r="W229" s="244"/>
      <c r="X229" s="122" t="str">
        <f t="shared" si="146"/>
        <v/>
      </c>
      <c r="Y229" s="266"/>
      <c r="Z229" s="122" t="str">
        <f t="shared" si="147"/>
        <v/>
      </c>
      <c r="AA229" s="286"/>
      <c r="AB229" s="122" t="str">
        <f t="shared" si="148"/>
        <v/>
      </c>
      <c r="AC229" s="122">
        <f>IF(ISBLANK(#REF!),"",MATCH($D229,Liste_compétences,0))</f>
        <v>229</v>
      </c>
      <c r="AD229" s="122">
        <f>IF(ISBLANK(#REF!),"",MATCH($D229,Liste_compétences,0))</f>
        <v>229</v>
      </c>
    </row>
    <row r="230" spans="1:30" ht="22.5" x14ac:dyDescent="0.25">
      <c r="A230" s="419"/>
      <c r="B230" s="32" t="s">
        <v>221</v>
      </c>
      <c r="C230" s="168" t="s">
        <v>353</v>
      </c>
      <c r="D230" s="207" t="s">
        <v>877</v>
      </c>
      <c r="E230" s="244"/>
      <c r="F230" s="122" t="str">
        <f t="shared" si="137"/>
        <v/>
      </c>
      <c r="G230" s="266"/>
      <c r="H230" s="122" t="str">
        <f t="shared" si="138"/>
        <v/>
      </c>
      <c r="I230" s="286"/>
      <c r="J230" s="122" t="str">
        <f t="shared" si="139"/>
        <v/>
      </c>
      <c r="K230" s="244"/>
      <c r="L230" s="122" t="str">
        <f t="shared" si="140"/>
        <v/>
      </c>
      <c r="M230" s="266"/>
      <c r="N230" s="122" t="str">
        <f t="shared" si="141"/>
        <v/>
      </c>
      <c r="O230" s="286"/>
      <c r="P230" s="122" t="str">
        <f t="shared" si="142"/>
        <v/>
      </c>
      <c r="Q230" s="309"/>
      <c r="R230" s="122" t="str">
        <f t="shared" si="143"/>
        <v/>
      </c>
      <c r="S230" s="266"/>
      <c r="T230" s="122" t="str">
        <f t="shared" si="144"/>
        <v/>
      </c>
      <c r="U230" s="286"/>
      <c r="V230" s="122" t="str">
        <f t="shared" si="145"/>
        <v/>
      </c>
      <c r="W230" s="244"/>
      <c r="X230" s="122" t="str">
        <f t="shared" si="146"/>
        <v/>
      </c>
      <c r="Y230" s="266"/>
      <c r="Z230" s="122" t="str">
        <f t="shared" si="147"/>
        <v/>
      </c>
      <c r="AA230" s="286"/>
      <c r="AB230" s="122" t="str">
        <f t="shared" si="148"/>
        <v/>
      </c>
      <c r="AC230" s="122">
        <f>IF(ISBLANK(#REF!),"",MATCH($D230,Liste_compétences,0))</f>
        <v>230</v>
      </c>
      <c r="AD230" s="122">
        <f>IF(ISBLANK(#REF!),"",MATCH($D230,Liste_compétences,0))</f>
        <v>230</v>
      </c>
    </row>
    <row r="231" spans="1:30" x14ac:dyDescent="0.25">
      <c r="A231" s="419"/>
      <c r="B231" s="32" t="s">
        <v>220</v>
      </c>
      <c r="C231" s="168" t="s">
        <v>354</v>
      </c>
      <c r="D231" s="207" t="s">
        <v>878</v>
      </c>
      <c r="E231" s="244"/>
      <c r="F231" s="122" t="str">
        <f t="shared" si="137"/>
        <v/>
      </c>
      <c r="G231" s="266"/>
      <c r="H231" s="122" t="str">
        <f t="shared" si="138"/>
        <v/>
      </c>
      <c r="I231" s="286"/>
      <c r="J231" s="122" t="str">
        <f t="shared" si="139"/>
        <v/>
      </c>
      <c r="K231" s="244"/>
      <c r="L231" s="122" t="str">
        <f t="shared" si="140"/>
        <v/>
      </c>
      <c r="M231" s="266"/>
      <c r="N231" s="122" t="str">
        <f t="shared" si="141"/>
        <v/>
      </c>
      <c r="O231" s="286"/>
      <c r="P231" s="122" t="str">
        <f t="shared" si="142"/>
        <v/>
      </c>
      <c r="Q231" s="309"/>
      <c r="R231" s="122" t="str">
        <f t="shared" si="143"/>
        <v/>
      </c>
      <c r="S231" s="266"/>
      <c r="T231" s="122" t="str">
        <f t="shared" si="144"/>
        <v/>
      </c>
      <c r="U231" s="286"/>
      <c r="V231" s="122" t="str">
        <f t="shared" si="145"/>
        <v/>
      </c>
      <c r="W231" s="244"/>
      <c r="X231" s="122" t="str">
        <f t="shared" si="146"/>
        <v/>
      </c>
      <c r="Y231" s="266"/>
      <c r="Z231" s="122" t="str">
        <f t="shared" si="147"/>
        <v/>
      </c>
      <c r="AA231" s="286"/>
      <c r="AB231" s="122" t="str">
        <f t="shared" si="148"/>
        <v/>
      </c>
      <c r="AC231" s="122">
        <f>IF(ISBLANK(#REF!),"",MATCH($D231,Liste_compétences,0))</f>
        <v>231</v>
      </c>
      <c r="AD231" s="122">
        <f>IF(ISBLANK(#REF!),"",MATCH($D231,Liste_compétences,0))</f>
        <v>231</v>
      </c>
    </row>
    <row r="232" spans="1:30" x14ac:dyDescent="0.25">
      <c r="A232" s="419"/>
      <c r="B232" s="32" t="s">
        <v>221</v>
      </c>
      <c r="C232" s="168" t="s">
        <v>355</v>
      </c>
      <c r="D232" s="207" t="s">
        <v>879</v>
      </c>
      <c r="E232" s="244"/>
      <c r="F232" s="122" t="str">
        <f t="shared" si="137"/>
        <v/>
      </c>
      <c r="G232" s="266"/>
      <c r="H232" s="122" t="str">
        <f t="shared" si="138"/>
        <v/>
      </c>
      <c r="I232" s="286"/>
      <c r="J232" s="122" t="str">
        <f t="shared" si="139"/>
        <v/>
      </c>
      <c r="K232" s="244"/>
      <c r="L232" s="122" t="str">
        <f t="shared" si="140"/>
        <v/>
      </c>
      <c r="M232" s="266"/>
      <c r="N232" s="122" t="str">
        <f t="shared" si="141"/>
        <v/>
      </c>
      <c r="O232" s="286"/>
      <c r="P232" s="122" t="str">
        <f t="shared" si="142"/>
        <v/>
      </c>
      <c r="Q232" s="309"/>
      <c r="R232" s="122" t="str">
        <f t="shared" si="143"/>
        <v/>
      </c>
      <c r="S232" s="266"/>
      <c r="T232" s="122" t="str">
        <f t="shared" si="144"/>
        <v/>
      </c>
      <c r="U232" s="286"/>
      <c r="V232" s="122" t="str">
        <f t="shared" si="145"/>
        <v/>
      </c>
      <c r="W232" s="244"/>
      <c r="X232" s="122" t="str">
        <f t="shared" si="146"/>
        <v/>
      </c>
      <c r="Y232" s="266"/>
      <c r="Z232" s="122" t="str">
        <f t="shared" si="147"/>
        <v/>
      </c>
      <c r="AA232" s="286"/>
      <c r="AB232" s="122" t="str">
        <f t="shared" si="148"/>
        <v/>
      </c>
      <c r="AC232" s="122">
        <f>IF(ISBLANK(#REF!),"",MATCH($D232,Liste_compétences,0))</f>
        <v>232</v>
      </c>
      <c r="AD232" s="122">
        <f>IF(ISBLANK(#REF!),"",MATCH($D232,Liste_compétences,0))</f>
        <v>232</v>
      </c>
    </row>
    <row r="233" spans="1:30" x14ac:dyDescent="0.25">
      <c r="A233" s="419"/>
      <c r="B233" s="32" t="s">
        <v>221</v>
      </c>
      <c r="C233" s="168" t="s">
        <v>356</v>
      </c>
      <c r="D233" s="207" t="s">
        <v>880</v>
      </c>
      <c r="E233" s="244"/>
      <c r="F233" s="122" t="str">
        <f t="shared" si="137"/>
        <v/>
      </c>
      <c r="G233" s="266"/>
      <c r="H233" s="122" t="str">
        <f t="shared" si="138"/>
        <v/>
      </c>
      <c r="I233" s="286"/>
      <c r="J233" s="122" t="str">
        <f t="shared" si="139"/>
        <v/>
      </c>
      <c r="K233" s="244"/>
      <c r="L233" s="122" t="str">
        <f t="shared" si="140"/>
        <v/>
      </c>
      <c r="M233" s="266"/>
      <c r="N233" s="122" t="str">
        <f t="shared" si="141"/>
        <v/>
      </c>
      <c r="O233" s="286"/>
      <c r="P233" s="122" t="str">
        <f t="shared" si="142"/>
        <v/>
      </c>
      <c r="Q233" s="309"/>
      <c r="R233" s="122" t="str">
        <f t="shared" si="143"/>
        <v/>
      </c>
      <c r="S233" s="266"/>
      <c r="T233" s="122" t="str">
        <f t="shared" si="144"/>
        <v/>
      </c>
      <c r="U233" s="286"/>
      <c r="V233" s="122" t="str">
        <f t="shared" si="145"/>
        <v/>
      </c>
      <c r="W233" s="244"/>
      <c r="X233" s="122" t="str">
        <f t="shared" si="146"/>
        <v/>
      </c>
      <c r="Y233" s="266"/>
      <c r="Z233" s="122" t="str">
        <f t="shared" si="147"/>
        <v/>
      </c>
      <c r="AA233" s="286"/>
      <c r="AB233" s="122" t="str">
        <f t="shared" si="148"/>
        <v/>
      </c>
      <c r="AC233" s="122">
        <f>IF(ISBLANK(#REF!),"",MATCH($D233,Liste_compétences,0))</f>
        <v>233</v>
      </c>
      <c r="AD233" s="122">
        <f>IF(ISBLANK(#REF!),"",MATCH($D233,Liste_compétences,0))</f>
        <v>233</v>
      </c>
    </row>
    <row r="234" spans="1:30" x14ac:dyDescent="0.25">
      <c r="A234" s="419"/>
      <c r="B234" s="32" t="s">
        <v>220</v>
      </c>
      <c r="C234" s="168" t="s">
        <v>357</v>
      </c>
      <c r="D234" s="207" t="s">
        <v>881</v>
      </c>
      <c r="E234" s="244"/>
      <c r="F234" s="122" t="str">
        <f t="shared" si="137"/>
        <v/>
      </c>
      <c r="G234" s="266"/>
      <c r="H234" s="122" t="str">
        <f t="shared" si="138"/>
        <v/>
      </c>
      <c r="I234" s="286"/>
      <c r="J234" s="122" t="str">
        <f t="shared" si="139"/>
        <v/>
      </c>
      <c r="K234" s="244"/>
      <c r="L234" s="122" t="str">
        <f t="shared" si="140"/>
        <v/>
      </c>
      <c r="M234" s="266"/>
      <c r="N234" s="122" t="str">
        <f t="shared" si="141"/>
        <v/>
      </c>
      <c r="O234" s="286"/>
      <c r="P234" s="122" t="str">
        <f t="shared" si="142"/>
        <v/>
      </c>
      <c r="Q234" s="309"/>
      <c r="R234" s="122" t="str">
        <f t="shared" si="143"/>
        <v/>
      </c>
      <c r="S234" s="266"/>
      <c r="T234" s="122" t="str">
        <f t="shared" si="144"/>
        <v/>
      </c>
      <c r="U234" s="286"/>
      <c r="V234" s="122" t="str">
        <f t="shared" si="145"/>
        <v/>
      </c>
      <c r="W234" s="244"/>
      <c r="X234" s="122" t="str">
        <f t="shared" si="146"/>
        <v/>
      </c>
      <c r="Y234" s="266"/>
      <c r="Z234" s="122" t="str">
        <f t="shared" si="147"/>
        <v/>
      </c>
      <c r="AA234" s="286"/>
      <c r="AB234" s="122" t="str">
        <f t="shared" si="148"/>
        <v/>
      </c>
      <c r="AC234" s="122">
        <f>IF(ISBLANK(#REF!),"",MATCH($D234,Liste_compétences,0))</f>
        <v>234</v>
      </c>
      <c r="AD234" s="122">
        <f>IF(ISBLANK(#REF!),"",MATCH($D234,Liste_compétences,0))</f>
        <v>234</v>
      </c>
    </row>
    <row r="235" spans="1:30" x14ac:dyDescent="0.25">
      <c r="A235" s="419"/>
      <c r="B235" s="32" t="s">
        <v>220</v>
      </c>
      <c r="C235" s="168" t="s">
        <v>358</v>
      </c>
      <c r="D235" s="207" t="s">
        <v>882</v>
      </c>
      <c r="E235" s="244"/>
      <c r="F235" s="122" t="str">
        <f t="shared" si="137"/>
        <v/>
      </c>
      <c r="G235" s="266"/>
      <c r="H235" s="122" t="str">
        <f t="shared" si="138"/>
        <v/>
      </c>
      <c r="I235" s="286"/>
      <c r="J235" s="122" t="str">
        <f t="shared" si="139"/>
        <v/>
      </c>
      <c r="K235" s="244"/>
      <c r="L235" s="122" t="str">
        <f t="shared" si="140"/>
        <v/>
      </c>
      <c r="M235" s="266"/>
      <c r="N235" s="122" t="str">
        <f t="shared" si="141"/>
        <v/>
      </c>
      <c r="O235" s="286"/>
      <c r="P235" s="122" t="str">
        <f t="shared" si="142"/>
        <v/>
      </c>
      <c r="Q235" s="309"/>
      <c r="R235" s="122" t="str">
        <f t="shared" si="143"/>
        <v/>
      </c>
      <c r="S235" s="266"/>
      <c r="T235" s="122" t="str">
        <f t="shared" si="144"/>
        <v/>
      </c>
      <c r="U235" s="286"/>
      <c r="V235" s="122" t="str">
        <f t="shared" si="145"/>
        <v/>
      </c>
      <c r="W235" s="244"/>
      <c r="X235" s="122" t="str">
        <f t="shared" si="146"/>
        <v/>
      </c>
      <c r="Y235" s="266"/>
      <c r="Z235" s="122" t="str">
        <f t="shared" si="147"/>
        <v/>
      </c>
      <c r="AA235" s="286"/>
      <c r="AB235" s="122" t="str">
        <f t="shared" si="148"/>
        <v/>
      </c>
      <c r="AC235" s="122">
        <f>IF(ISBLANK(#REF!),"",MATCH($D235,Liste_compétences,0))</f>
        <v>235</v>
      </c>
      <c r="AD235" s="122">
        <f>IF(ISBLANK(#REF!),"",MATCH($D235,Liste_compétences,0))</f>
        <v>235</v>
      </c>
    </row>
    <row r="236" spans="1:30" ht="22.5" x14ac:dyDescent="0.25">
      <c r="A236" s="419"/>
      <c r="B236" s="32" t="s">
        <v>220</v>
      </c>
      <c r="C236" s="168" t="s">
        <v>359</v>
      </c>
      <c r="D236" s="207" t="s">
        <v>883</v>
      </c>
      <c r="E236" s="244"/>
      <c r="F236" s="122" t="str">
        <f t="shared" si="137"/>
        <v/>
      </c>
      <c r="G236" s="266"/>
      <c r="H236" s="122" t="str">
        <f t="shared" si="138"/>
        <v/>
      </c>
      <c r="I236" s="286"/>
      <c r="J236" s="122" t="str">
        <f t="shared" si="139"/>
        <v/>
      </c>
      <c r="K236" s="244"/>
      <c r="L236" s="122" t="str">
        <f t="shared" si="140"/>
        <v/>
      </c>
      <c r="M236" s="266"/>
      <c r="N236" s="122" t="str">
        <f t="shared" si="141"/>
        <v/>
      </c>
      <c r="O236" s="286"/>
      <c r="P236" s="122" t="str">
        <f t="shared" si="142"/>
        <v/>
      </c>
      <c r="Q236" s="309"/>
      <c r="R236" s="122" t="str">
        <f t="shared" si="143"/>
        <v/>
      </c>
      <c r="S236" s="266"/>
      <c r="T236" s="122" t="str">
        <f t="shared" si="144"/>
        <v/>
      </c>
      <c r="U236" s="286"/>
      <c r="V236" s="122" t="str">
        <f t="shared" si="145"/>
        <v/>
      </c>
      <c r="W236" s="244"/>
      <c r="X236" s="122" t="str">
        <f t="shared" si="146"/>
        <v/>
      </c>
      <c r="Y236" s="266"/>
      <c r="Z236" s="122" t="str">
        <f t="shared" si="147"/>
        <v/>
      </c>
      <c r="AA236" s="286"/>
      <c r="AB236" s="122" t="str">
        <f t="shared" si="148"/>
        <v/>
      </c>
      <c r="AC236" s="122">
        <f>IF(ISBLANK(#REF!),"",MATCH($D236,Liste_compétences,0))</f>
        <v>236</v>
      </c>
      <c r="AD236" s="122">
        <f>IF(ISBLANK(#REF!),"",MATCH($D236,Liste_compétences,0))</f>
        <v>236</v>
      </c>
    </row>
    <row r="237" spans="1:30" x14ac:dyDescent="0.25">
      <c r="A237" s="419"/>
      <c r="B237" s="66" t="s">
        <v>221</v>
      </c>
      <c r="C237" s="168" t="s">
        <v>360</v>
      </c>
      <c r="D237" s="207" t="s">
        <v>884</v>
      </c>
      <c r="E237" s="244"/>
      <c r="F237" s="122" t="str">
        <f t="shared" si="137"/>
        <v/>
      </c>
      <c r="G237" s="266"/>
      <c r="H237" s="122" t="str">
        <f t="shared" si="138"/>
        <v/>
      </c>
      <c r="I237" s="286"/>
      <c r="J237" s="122" t="str">
        <f t="shared" si="139"/>
        <v/>
      </c>
      <c r="K237" s="244"/>
      <c r="L237" s="122" t="str">
        <f t="shared" si="140"/>
        <v/>
      </c>
      <c r="M237" s="266"/>
      <c r="N237" s="122" t="str">
        <f t="shared" si="141"/>
        <v/>
      </c>
      <c r="O237" s="286"/>
      <c r="P237" s="122" t="str">
        <f t="shared" si="142"/>
        <v/>
      </c>
      <c r="Q237" s="309"/>
      <c r="R237" s="122" t="str">
        <f t="shared" si="143"/>
        <v/>
      </c>
      <c r="S237" s="266"/>
      <c r="T237" s="122" t="str">
        <f t="shared" si="144"/>
        <v/>
      </c>
      <c r="U237" s="286"/>
      <c r="V237" s="122" t="str">
        <f t="shared" si="145"/>
        <v/>
      </c>
      <c r="W237" s="244"/>
      <c r="X237" s="122" t="str">
        <f t="shared" si="146"/>
        <v/>
      </c>
      <c r="Y237" s="266"/>
      <c r="Z237" s="122" t="str">
        <f t="shared" si="147"/>
        <v/>
      </c>
      <c r="AA237" s="286"/>
      <c r="AB237" s="122" t="str">
        <f t="shared" si="148"/>
        <v/>
      </c>
      <c r="AC237" s="122">
        <f>IF(ISBLANK(#REF!),"",MATCH($D237,Liste_compétences,0))</f>
        <v>237</v>
      </c>
      <c r="AD237" s="122">
        <f>IF(ISBLANK(#REF!),"",MATCH($D237,Liste_compétences,0))</f>
        <v>237</v>
      </c>
    </row>
    <row r="238" spans="1:30" x14ac:dyDescent="0.25">
      <c r="A238" s="419"/>
      <c r="B238" s="66" t="s">
        <v>221</v>
      </c>
      <c r="C238" s="168" t="s">
        <v>361</v>
      </c>
      <c r="D238" s="207" t="s">
        <v>885</v>
      </c>
      <c r="E238" s="244"/>
      <c r="F238" s="122" t="str">
        <f t="shared" si="137"/>
        <v/>
      </c>
      <c r="G238" s="266"/>
      <c r="H238" s="122" t="str">
        <f t="shared" si="138"/>
        <v/>
      </c>
      <c r="I238" s="286"/>
      <c r="J238" s="122" t="str">
        <f t="shared" si="139"/>
        <v/>
      </c>
      <c r="K238" s="244"/>
      <c r="L238" s="122" t="str">
        <f t="shared" si="140"/>
        <v/>
      </c>
      <c r="M238" s="266"/>
      <c r="N238" s="122" t="str">
        <f t="shared" si="141"/>
        <v/>
      </c>
      <c r="O238" s="286"/>
      <c r="P238" s="122" t="str">
        <f t="shared" si="142"/>
        <v/>
      </c>
      <c r="Q238" s="309"/>
      <c r="R238" s="122" t="str">
        <f t="shared" si="143"/>
        <v/>
      </c>
      <c r="S238" s="266"/>
      <c r="T238" s="122" t="str">
        <f t="shared" si="144"/>
        <v/>
      </c>
      <c r="U238" s="286"/>
      <c r="V238" s="122" t="str">
        <f t="shared" si="145"/>
        <v/>
      </c>
      <c r="W238" s="244"/>
      <c r="X238" s="122" t="str">
        <f t="shared" si="146"/>
        <v/>
      </c>
      <c r="Y238" s="266"/>
      <c r="Z238" s="122" t="str">
        <f t="shared" si="147"/>
        <v/>
      </c>
      <c r="AA238" s="286"/>
      <c r="AB238" s="122" t="str">
        <f t="shared" si="148"/>
        <v/>
      </c>
      <c r="AC238" s="122">
        <f>IF(ISBLANK(#REF!),"",MATCH($D238,Liste_compétences,0))</f>
        <v>238</v>
      </c>
      <c r="AD238" s="122">
        <f>IF(ISBLANK(#REF!),"",MATCH($D238,Liste_compétences,0))</f>
        <v>238</v>
      </c>
    </row>
    <row r="239" spans="1:30" x14ac:dyDescent="0.25">
      <c r="A239" s="419"/>
      <c r="B239" s="66" t="s">
        <v>223</v>
      </c>
      <c r="C239" s="168" t="s">
        <v>362</v>
      </c>
      <c r="D239" s="207" t="s">
        <v>886</v>
      </c>
      <c r="E239" s="244"/>
      <c r="F239" s="122" t="str">
        <f t="shared" si="137"/>
        <v/>
      </c>
      <c r="G239" s="266"/>
      <c r="H239" s="122" t="str">
        <f t="shared" si="138"/>
        <v/>
      </c>
      <c r="I239" s="286"/>
      <c r="J239" s="122" t="str">
        <f t="shared" si="139"/>
        <v/>
      </c>
      <c r="K239" s="244"/>
      <c r="L239" s="122" t="str">
        <f t="shared" si="140"/>
        <v/>
      </c>
      <c r="M239" s="266"/>
      <c r="N239" s="122" t="str">
        <f t="shared" si="141"/>
        <v/>
      </c>
      <c r="O239" s="286"/>
      <c r="P239" s="122" t="str">
        <f t="shared" si="142"/>
        <v/>
      </c>
      <c r="Q239" s="309"/>
      <c r="R239" s="122" t="str">
        <f t="shared" si="143"/>
        <v/>
      </c>
      <c r="S239" s="266"/>
      <c r="T239" s="122" t="str">
        <f t="shared" si="144"/>
        <v/>
      </c>
      <c r="U239" s="286"/>
      <c r="V239" s="122" t="str">
        <f t="shared" si="145"/>
        <v/>
      </c>
      <c r="W239" s="244"/>
      <c r="X239" s="122" t="str">
        <f t="shared" si="146"/>
        <v/>
      </c>
      <c r="Y239" s="266"/>
      <c r="Z239" s="122" t="str">
        <f t="shared" si="147"/>
        <v/>
      </c>
      <c r="AA239" s="286"/>
      <c r="AB239" s="122" t="str">
        <f t="shared" si="148"/>
        <v/>
      </c>
      <c r="AC239" s="122">
        <f>IF(ISBLANK(#REF!),"",MATCH($D239,Liste_compétences,0))</f>
        <v>239</v>
      </c>
      <c r="AD239" s="122">
        <f>IF(ISBLANK(#REF!),"",MATCH($D239,Liste_compétences,0))</f>
        <v>239</v>
      </c>
    </row>
    <row r="240" spans="1:30" x14ac:dyDescent="0.25">
      <c r="A240" s="419"/>
      <c r="B240" s="66" t="s">
        <v>221</v>
      </c>
      <c r="C240" s="168" t="s">
        <v>363</v>
      </c>
      <c r="D240" s="207" t="s">
        <v>887</v>
      </c>
      <c r="E240" s="244"/>
      <c r="F240" s="122" t="str">
        <f t="shared" si="137"/>
        <v/>
      </c>
      <c r="G240" s="266"/>
      <c r="H240" s="122" t="str">
        <f t="shared" si="138"/>
        <v/>
      </c>
      <c r="I240" s="286"/>
      <c r="J240" s="122" t="str">
        <f t="shared" si="139"/>
        <v/>
      </c>
      <c r="K240" s="244"/>
      <c r="L240" s="122" t="str">
        <f t="shared" si="140"/>
        <v/>
      </c>
      <c r="M240" s="266"/>
      <c r="N240" s="122" t="str">
        <f t="shared" si="141"/>
        <v/>
      </c>
      <c r="O240" s="286"/>
      <c r="P240" s="122" t="str">
        <f t="shared" si="142"/>
        <v/>
      </c>
      <c r="Q240" s="309"/>
      <c r="R240" s="122" t="str">
        <f t="shared" si="143"/>
        <v/>
      </c>
      <c r="S240" s="266"/>
      <c r="T240" s="122" t="str">
        <f t="shared" si="144"/>
        <v/>
      </c>
      <c r="U240" s="286"/>
      <c r="V240" s="122" t="str">
        <f t="shared" si="145"/>
        <v/>
      </c>
      <c r="W240" s="244"/>
      <c r="X240" s="122" t="str">
        <f t="shared" si="146"/>
        <v/>
      </c>
      <c r="Y240" s="266"/>
      <c r="Z240" s="122" t="str">
        <f t="shared" si="147"/>
        <v/>
      </c>
      <c r="AA240" s="286"/>
      <c r="AB240" s="122" t="str">
        <f t="shared" si="148"/>
        <v/>
      </c>
      <c r="AC240" s="122">
        <f>IF(ISBLANK(#REF!),"",MATCH($D240,Liste_compétences,0))</f>
        <v>240</v>
      </c>
      <c r="AD240" s="122">
        <f>IF(ISBLANK(#REF!),"",MATCH($D240,Liste_compétences,0))</f>
        <v>240</v>
      </c>
    </row>
    <row r="241" spans="1:30" x14ac:dyDescent="0.25">
      <c r="A241" s="419"/>
      <c r="B241" s="66" t="s">
        <v>220</v>
      </c>
      <c r="C241" s="168" t="s">
        <v>364</v>
      </c>
      <c r="D241" s="207" t="s">
        <v>888</v>
      </c>
      <c r="E241" s="244"/>
      <c r="F241" s="122" t="str">
        <f t="shared" si="137"/>
        <v/>
      </c>
      <c r="G241" s="266"/>
      <c r="H241" s="122" t="str">
        <f t="shared" si="138"/>
        <v/>
      </c>
      <c r="I241" s="286"/>
      <c r="J241" s="122" t="str">
        <f t="shared" si="139"/>
        <v/>
      </c>
      <c r="K241" s="244"/>
      <c r="L241" s="122" t="str">
        <f t="shared" si="140"/>
        <v/>
      </c>
      <c r="M241" s="266"/>
      <c r="N241" s="122" t="str">
        <f t="shared" si="141"/>
        <v/>
      </c>
      <c r="O241" s="286"/>
      <c r="P241" s="122" t="str">
        <f t="shared" si="142"/>
        <v/>
      </c>
      <c r="Q241" s="309"/>
      <c r="R241" s="122" t="str">
        <f t="shared" si="143"/>
        <v/>
      </c>
      <c r="S241" s="266"/>
      <c r="T241" s="122" t="str">
        <f t="shared" si="144"/>
        <v/>
      </c>
      <c r="U241" s="286"/>
      <c r="V241" s="122" t="str">
        <f t="shared" si="145"/>
        <v/>
      </c>
      <c r="W241" s="244"/>
      <c r="X241" s="122" t="str">
        <f t="shared" si="146"/>
        <v/>
      </c>
      <c r="Y241" s="266"/>
      <c r="Z241" s="122" t="str">
        <f t="shared" si="147"/>
        <v/>
      </c>
      <c r="AA241" s="286"/>
      <c r="AB241" s="122" t="str">
        <f t="shared" si="148"/>
        <v/>
      </c>
      <c r="AC241" s="122">
        <f>IF(ISBLANK(#REF!),"",MATCH($D241,Liste_compétences,0))</f>
        <v>241</v>
      </c>
      <c r="AD241" s="122">
        <f>IF(ISBLANK(#REF!),"",MATCH($D241,Liste_compétences,0))</f>
        <v>241</v>
      </c>
    </row>
    <row r="242" spans="1:30" x14ac:dyDescent="0.25">
      <c r="A242" s="419"/>
      <c r="B242" s="66" t="s">
        <v>220</v>
      </c>
      <c r="C242" s="168" t="s">
        <v>365</v>
      </c>
      <c r="D242" s="207" t="s">
        <v>889</v>
      </c>
      <c r="E242" s="244"/>
      <c r="F242" s="122" t="str">
        <f t="shared" si="137"/>
        <v/>
      </c>
      <c r="G242" s="266"/>
      <c r="H242" s="122" t="str">
        <f t="shared" si="138"/>
        <v/>
      </c>
      <c r="I242" s="286"/>
      <c r="J242" s="122" t="str">
        <f t="shared" si="139"/>
        <v/>
      </c>
      <c r="K242" s="244"/>
      <c r="L242" s="122" t="str">
        <f t="shared" si="140"/>
        <v/>
      </c>
      <c r="M242" s="266"/>
      <c r="N242" s="122" t="str">
        <f t="shared" si="141"/>
        <v/>
      </c>
      <c r="O242" s="286"/>
      <c r="P242" s="122" t="str">
        <f t="shared" si="142"/>
        <v/>
      </c>
      <c r="Q242" s="309"/>
      <c r="R242" s="122" t="str">
        <f t="shared" si="143"/>
        <v/>
      </c>
      <c r="S242" s="266"/>
      <c r="T242" s="122" t="str">
        <f t="shared" si="144"/>
        <v/>
      </c>
      <c r="U242" s="286"/>
      <c r="V242" s="122" t="str">
        <f t="shared" si="145"/>
        <v/>
      </c>
      <c r="W242" s="244"/>
      <c r="X242" s="122" t="str">
        <f t="shared" si="146"/>
        <v/>
      </c>
      <c r="Y242" s="266"/>
      <c r="Z242" s="122" t="str">
        <f t="shared" si="147"/>
        <v/>
      </c>
      <c r="AA242" s="286"/>
      <c r="AB242" s="122" t="str">
        <f t="shared" si="148"/>
        <v/>
      </c>
      <c r="AC242" s="122">
        <f>IF(ISBLANK(#REF!),"",MATCH($D242,Liste_compétences,0))</f>
        <v>242</v>
      </c>
      <c r="AD242" s="122">
        <f>IF(ISBLANK(#REF!),"",MATCH($D242,Liste_compétences,0))</f>
        <v>242</v>
      </c>
    </row>
    <row r="243" spans="1:30" ht="15" thickBot="1" x14ac:dyDescent="0.3">
      <c r="A243" s="420"/>
      <c r="B243" s="67" t="s">
        <v>223</v>
      </c>
      <c r="C243" s="169" t="s">
        <v>366</v>
      </c>
      <c r="D243" s="25" t="s">
        <v>890</v>
      </c>
      <c r="E243" s="246"/>
      <c r="F243" s="123" t="str">
        <f t="shared" si="137"/>
        <v/>
      </c>
      <c r="G243" s="268"/>
      <c r="H243" s="123" t="str">
        <f t="shared" si="138"/>
        <v/>
      </c>
      <c r="I243" s="288"/>
      <c r="J243" s="123" t="str">
        <f t="shared" si="139"/>
        <v/>
      </c>
      <c r="K243" s="246"/>
      <c r="L243" s="123" t="str">
        <f t="shared" si="140"/>
        <v/>
      </c>
      <c r="M243" s="268"/>
      <c r="N243" s="123" t="str">
        <f t="shared" si="141"/>
        <v/>
      </c>
      <c r="O243" s="288"/>
      <c r="P243" s="123" t="str">
        <f t="shared" si="142"/>
        <v/>
      </c>
      <c r="Q243" s="308"/>
      <c r="R243" s="123" t="str">
        <f t="shared" si="143"/>
        <v/>
      </c>
      <c r="S243" s="268"/>
      <c r="T243" s="123" t="str">
        <f t="shared" si="144"/>
        <v/>
      </c>
      <c r="U243" s="288"/>
      <c r="V243" s="123" t="str">
        <f t="shared" si="145"/>
        <v/>
      </c>
      <c r="W243" s="246"/>
      <c r="X243" s="123" t="str">
        <f t="shared" si="146"/>
        <v/>
      </c>
      <c r="Y243" s="268"/>
      <c r="Z243" s="123" t="str">
        <f t="shared" si="147"/>
        <v/>
      </c>
      <c r="AA243" s="288"/>
      <c r="AB243" s="123" t="str">
        <f t="shared" si="148"/>
        <v/>
      </c>
      <c r="AC243" s="123">
        <f>IF(ISBLANK(#REF!),"",MATCH($D243,Liste_compétences,0))</f>
        <v>243</v>
      </c>
      <c r="AD243" s="123">
        <f>IF(ISBLANK(#REF!),"",MATCH($D243,Liste_compétences,0))</f>
        <v>243</v>
      </c>
    </row>
    <row r="244" spans="1:30" ht="15.75" thickBot="1" x14ac:dyDescent="0.3">
      <c r="A244" s="419" t="s">
        <v>76</v>
      </c>
      <c r="B244" s="64"/>
      <c r="C244" s="74"/>
      <c r="D244" s="3" t="s">
        <v>18</v>
      </c>
      <c r="E244" s="404"/>
      <c r="F244" s="405"/>
      <c r="G244" s="405"/>
      <c r="H244" s="405"/>
      <c r="I244" s="405"/>
      <c r="J244" s="405"/>
      <c r="K244" s="405"/>
      <c r="L244" s="405"/>
      <c r="M244" s="405"/>
      <c r="N244" s="405"/>
      <c r="O244" s="405"/>
      <c r="P244" s="405"/>
      <c r="Q244" s="405"/>
      <c r="R244" s="405"/>
      <c r="S244" s="405"/>
      <c r="T244" s="405"/>
      <c r="U244" s="405"/>
      <c r="V244" s="405"/>
      <c r="W244" s="405"/>
      <c r="X244" s="405"/>
      <c r="Y244" s="405"/>
      <c r="Z244" s="405"/>
      <c r="AA244" s="405"/>
      <c r="AB244" s="405"/>
      <c r="AC244" s="405"/>
      <c r="AD244" s="405"/>
    </row>
    <row r="245" spans="1:30" x14ac:dyDescent="0.25">
      <c r="A245" s="419"/>
      <c r="B245" s="78" t="s">
        <v>221</v>
      </c>
      <c r="C245" s="167" t="s">
        <v>367</v>
      </c>
      <c r="D245" s="206" t="s">
        <v>891</v>
      </c>
      <c r="E245" s="243"/>
      <c r="F245" s="121" t="str">
        <f t="shared" ref="F245:F253" si="149">IF(ISBLANK(E245),"",MATCH($D245,Liste_compétences,0))</f>
        <v/>
      </c>
      <c r="G245" s="265"/>
      <c r="H245" s="121" t="str">
        <f t="shared" ref="H245:H253" si="150">IF(ISBLANK(G245),"",MATCH($D245,Liste_compétences,0))</f>
        <v/>
      </c>
      <c r="I245" s="285"/>
      <c r="J245" s="121" t="str">
        <f t="shared" ref="J245:J253" si="151">IF(ISBLANK(I245),"",MATCH($D245,Liste_compétences,0))</f>
        <v/>
      </c>
      <c r="K245" s="243"/>
      <c r="L245" s="121" t="str">
        <f t="shared" ref="L245:L253" si="152">IF(ISBLANK(K245),"",MATCH($D245,Liste_compétences,0))</f>
        <v/>
      </c>
      <c r="M245" s="265"/>
      <c r="N245" s="121" t="str">
        <f t="shared" ref="N245:N253" si="153">IF(ISBLANK(M245),"",MATCH($D245,Liste_compétences,0))</f>
        <v/>
      </c>
      <c r="O245" s="285"/>
      <c r="P245" s="121" t="str">
        <f t="shared" ref="P245:P253" si="154">IF(ISBLANK(O245),"",MATCH($D245,Liste_compétences,0))</f>
        <v/>
      </c>
      <c r="Q245" s="306"/>
      <c r="R245" s="121" t="str">
        <f t="shared" ref="R245:R253" si="155">IF(ISBLANK(Q245),"",MATCH($D245,Liste_compétences,0))</f>
        <v/>
      </c>
      <c r="S245" s="265"/>
      <c r="T245" s="121" t="str">
        <f t="shared" ref="T245:T253" si="156">IF(ISBLANK(S245),"",MATCH($D245,Liste_compétences,0))</f>
        <v/>
      </c>
      <c r="U245" s="285"/>
      <c r="V245" s="121" t="str">
        <f t="shared" ref="V245:V253" si="157">IF(ISBLANK(U245),"",MATCH($D245,Liste_compétences,0))</f>
        <v/>
      </c>
      <c r="W245" s="243"/>
      <c r="X245" s="121" t="str">
        <f t="shared" ref="X245:X253" si="158">IF(ISBLANK(W245),"",MATCH($D245,Liste_compétences,0))</f>
        <v/>
      </c>
      <c r="Y245" s="265"/>
      <c r="Z245" s="121" t="str">
        <f t="shared" ref="Z245:Z253" si="159">IF(ISBLANK(Y245),"",MATCH($D245,Liste_compétences,0))</f>
        <v/>
      </c>
      <c r="AA245" s="285"/>
      <c r="AB245" s="121" t="str">
        <f t="shared" ref="AB245:AB253" si="160">IF(ISBLANK(AA245),"",MATCH($D245,Liste_compétences,0))</f>
        <v/>
      </c>
      <c r="AC245" s="121">
        <f>IF(ISBLANK(#REF!),"",MATCH($D245,Liste_compétences,0))</f>
        <v>245</v>
      </c>
      <c r="AD245" s="121">
        <f>IF(ISBLANK(#REF!),"",MATCH($D245,Liste_compétences,0))</f>
        <v>245</v>
      </c>
    </row>
    <row r="246" spans="1:30" x14ac:dyDescent="0.25">
      <c r="A246" s="419"/>
      <c r="B246" s="79" t="s">
        <v>220</v>
      </c>
      <c r="C246" s="168" t="s">
        <v>368</v>
      </c>
      <c r="D246" s="207" t="s">
        <v>892</v>
      </c>
      <c r="E246" s="244"/>
      <c r="F246" s="122" t="str">
        <f t="shared" si="149"/>
        <v/>
      </c>
      <c r="G246" s="266"/>
      <c r="H246" s="122" t="str">
        <f t="shared" si="150"/>
        <v/>
      </c>
      <c r="I246" s="286"/>
      <c r="J246" s="122" t="str">
        <f t="shared" si="151"/>
        <v/>
      </c>
      <c r="K246" s="244"/>
      <c r="L246" s="122" t="str">
        <f t="shared" si="152"/>
        <v/>
      </c>
      <c r="M246" s="266"/>
      <c r="N246" s="122" t="str">
        <f t="shared" si="153"/>
        <v/>
      </c>
      <c r="O246" s="286"/>
      <c r="P246" s="122" t="str">
        <f t="shared" si="154"/>
        <v/>
      </c>
      <c r="Q246" s="309"/>
      <c r="R246" s="122" t="str">
        <f t="shared" si="155"/>
        <v/>
      </c>
      <c r="S246" s="266"/>
      <c r="T246" s="122" t="str">
        <f t="shared" si="156"/>
        <v/>
      </c>
      <c r="U246" s="286"/>
      <c r="V246" s="122" t="str">
        <f t="shared" si="157"/>
        <v/>
      </c>
      <c r="W246" s="244"/>
      <c r="X246" s="122" t="str">
        <f t="shared" si="158"/>
        <v/>
      </c>
      <c r="Y246" s="266"/>
      <c r="Z246" s="122" t="str">
        <f t="shared" si="159"/>
        <v/>
      </c>
      <c r="AA246" s="286"/>
      <c r="AB246" s="122" t="str">
        <f t="shared" si="160"/>
        <v/>
      </c>
      <c r="AC246" s="122">
        <f>IF(ISBLANK(#REF!),"",MATCH($D246,Liste_compétences,0))</f>
        <v>246</v>
      </c>
      <c r="AD246" s="122">
        <f>IF(ISBLANK(#REF!),"",MATCH($D246,Liste_compétences,0))</f>
        <v>246</v>
      </c>
    </row>
    <row r="247" spans="1:30" x14ac:dyDescent="0.25">
      <c r="A247" s="419"/>
      <c r="B247" s="79" t="s">
        <v>223</v>
      </c>
      <c r="C247" s="168" t="s">
        <v>369</v>
      </c>
      <c r="D247" s="207" t="s">
        <v>893</v>
      </c>
      <c r="E247" s="244"/>
      <c r="F247" s="122" t="str">
        <f t="shared" si="149"/>
        <v/>
      </c>
      <c r="G247" s="266"/>
      <c r="H247" s="122" t="str">
        <f t="shared" si="150"/>
        <v/>
      </c>
      <c r="I247" s="286"/>
      <c r="J247" s="122" t="str">
        <f t="shared" si="151"/>
        <v/>
      </c>
      <c r="K247" s="244"/>
      <c r="L247" s="122" t="str">
        <f t="shared" si="152"/>
        <v/>
      </c>
      <c r="M247" s="266"/>
      <c r="N247" s="122" t="str">
        <f t="shared" si="153"/>
        <v/>
      </c>
      <c r="O247" s="286"/>
      <c r="P247" s="122" t="str">
        <f t="shared" si="154"/>
        <v/>
      </c>
      <c r="Q247" s="309"/>
      <c r="R247" s="122" t="str">
        <f t="shared" si="155"/>
        <v/>
      </c>
      <c r="S247" s="266"/>
      <c r="T247" s="122" t="str">
        <f t="shared" si="156"/>
        <v/>
      </c>
      <c r="U247" s="286"/>
      <c r="V247" s="122" t="str">
        <f t="shared" si="157"/>
        <v/>
      </c>
      <c r="W247" s="244"/>
      <c r="X247" s="122" t="str">
        <f t="shared" si="158"/>
        <v/>
      </c>
      <c r="Y247" s="266"/>
      <c r="Z247" s="122" t="str">
        <f t="shared" si="159"/>
        <v/>
      </c>
      <c r="AA247" s="286"/>
      <c r="AB247" s="122" t="str">
        <f t="shared" si="160"/>
        <v/>
      </c>
      <c r="AC247" s="122">
        <f>IF(ISBLANK(#REF!),"",MATCH($D247,Liste_compétences,0))</f>
        <v>247</v>
      </c>
      <c r="AD247" s="122">
        <f>IF(ISBLANK(#REF!),"",MATCH($D247,Liste_compétences,0))</f>
        <v>247</v>
      </c>
    </row>
    <row r="248" spans="1:30" x14ac:dyDescent="0.25">
      <c r="A248" s="419"/>
      <c r="B248" s="79" t="s">
        <v>221</v>
      </c>
      <c r="C248" s="168" t="s">
        <v>370</v>
      </c>
      <c r="D248" s="207" t="s">
        <v>894</v>
      </c>
      <c r="E248" s="244"/>
      <c r="F248" s="122" t="str">
        <f t="shared" si="149"/>
        <v/>
      </c>
      <c r="G248" s="266"/>
      <c r="H248" s="122" t="str">
        <f t="shared" si="150"/>
        <v/>
      </c>
      <c r="I248" s="286"/>
      <c r="J248" s="122" t="str">
        <f t="shared" si="151"/>
        <v/>
      </c>
      <c r="K248" s="244"/>
      <c r="L248" s="122" t="str">
        <f t="shared" si="152"/>
        <v/>
      </c>
      <c r="M248" s="266"/>
      <c r="N248" s="122" t="str">
        <f t="shared" si="153"/>
        <v/>
      </c>
      <c r="O248" s="286"/>
      <c r="P248" s="122" t="str">
        <f t="shared" si="154"/>
        <v/>
      </c>
      <c r="Q248" s="309"/>
      <c r="R248" s="122" t="str">
        <f t="shared" si="155"/>
        <v/>
      </c>
      <c r="S248" s="266"/>
      <c r="T248" s="122" t="str">
        <f t="shared" si="156"/>
        <v/>
      </c>
      <c r="U248" s="286"/>
      <c r="V248" s="122" t="str">
        <f t="shared" si="157"/>
        <v/>
      </c>
      <c r="W248" s="244"/>
      <c r="X248" s="122" t="str">
        <f t="shared" si="158"/>
        <v/>
      </c>
      <c r="Y248" s="266"/>
      <c r="Z248" s="122" t="str">
        <f t="shared" si="159"/>
        <v/>
      </c>
      <c r="AA248" s="286"/>
      <c r="AB248" s="122" t="str">
        <f t="shared" si="160"/>
        <v/>
      </c>
      <c r="AC248" s="122">
        <f>IF(ISBLANK(#REF!),"",MATCH($D248,Liste_compétences,0))</f>
        <v>248</v>
      </c>
      <c r="AD248" s="122">
        <f>IF(ISBLANK(#REF!),"",MATCH($D248,Liste_compétences,0))</f>
        <v>248</v>
      </c>
    </row>
    <row r="249" spans="1:30" x14ac:dyDescent="0.25">
      <c r="A249" s="419"/>
      <c r="B249" s="79" t="s">
        <v>220</v>
      </c>
      <c r="C249" s="168" t="s">
        <v>371</v>
      </c>
      <c r="D249" s="207" t="s">
        <v>895</v>
      </c>
      <c r="E249" s="244"/>
      <c r="F249" s="122" t="str">
        <f t="shared" si="149"/>
        <v/>
      </c>
      <c r="G249" s="266"/>
      <c r="H249" s="122" t="str">
        <f t="shared" si="150"/>
        <v/>
      </c>
      <c r="I249" s="286"/>
      <c r="J249" s="122" t="str">
        <f t="shared" si="151"/>
        <v/>
      </c>
      <c r="K249" s="244"/>
      <c r="L249" s="122" t="str">
        <f t="shared" si="152"/>
        <v/>
      </c>
      <c r="M249" s="266"/>
      <c r="N249" s="122" t="str">
        <f t="shared" si="153"/>
        <v/>
      </c>
      <c r="O249" s="286"/>
      <c r="P249" s="122" t="str">
        <f t="shared" si="154"/>
        <v/>
      </c>
      <c r="Q249" s="309"/>
      <c r="R249" s="122" t="str">
        <f t="shared" si="155"/>
        <v/>
      </c>
      <c r="S249" s="266"/>
      <c r="T249" s="122" t="str">
        <f t="shared" si="156"/>
        <v/>
      </c>
      <c r="U249" s="286"/>
      <c r="V249" s="122" t="str">
        <f t="shared" si="157"/>
        <v/>
      </c>
      <c r="W249" s="244"/>
      <c r="X249" s="122" t="str">
        <f t="shared" si="158"/>
        <v/>
      </c>
      <c r="Y249" s="266"/>
      <c r="Z249" s="122" t="str">
        <f t="shared" si="159"/>
        <v/>
      </c>
      <c r="AA249" s="286"/>
      <c r="AB249" s="122" t="str">
        <f t="shared" si="160"/>
        <v/>
      </c>
      <c r="AC249" s="122">
        <f>IF(ISBLANK(#REF!),"",MATCH($D249,Liste_compétences,0))</f>
        <v>249</v>
      </c>
      <c r="AD249" s="122">
        <f>IF(ISBLANK(#REF!),"",MATCH($D249,Liste_compétences,0))</f>
        <v>249</v>
      </c>
    </row>
    <row r="250" spans="1:30" x14ac:dyDescent="0.25">
      <c r="A250" s="419"/>
      <c r="B250" s="79" t="s">
        <v>221</v>
      </c>
      <c r="C250" s="168" t="s">
        <v>372</v>
      </c>
      <c r="D250" s="207" t="s">
        <v>896</v>
      </c>
      <c r="E250" s="244"/>
      <c r="F250" s="122" t="str">
        <f t="shared" si="149"/>
        <v/>
      </c>
      <c r="G250" s="266"/>
      <c r="H250" s="122" t="str">
        <f t="shared" si="150"/>
        <v/>
      </c>
      <c r="I250" s="286"/>
      <c r="J250" s="122" t="str">
        <f t="shared" si="151"/>
        <v/>
      </c>
      <c r="K250" s="244"/>
      <c r="L250" s="122" t="str">
        <f t="shared" si="152"/>
        <v/>
      </c>
      <c r="M250" s="266"/>
      <c r="N250" s="122" t="str">
        <f t="shared" si="153"/>
        <v/>
      </c>
      <c r="O250" s="286"/>
      <c r="P250" s="122" t="str">
        <f t="shared" si="154"/>
        <v/>
      </c>
      <c r="Q250" s="309"/>
      <c r="R250" s="122" t="str">
        <f t="shared" si="155"/>
        <v/>
      </c>
      <c r="S250" s="266"/>
      <c r="T250" s="122" t="str">
        <f t="shared" si="156"/>
        <v/>
      </c>
      <c r="U250" s="286"/>
      <c r="V250" s="122" t="str">
        <f t="shared" si="157"/>
        <v/>
      </c>
      <c r="W250" s="244"/>
      <c r="X250" s="122" t="str">
        <f t="shared" si="158"/>
        <v/>
      </c>
      <c r="Y250" s="266"/>
      <c r="Z250" s="122" t="str">
        <f t="shared" si="159"/>
        <v/>
      </c>
      <c r="AA250" s="286"/>
      <c r="AB250" s="122" t="str">
        <f t="shared" si="160"/>
        <v/>
      </c>
      <c r="AC250" s="122">
        <f>IF(ISBLANK(#REF!),"",MATCH($D250,Liste_compétences,0))</f>
        <v>250</v>
      </c>
      <c r="AD250" s="122">
        <f>IF(ISBLANK(#REF!),"",MATCH($D250,Liste_compétences,0))</f>
        <v>250</v>
      </c>
    </row>
    <row r="251" spans="1:30" ht="22.5" x14ac:dyDescent="0.25">
      <c r="A251" s="419"/>
      <c r="B251" s="79" t="s">
        <v>221</v>
      </c>
      <c r="C251" s="168" t="s">
        <v>373</v>
      </c>
      <c r="D251" s="207" t="s">
        <v>897</v>
      </c>
      <c r="E251" s="244"/>
      <c r="F251" s="122" t="str">
        <f t="shared" si="149"/>
        <v/>
      </c>
      <c r="G251" s="266"/>
      <c r="H251" s="122" t="str">
        <f t="shared" si="150"/>
        <v/>
      </c>
      <c r="I251" s="286"/>
      <c r="J251" s="122" t="str">
        <f t="shared" si="151"/>
        <v/>
      </c>
      <c r="K251" s="244"/>
      <c r="L251" s="122" t="str">
        <f t="shared" si="152"/>
        <v/>
      </c>
      <c r="M251" s="266"/>
      <c r="N251" s="122" t="str">
        <f t="shared" si="153"/>
        <v/>
      </c>
      <c r="O251" s="286"/>
      <c r="P251" s="122" t="str">
        <f t="shared" si="154"/>
        <v/>
      </c>
      <c r="Q251" s="309"/>
      <c r="R251" s="122" t="str">
        <f t="shared" si="155"/>
        <v/>
      </c>
      <c r="S251" s="266"/>
      <c r="T251" s="122" t="str">
        <f t="shared" si="156"/>
        <v/>
      </c>
      <c r="U251" s="286"/>
      <c r="V251" s="122" t="str">
        <f t="shared" si="157"/>
        <v/>
      </c>
      <c r="W251" s="244"/>
      <c r="X251" s="122" t="str">
        <f t="shared" si="158"/>
        <v/>
      </c>
      <c r="Y251" s="266"/>
      <c r="Z251" s="122" t="str">
        <f t="shared" si="159"/>
        <v/>
      </c>
      <c r="AA251" s="286"/>
      <c r="AB251" s="122" t="str">
        <f t="shared" si="160"/>
        <v/>
      </c>
      <c r="AC251" s="122">
        <f>IF(ISBLANK(#REF!),"",MATCH($D251,Liste_compétences,0))</f>
        <v>251</v>
      </c>
      <c r="AD251" s="122">
        <f>IF(ISBLANK(#REF!),"",MATCH($D251,Liste_compétences,0))</f>
        <v>251</v>
      </c>
    </row>
    <row r="252" spans="1:30" ht="22.5" x14ac:dyDescent="0.25">
      <c r="A252" s="419"/>
      <c r="B252" s="79" t="s">
        <v>220</v>
      </c>
      <c r="C252" s="168" t="s">
        <v>374</v>
      </c>
      <c r="D252" s="207" t="s">
        <v>898</v>
      </c>
      <c r="E252" s="244"/>
      <c r="F252" s="122" t="str">
        <f t="shared" si="149"/>
        <v/>
      </c>
      <c r="G252" s="266"/>
      <c r="H252" s="122" t="str">
        <f t="shared" si="150"/>
        <v/>
      </c>
      <c r="I252" s="286"/>
      <c r="J252" s="122" t="str">
        <f t="shared" si="151"/>
        <v/>
      </c>
      <c r="K252" s="244"/>
      <c r="L252" s="122" t="str">
        <f t="shared" si="152"/>
        <v/>
      </c>
      <c r="M252" s="266"/>
      <c r="N252" s="122" t="str">
        <f t="shared" si="153"/>
        <v/>
      </c>
      <c r="O252" s="286"/>
      <c r="P252" s="122" t="str">
        <f t="shared" si="154"/>
        <v/>
      </c>
      <c r="Q252" s="309"/>
      <c r="R252" s="122" t="str">
        <f t="shared" si="155"/>
        <v/>
      </c>
      <c r="S252" s="266"/>
      <c r="T252" s="122" t="str">
        <f t="shared" si="156"/>
        <v/>
      </c>
      <c r="U252" s="286"/>
      <c r="V252" s="122" t="str">
        <f t="shared" si="157"/>
        <v/>
      </c>
      <c r="W252" s="244"/>
      <c r="X252" s="122" t="str">
        <f t="shared" si="158"/>
        <v/>
      </c>
      <c r="Y252" s="266"/>
      <c r="Z252" s="122" t="str">
        <f t="shared" si="159"/>
        <v/>
      </c>
      <c r="AA252" s="286"/>
      <c r="AB252" s="122" t="str">
        <f t="shared" si="160"/>
        <v/>
      </c>
      <c r="AC252" s="122">
        <f>IF(ISBLANK(#REF!),"",MATCH($D252,Liste_compétences,0))</f>
        <v>252</v>
      </c>
      <c r="AD252" s="122">
        <f>IF(ISBLANK(#REF!),"",MATCH($D252,Liste_compétences,0))</f>
        <v>252</v>
      </c>
    </row>
    <row r="253" spans="1:30" ht="23.25" thickBot="1" x14ac:dyDescent="0.3">
      <c r="A253" s="419"/>
      <c r="B253" s="80" t="s">
        <v>223</v>
      </c>
      <c r="C253" s="169" t="s">
        <v>375</v>
      </c>
      <c r="D253" s="25" t="s">
        <v>899</v>
      </c>
      <c r="E253" s="246"/>
      <c r="F253" s="123" t="str">
        <f t="shared" si="149"/>
        <v/>
      </c>
      <c r="G253" s="268"/>
      <c r="H253" s="123" t="str">
        <f t="shared" si="150"/>
        <v/>
      </c>
      <c r="I253" s="288"/>
      <c r="J253" s="123" t="str">
        <f t="shared" si="151"/>
        <v/>
      </c>
      <c r="K253" s="246"/>
      <c r="L253" s="123" t="str">
        <f t="shared" si="152"/>
        <v/>
      </c>
      <c r="M253" s="268"/>
      <c r="N253" s="123" t="str">
        <f t="shared" si="153"/>
        <v/>
      </c>
      <c r="O253" s="288"/>
      <c r="P253" s="123" t="str">
        <f t="shared" si="154"/>
        <v/>
      </c>
      <c r="Q253" s="308"/>
      <c r="R253" s="123" t="str">
        <f t="shared" si="155"/>
        <v/>
      </c>
      <c r="S253" s="268"/>
      <c r="T253" s="123" t="str">
        <f t="shared" si="156"/>
        <v/>
      </c>
      <c r="U253" s="288"/>
      <c r="V253" s="123" t="str">
        <f t="shared" si="157"/>
        <v/>
      </c>
      <c r="W253" s="246"/>
      <c r="X253" s="123" t="str">
        <f t="shared" si="158"/>
        <v/>
      </c>
      <c r="Y253" s="268"/>
      <c r="Z253" s="123" t="str">
        <f t="shared" si="159"/>
        <v/>
      </c>
      <c r="AA253" s="288"/>
      <c r="AB253" s="123" t="str">
        <f t="shared" si="160"/>
        <v/>
      </c>
      <c r="AC253" s="123">
        <f>IF(ISBLANK(#REF!),"",MATCH($D253,Liste_compétences,0))</f>
        <v>253</v>
      </c>
      <c r="AD253" s="123">
        <f>IF(ISBLANK(#REF!),"",MATCH($D253,Liste_compétences,0))</f>
        <v>253</v>
      </c>
    </row>
    <row r="254" spans="1:30" ht="15.75" thickBot="1" x14ac:dyDescent="0.3">
      <c r="A254" s="436"/>
      <c r="B254" s="68"/>
      <c r="C254" s="74"/>
      <c r="D254" s="3" t="s">
        <v>77</v>
      </c>
      <c r="E254" s="404"/>
      <c r="F254" s="405"/>
      <c r="G254" s="405"/>
      <c r="H254" s="405"/>
      <c r="I254" s="405"/>
      <c r="J254" s="405"/>
      <c r="K254" s="405"/>
      <c r="L254" s="405"/>
      <c r="M254" s="405"/>
      <c r="N254" s="405"/>
      <c r="O254" s="405"/>
      <c r="P254" s="405"/>
      <c r="Q254" s="405"/>
      <c r="R254" s="405"/>
      <c r="S254" s="405"/>
      <c r="T254" s="405"/>
      <c r="U254" s="405"/>
      <c r="V254" s="405"/>
      <c r="W254" s="405"/>
      <c r="X254" s="405"/>
      <c r="Y254" s="405"/>
      <c r="Z254" s="405"/>
      <c r="AA254" s="405"/>
      <c r="AB254" s="405"/>
      <c r="AC254" s="405"/>
      <c r="AD254" s="405"/>
    </row>
    <row r="255" spans="1:30" x14ac:dyDescent="0.25">
      <c r="A255" s="434"/>
      <c r="B255" s="71" t="s">
        <v>221</v>
      </c>
      <c r="C255" s="167" t="s">
        <v>376</v>
      </c>
      <c r="D255" s="213" t="s">
        <v>900</v>
      </c>
      <c r="E255" s="243"/>
      <c r="F255" s="121" t="str">
        <f>IF(ISBLANK(E255),"",MATCH($D255,Liste_compétences,0))</f>
        <v/>
      </c>
      <c r="G255" s="265"/>
      <c r="H255" s="121" t="str">
        <f>IF(ISBLANK(G255),"",MATCH($D255,Liste_compétences,0))</f>
        <v/>
      </c>
      <c r="I255" s="285"/>
      <c r="J255" s="121" t="str">
        <f>IF(ISBLANK(I255),"",MATCH($D255,Liste_compétences,0))</f>
        <v/>
      </c>
      <c r="K255" s="243"/>
      <c r="L255" s="121" t="str">
        <f>IF(ISBLANK(K255),"",MATCH($D255,Liste_compétences,0))</f>
        <v/>
      </c>
      <c r="M255" s="265"/>
      <c r="N255" s="121" t="str">
        <f>IF(ISBLANK(M255),"",MATCH($D255,Liste_compétences,0))</f>
        <v/>
      </c>
      <c r="O255" s="285"/>
      <c r="P255" s="121" t="str">
        <f>IF(ISBLANK(O255),"",MATCH($D255,Liste_compétences,0))</f>
        <v/>
      </c>
      <c r="Q255" s="306"/>
      <c r="R255" s="121" t="str">
        <f>IF(ISBLANK(Q255),"",MATCH($D255,Liste_compétences,0))</f>
        <v/>
      </c>
      <c r="S255" s="265"/>
      <c r="T255" s="121" t="str">
        <f>IF(ISBLANK(S255),"",MATCH($D255,Liste_compétences,0))</f>
        <v/>
      </c>
      <c r="U255" s="285"/>
      <c r="V255" s="121" t="str">
        <f>IF(ISBLANK(U255),"",MATCH($D255,Liste_compétences,0))</f>
        <v/>
      </c>
      <c r="W255" s="243"/>
      <c r="X255" s="121" t="str">
        <f>IF(ISBLANK(W255),"",MATCH($D255,Liste_compétences,0))</f>
        <v/>
      </c>
      <c r="Y255" s="265"/>
      <c r="Z255" s="121" t="str">
        <f>IF(ISBLANK(Y255),"",MATCH($D255,Liste_compétences,0))</f>
        <v/>
      </c>
      <c r="AA255" s="285"/>
      <c r="AB255" s="121" t="str">
        <f>IF(ISBLANK(AA255),"",MATCH($D255,Liste_compétences,0))</f>
        <v/>
      </c>
      <c r="AC255" s="121">
        <f>IF(ISBLANK(#REF!),"",MATCH($D255,Liste_compétences,0))</f>
        <v>255</v>
      </c>
      <c r="AD255" s="121">
        <f>IF(ISBLANK(#REF!),"",MATCH($D255,Liste_compétences,0))</f>
        <v>255</v>
      </c>
    </row>
    <row r="256" spans="1:30" x14ac:dyDescent="0.25">
      <c r="A256" s="434"/>
      <c r="B256" s="66" t="s">
        <v>220</v>
      </c>
      <c r="C256" s="168" t="s">
        <v>377</v>
      </c>
      <c r="D256" s="214" t="s">
        <v>901</v>
      </c>
      <c r="E256" s="244"/>
      <c r="F256" s="122" t="str">
        <f>IF(ISBLANK(E256),"",MATCH($D256,Liste_compétences,0))</f>
        <v/>
      </c>
      <c r="G256" s="266"/>
      <c r="H256" s="122" t="str">
        <f>IF(ISBLANK(G256),"",MATCH($D256,Liste_compétences,0))</f>
        <v/>
      </c>
      <c r="I256" s="286"/>
      <c r="J256" s="122" t="str">
        <f>IF(ISBLANK(I256),"",MATCH($D256,Liste_compétences,0))</f>
        <v/>
      </c>
      <c r="K256" s="244"/>
      <c r="L256" s="122" t="str">
        <f>IF(ISBLANK(K256),"",MATCH($D256,Liste_compétences,0))</f>
        <v/>
      </c>
      <c r="M256" s="266"/>
      <c r="N256" s="122" t="str">
        <f>IF(ISBLANK(M256),"",MATCH($D256,Liste_compétences,0))</f>
        <v/>
      </c>
      <c r="O256" s="286"/>
      <c r="P256" s="122" t="str">
        <f>IF(ISBLANK(O256),"",MATCH($D256,Liste_compétences,0))</f>
        <v/>
      </c>
      <c r="Q256" s="309"/>
      <c r="R256" s="122" t="str">
        <f>IF(ISBLANK(Q256),"",MATCH($D256,Liste_compétences,0))</f>
        <v/>
      </c>
      <c r="S256" s="266"/>
      <c r="T256" s="122" t="str">
        <f>IF(ISBLANK(S256),"",MATCH($D256,Liste_compétences,0))</f>
        <v/>
      </c>
      <c r="U256" s="286"/>
      <c r="V256" s="122" t="str">
        <f>IF(ISBLANK(U256),"",MATCH($D256,Liste_compétences,0))</f>
        <v/>
      </c>
      <c r="W256" s="244"/>
      <c r="X256" s="122" t="str">
        <f>IF(ISBLANK(W256),"",MATCH($D256,Liste_compétences,0))</f>
        <v/>
      </c>
      <c r="Y256" s="266"/>
      <c r="Z256" s="122" t="str">
        <f>IF(ISBLANK(Y256),"",MATCH($D256,Liste_compétences,0))</f>
        <v/>
      </c>
      <c r="AA256" s="286"/>
      <c r="AB256" s="122" t="str">
        <f>IF(ISBLANK(AA256),"",MATCH($D256,Liste_compétences,0))</f>
        <v/>
      </c>
      <c r="AC256" s="122">
        <f>IF(ISBLANK(#REF!),"",MATCH($D256,Liste_compétences,0))</f>
        <v>256</v>
      </c>
      <c r="AD256" s="122">
        <f>IF(ISBLANK(#REF!),"",MATCH($D256,Liste_compétences,0))</f>
        <v>256</v>
      </c>
    </row>
    <row r="257" spans="1:30" x14ac:dyDescent="0.25">
      <c r="A257" s="434"/>
      <c r="B257" s="66" t="s">
        <v>220</v>
      </c>
      <c r="C257" s="168" t="s">
        <v>378</v>
      </c>
      <c r="D257" s="214" t="s">
        <v>902</v>
      </c>
      <c r="E257" s="244"/>
      <c r="F257" s="122" t="str">
        <f>IF(ISBLANK(E257),"",MATCH($D257,Liste_compétences,0))</f>
        <v/>
      </c>
      <c r="G257" s="266"/>
      <c r="H257" s="122" t="str">
        <f>IF(ISBLANK(G257),"",MATCH($D257,Liste_compétences,0))</f>
        <v/>
      </c>
      <c r="I257" s="286"/>
      <c r="J257" s="122" t="str">
        <f>IF(ISBLANK(I257),"",MATCH($D257,Liste_compétences,0))</f>
        <v/>
      </c>
      <c r="K257" s="244"/>
      <c r="L257" s="122" t="str">
        <f>IF(ISBLANK(K257),"",MATCH($D257,Liste_compétences,0))</f>
        <v/>
      </c>
      <c r="M257" s="266"/>
      <c r="N257" s="122" t="str">
        <f>IF(ISBLANK(M257),"",MATCH($D257,Liste_compétences,0))</f>
        <v/>
      </c>
      <c r="O257" s="286"/>
      <c r="P257" s="122" t="str">
        <f>IF(ISBLANK(O257),"",MATCH($D257,Liste_compétences,0))</f>
        <v/>
      </c>
      <c r="Q257" s="309"/>
      <c r="R257" s="122" t="str">
        <f>IF(ISBLANK(Q257),"",MATCH($D257,Liste_compétences,0))</f>
        <v/>
      </c>
      <c r="S257" s="266"/>
      <c r="T257" s="122" t="str">
        <f>IF(ISBLANK(S257),"",MATCH($D257,Liste_compétences,0))</f>
        <v/>
      </c>
      <c r="U257" s="286"/>
      <c r="V257" s="122" t="str">
        <f>IF(ISBLANK(U257),"",MATCH($D257,Liste_compétences,0))</f>
        <v/>
      </c>
      <c r="W257" s="244"/>
      <c r="X257" s="122" t="str">
        <f>IF(ISBLANK(W257),"",MATCH($D257,Liste_compétences,0))</f>
        <v/>
      </c>
      <c r="Y257" s="266"/>
      <c r="Z257" s="122" t="str">
        <f>IF(ISBLANK(Y257),"",MATCH($D257,Liste_compétences,0))</f>
        <v/>
      </c>
      <c r="AA257" s="286"/>
      <c r="AB257" s="122" t="str">
        <f>IF(ISBLANK(AA257),"",MATCH($D257,Liste_compétences,0))</f>
        <v/>
      </c>
      <c r="AC257" s="122">
        <f>IF(ISBLANK(#REF!),"",MATCH($D257,Liste_compétences,0))</f>
        <v>257</v>
      </c>
      <c r="AD257" s="122">
        <f>IF(ISBLANK(#REF!),"",MATCH($D257,Liste_compétences,0))</f>
        <v>257</v>
      </c>
    </row>
    <row r="258" spans="1:30" ht="15" thickBot="1" x14ac:dyDescent="0.3">
      <c r="A258" s="434"/>
      <c r="B258" s="69" t="s">
        <v>223</v>
      </c>
      <c r="C258" s="169" t="s">
        <v>379</v>
      </c>
      <c r="D258" s="215" t="s">
        <v>903</v>
      </c>
      <c r="E258" s="246"/>
      <c r="F258" s="123" t="str">
        <f>IF(ISBLANK(E258),"",MATCH($D258,Liste_compétences,0))</f>
        <v/>
      </c>
      <c r="G258" s="268"/>
      <c r="H258" s="123" t="str">
        <f>IF(ISBLANK(G258),"",MATCH($D258,Liste_compétences,0))</f>
        <v/>
      </c>
      <c r="I258" s="288"/>
      <c r="J258" s="123" t="str">
        <f>IF(ISBLANK(I258),"",MATCH($D258,Liste_compétences,0))</f>
        <v/>
      </c>
      <c r="K258" s="246"/>
      <c r="L258" s="123" t="str">
        <f>IF(ISBLANK(K258),"",MATCH($D258,Liste_compétences,0))</f>
        <v/>
      </c>
      <c r="M258" s="268"/>
      <c r="N258" s="123" t="str">
        <f>IF(ISBLANK(M258),"",MATCH($D258,Liste_compétences,0))</f>
        <v/>
      </c>
      <c r="O258" s="288"/>
      <c r="P258" s="123" t="str">
        <f>IF(ISBLANK(O258),"",MATCH($D258,Liste_compétences,0))</f>
        <v/>
      </c>
      <c r="Q258" s="308"/>
      <c r="R258" s="123" t="str">
        <f>IF(ISBLANK(Q258),"",MATCH($D258,Liste_compétences,0))</f>
        <v/>
      </c>
      <c r="S258" s="268"/>
      <c r="T258" s="123" t="str">
        <f>IF(ISBLANK(S258),"",MATCH($D258,Liste_compétences,0))</f>
        <v/>
      </c>
      <c r="U258" s="288"/>
      <c r="V258" s="123" t="str">
        <f>IF(ISBLANK(U258),"",MATCH($D258,Liste_compétences,0))</f>
        <v/>
      </c>
      <c r="W258" s="246"/>
      <c r="X258" s="123" t="str">
        <f>IF(ISBLANK(W258),"",MATCH($D258,Liste_compétences,0))</f>
        <v/>
      </c>
      <c r="Y258" s="268"/>
      <c r="Z258" s="123" t="str">
        <f>IF(ISBLANK(Y258),"",MATCH($D258,Liste_compétences,0))</f>
        <v/>
      </c>
      <c r="AA258" s="288"/>
      <c r="AB258" s="123" t="str">
        <f>IF(ISBLANK(AA258),"",MATCH($D258,Liste_compétences,0))</f>
        <v/>
      </c>
      <c r="AC258" s="123">
        <f>IF(ISBLANK(#REF!),"",MATCH($D258,Liste_compétences,0))</f>
        <v>258</v>
      </c>
      <c r="AD258" s="123">
        <f>IF(ISBLANK(#REF!),"",MATCH($D258,Liste_compétences,0))</f>
        <v>258</v>
      </c>
    </row>
    <row r="259" spans="1:30" ht="16.5" thickBot="1" x14ac:dyDescent="0.3">
      <c r="A259" s="412" t="s">
        <v>230</v>
      </c>
      <c r="B259" s="159"/>
      <c r="C259" s="172"/>
      <c r="D259" s="13" t="s">
        <v>1351</v>
      </c>
      <c r="E259" s="340"/>
      <c r="F259" s="341" t="str">
        <f>IF(SUM(F261:F272)=0,"",MATCH($D259,Liste_compétences,0))</f>
        <v/>
      </c>
      <c r="G259" s="342" t="str">
        <f>G$6</f>
        <v>2012-2013</v>
      </c>
      <c r="H259" s="341" t="str">
        <f>IF(SUM(H261:H272)=0,"",MATCH($D259,Liste_compétences,0))</f>
        <v/>
      </c>
      <c r="I259" s="343"/>
      <c r="J259" s="341" t="str">
        <f>IF(SUM(J261:J272)=0,"",MATCH($D259,Liste_compétences,0))</f>
        <v/>
      </c>
      <c r="K259" s="340"/>
      <c r="L259" s="341" t="str">
        <f>IF(SUM(L261:L272)=0,"",MATCH($D259,Liste_compétences,0))</f>
        <v/>
      </c>
      <c r="M259" s="342" t="str">
        <f>M$6</f>
        <v>2013-2014</v>
      </c>
      <c r="N259" s="341" t="str">
        <f>IF(SUM(N261:N272)=0,"",MATCH($D259,Liste_compétences,0))</f>
        <v/>
      </c>
      <c r="O259" s="343"/>
      <c r="P259" s="341" t="str">
        <f>IF(SUM(P261:P272)=0,"",MATCH($D259,Liste_compétences,0))</f>
        <v/>
      </c>
      <c r="Q259" s="340"/>
      <c r="R259" s="341" t="str">
        <f>IF(SUM(R261:R272)=0,"",MATCH($D259,Liste_compétences,0))</f>
        <v/>
      </c>
      <c r="S259" s="342" t="str">
        <f>S$6</f>
        <v>2014-2015</v>
      </c>
      <c r="T259" s="341" t="str">
        <f>IF(SUM(T261:T272)=0,"",MATCH($D259,Liste_compétences,0))</f>
        <v/>
      </c>
      <c r="U259" s="343"/>
      <c r="V259" s="341" t="str">
        <f>IF(SUM(V261:V272)=0,"",MATCH($D259,Liste_compétences,0))</f>
        <v/>
      </c>
      <c r="W259" s="340"/>
      <c r="X259" s="341" t="str">
        <f>IF(SUM(X261:X272)=0,"",MATCH($D259,Liste_compétences,0))</f>
        <v/>
      </c>
      <c r="Y259" s="342" t="str">
        <f>Y$6</f>
        <v>2015-2016</v>
      </c>
      <c r="Z259" s="341" t="str">
        <f>IF(SUM(Z261:Z272)=0,"",MATCH($D259,Liste_compétences,0))</f>
        <v/>
      </c>
      <c r="AA259" s="343"/>
      <c r="AB259" s="341" t="str">
        <f>IF(SUM(AB261:AB272)=0,"",MATCH($D259,Liste_compétences,0))</f>
        <v/>
      </c>
      <c r="AC259" s="341">
        <f>IF(SUM(AC261:AC272)=0,"",MATCH($D259,Liste_compétences,0))</f>
        <v>259</v>
      </c>
      <c r="AD259" s="103">
        <f>IF(SUM(AD261:AD272)=0,"",MATCH($D259,Liste_compétences,0))</f>
        <v>259</v>
      </c>
    </row>
    <row r="260" spans="1:30" ht="16.5" thickBot="1" x14ac:dyDescent="0.3">
      <c r="A260" s="413"/>
      <c r="B260" s="177"/>
      <c r="C260" s="173"/>
      <c r="D260" s="14" t="s">
        <v>1</v>
      </c>
      <c r="E260" s="333">
        <v>1</v>
      </c>
      <c r="F260" s="334"/>
      <c r="G260" s="335">
        <v>2</v>
      </c>
      <c r="H260" s="334"/>
      <c r="I260" s="336">
        <v>3</v>
      </c>
      <c r="J260" s="334"/>
      <c r="K260" s="333">
        <v>1</v>
      </c>
      <c r="L260" s="334"/>
      <c r="M260" s="335">
        <v>2</v>
      </c>
      <c r="N260" s="334"/>
      <c r="O260" s="336">
        <v>3</v>
      </c>
      <c r="P260" s="334"/>
      <c r="Q260" s="333">
        <v>1</v>
      </c>
      <c r="R260" s="334"/>
      <c r="S260" s="335">
        <v>2</v>
      </c>
      <c r="T260" s="334"/>
      <c r="U260" s="336">
        <v>3</v>
      </c>
      <c r="V260" s="334"/>
      <c r="W260" s="333">
        <v>1</v>
      </c>
      <c r="X260" s="334"/>
      <c r="Y260" s="335">
        <v>2</v>
      </c>
      <c r="Z260" s="334"/>
      <c r="AA260" s="336">
        <v>3</v>
      </c>
      <c r="AB260" s="334"/>
      <c r="AC260" s="334"/>
      <c r="AD260" s="113"/>
    </row>
    <row r="261" spans="1:30" x14ac:dyDescent="0.25">
      <c r="A261" s="410" t="s">
        <v>21</v>
      </c>
      <c r="B261" s="44" t="s">
        <v>176</v>
      </c>
      <c r="C261" s="167" t="s">
        <v>380</v>
      </c>
      <c r="D261" s="206" t="s">
        <v>904</v>
      </c>
      <c r="E261" s="243"/>
      <c r="F261" s="115" t="str">
        <f t="shared" ref="F261:F272" si="161">IF(ISBLANK(E261),"",MATCH($D261,Liste_compétences,0))</f>
        <v/>
      </c>
      <c r="G261" s="265"/>
      <c r="H261" s="115" t="str">
        <f t="shared" ref="H261:H272" si="162">IF(ISBLANK(G261),"",MATCH($D261,Liste_compétences,0))</f>
        <v/>
      </c>
      <c r="I261" s="406"/>
      <c r="J261" s="115" t="str">
        <f t="shared" ref="J261:J272" si="163">IF(ISBLANK(I261),"",MATCH($D261,Liste_compétences,0))</f>
        <v/>
      </c>
      <c r="K261" s="306"/>
      <c r="L261" s="115" t="str">
        <f t="shared" ref="L261:L272" si="164">IF(ISBLANK(K261),"",MATCH($D261,Liste_compétences,0))</f>
        <v/>
      </c>
      <c r="M261" s="265"/>
      <c r="N261" s="115" t="str">
        <f t="shared" ref="N261:N272" si="165">IF(ISBLANK(M261),"",MATCH($D261,Liste_compétences,0))</f>
        <v/>
      </c>
      <c r="O261" s="285"/>
      <c r="P261" s="115" t="str">
        <f t="shared" ref="P261:P272" si="166">IF(ISBLANK(O261),"",MATCH($D261,Liste_compétences,0))</f>
        <v/>
      </c>
      <c r="Q261" s="243"/>
      <c r="R261" s="115" t="str">
        <f t="shared" ref="R261:R272" si="167">IF(ISBLANK(Q261),"",MATCH($D261,Liste_compétences,0))</f>
        <v/>
      </c>
      <c r="S261" s="265"/>
      <c r="T261" s="115" t="str">
        <f t="shared" ref="T261:T272" si="168">IF(ISBLANK(S261),"",MATCH($D261,Liste_compétences,0))</f>
        <v/>
      </c>
      <c r="U261" s="285"/>
      <c r="V261" s="115" t="str">
        <f t="shared" ref="V261:V272" si="169">IF(ISBLANK(U261),"",MATCH($D261,Liste_compétences,0))</f>
        <v/>
      </c>
      <c r="W261" s="306"/>
      <c r="X261" s="115" t="str">
        <f t="shared" ref="X261:X272" si="170">IF(ISBLANK(W261),"",MATCH($D261,Liste_compétences,0))</f>
        <v/>
      </c>
      <c r="Y261" s="265"/>
      <c r="Z261" s="115" t="str">
        <f t="shared" ref="Z261:Z272" si="171">IF(ISBLANK(Y261),"",MATCH($D261,Liste_compétences,0))</f>
        <v/>
      </c>
      <c r="AA261" s="285"/>
      <c r="AB261" s="115" t="str">
        <f t="shared" ref="AB261:AB272" si="172">IF(ISBLANK(AA261),"",MATCH($D261,Liste_compétences,0))</f>
        <v/>
      </c>
      <c r="AC261" s="115">
        <f>IF(ISBLANK(#REF!),"",MATCH($D261,Liste_compétences,0))</f>
        <v>261</v>
      </c>
      <c r="AD261" s="115">
        <f>IF(ISBLANK(#REF!),"",MATCH($D261,Liste_compétences,0))</f>
        <v>261</v>
      </c>
    </row>
    <row r="262" spans="1:30" ht="23.25" thickBot="1" x14ac:dyDescent="0.3">
      <c r="A262" s="411"/>
      <c r="B262" s="37" t="s">
        <v>1422</v>
      </c>
      <c r="C262" s="169" t="s">
        <v>381</v>
      </c>
      <c r="D262" s="25" t="s">
        <v>905</v>
      </c>
      <c r="E262" s="246"/>
      <c r="F262" s="118" t="str">
        <f t="shared" si="161"/>
        <v/>
      </c>
      <c r="G262" s="268"/>
      <c r="H262" s="118" t="str">
        <f t="shared" si="162"/>
        <v/>
      </c>
      <c r="I262" s="407"/>
      <c r="J262" s="118" t="str">
        <f t="shared" si="163"/>
        <v/>
      </c>
      <c r="K262" s="308"/>
      <c r="L262" s="118" t="str">
        <f t="shared" si="164"/>
        <v/>
      </c>
      <c r="M262" s="268"/>
      <c r="N262" s="118" t="str">
        <f t="shared" si="165"/>
        <v/>
      </c>
      <c r="O262" s="288"/>
      <c r="P262" s="118" t="str">
        <f t="shared" si="166"/>
        <v/>
      </c>
      <c r="Q262" s="246"/>
      <c r="R262" s="118" t="str">
        <f t="shared" si="167"/>
        <v/>
      </c>
      <c r="S262" s="268"/>
      <c r="T262" s="118" t="str">
        <f t="shared" si="168"/>
        <v/>
      </c>
      <c r="U262" s="288"/>
      <c r="V262" s="118" t="str">
        <f t="shared" si="169"/>
        <v/>
      </c>
      <c r="W262" s="308"/>
      <c r="X262" s="118" t="str">
        <f t="shared" si="170"/>
        <v/>
      </c>
      <c r="Y262" s="268"/>
      <c r="Z262" s="118" t="str">
        <f t="shared" si="171"/>
        <v/>
      </c>
      <c r="AA262" s="288"/>
      <c r="AB262" s="118" t="str">
        <f t="shared" si="172"/>
        <v/>
      </c>
      <c r="AC262" s="118">
        <f>IF(ISBLANK(#REF!),"",MATCH($D262,Liste_compétences,0))</f>
        <v>262</v>
      </c>
      <c r="AD262" s="118">
        <f>IF(ISBLANK(#REF!),"",MATCH($D262,Liste_compétences,0))</f>
        <v>262</v>
      </c>
    </row>
    <row r="263" spans="1:30" x14ac:dyDescent="0.25">
      <c r="A263" s="409" t="s">
        <v>22</v>
      </c>
      <c r="B263" s="44" t="s">
        <v>176</v>
      </c>
      <c r="C263" s="201" t="s">
        <v>382</v>
      </c>
      <c r="D263" s="206" t="s">
        <v>906</v>
      </c>
      <c r="E263" s="243"/>
      <c r="F263" s="115" t="str">
        <f t="shared" si="161"/>
        <v/>
      </c>
      <c r="G263" s="265"/>
      <c r="H263" s="115" t="str">
        <f t="shared" si="162"/>
        <v/>
      </c>
      <c r="I263" s="406"/>
      <c r="J263" s="115" t="str">
        <f t="shared" si="163"/>
        <v/>
      </c>
      <c r="K263" s="306"/>
      <c r="L263" s="115" t="str">
        <f t="shared" si="164"/>
        <v/>
      </c>
      <c r="M263" s="265"/>
      <c r="N263" s="115" t="str">
        <f t="shared" si="165"/>
        <v/>
      </c>
      <c r="O263" s="285"/>
      <c r="P263" s="115" t="str">
        <f t="shared" si="166"/>
        <v/>
      </c>
      <c r="Q263" s="243"/>
      <c r="R263" s="115" t="str">
        <f t="shared" si="167"/>
        <v/>
      </c>
      <c r="S263" s="265"/>
      <c r="T263" s="115" t="str">
        <f t="shared" si="168"/>
        <v/>
      </c>
      <c r="U263" s="285"/>
      <c r="V263" s="115" t="str">
        <f t="shared" si="169"/>
        <v/>
      </c>
      <c r="W263" s="306"/>
      <c r="X263" s="115" t="str">
        <f t="shared" si="170"/>
        <v/>
      </c>
      <c r="Y263" s="265"/>
      <c r="Z263" s="115" t="str">
        <f t="shared" si="171"/>
        <v/>
      </c>
      <c r="AA263" s="285"/>
      <c r="AB263" s="115" t="str">
        <f t="shared" si="172"/>
        <v/>
      </c>
      <c r="AC263" s="115">
        <f>IF(ISBLANK(#REF!),"",MATCH($D263,Liste_compétences,0))</f>
        <v>263</v>
      </c>
      <c r="AD263" s="115">
        <f>IF(ISBLANK(#REF!),"",MATCH($D263,Liste_compétences,0))</f>
        <v>263</v>
      </c>
    </row>
    <row r="264" spans="1:30" ht="23.25" thickBot="1" x14ac:dyDescent="0.3">
      <c r="A264" s="410"/>
      <c r="B264" s="45" t="s">
        <v>1422</v>
      </c>
      <c r="C264" s="202" t="s">
        <v>383</v>
      </c>
      <c r="D264" s="208" t="s">
        <v>907</v>
      </c>
      <c r="E264" s="245"/>
      <c r="F264" s="117" t="str">
        <f t="shared" si="161"/>
        <v/>
      </c>
      <c r="G264" s="267"/>
      <c r="H264" s="117" t="str">
        <f t="shared" si="162"/>
        <v/>
      </c>
      <c r="I264" s="408"/>
      <c r="J264" s="117" t="str">
        <f t="shared" si="163"/>
        <v/>
      </c>
      <c r="K264" s="307"/>
      <c r="L264" s="117" t="str">
        <f t="shared" si="164"/>
        <v/>
      </c>
      <c r="M264" s="267"/>
      <c r="N264" s="117" t="str">
        <f t="shared" si="165"/>
        <v/>
      </c>
      <c r="O264" s="287"/>
      <c r="P264" s="117" t="str">
        <f t="shared" si="166"/>
        <v/>
      </c>
      <c r="Q264" s="245"/>
      <c r="R264" s="117" t="str">
        <f t="shared" si="167"/>
        <v/>
      </c>
      <c r="S264" s="267"/>
      <c r="T264" s="117" t="str">
        <f t="shared" si="168"/>
        <v/>
      </c>
      <c r="U264" s="287"/>
      <c r="V264" s="117" t="str">
        <f t="shared" si="169"/>
        <v/>
      </c>
      <c r="W264" s="307"/>
      <c r="X264" s="117" t="str">
        <f t="shared" si="170"/>
        <v/>
      </c>
      <c r="Y264" s="267"/>
      <c r="Z264" s="117" t="str">
        <f t="shared" si="171"/>
        <v/>
      </c>
      <c r="AA264" s="287"/>
      <c r="AB264" s="117" t="str">
        <f t="shared" si="172"/>
        <v/>
      </c>
      <c r="AC264" s="117">
        <f>IF(ISBLANK(#REF!),"",MATCH($D264,Liste_compétences,0))</f>
        <v>264</v>
      </c>
      <c r="AD264" s="117">
        <f>IF(ISBLANK(#REF!),"",MATCH($D264,Liste_compétences,0))</f>
        <v>264</v>
      </c>
    </row>
    <row r="265" spans="1:30" x14ac:dyDescent="0.25">
      <c r="A265" s="422" t="s">
        <v>183</v>
      </c>
      <c r="B265" s="47" t="s">
        <v>176</v>
      </c>
      <c r="C265" s="167" t="s">
        <v>384</v>
      </c>
      <c r="D265" s="206" t="s">
        <v>908</v>
      </c>
      <c r="E265" s="243"/>
      <c r="F265" s="115" t="str">
        <f t="shared" si="161"/>
        <v/>
      </c>
      <c r="G265" s="265"/>
      <c r="H265" s="115" t="str">
        <f t="shared" si="162"/>
        <v/>
      </c>
      <c r="I265" s="406"/>
      <c r="J265" s="115" t="str">
        <f t="shared" si="163"/>
        <v/>
      </c>
      <c r="K265" s="243"/>
      <c r="L265" s="115" t="str">
        <f t="shared" si="164"/>
        <v/>
      </c>
      <c r="M265" s="265"/>
      <c r="N265" s="115" t="str">
        <f t="shared" si="165"/>
        <v/>
      </c>
      <c r="O265" s="285"/>
      <c r="P265" s="115" t="str">
        <f t="shared" si="166"/>
        <v/>
      </c>
      <c r="Q265" s="243"/>
      <c r="R265" s="115" t="str">
        <f t="shared" si="167"/>
        <v/>
      </c>
      <c r="S265" s="265"/>
      <c r="T265" s="115" t="str">
        <f t="shared" si="168"/>
        <v/>
      </c>
      <c r="U265" s="285"/>
      <c r="V265" s="115" t="str">
        <f t="shared" si="169"/>
        <v/>
      </c>
      <c r="W265" s="243"/>
      <c r="X265" s="115" t="str">
        <f t="shared" si="170"/>
        <v/>
      </c>
      <c r="Y265" s="265"/>
      <c r="Z265" s="115" t="str">
        <f t="shared" si="171"/>
        <v/>
      </c>
      <c r="AA265" s="285"/>
      <c r="AB265" s="115" t="str">
        <f t="shared" si="172"/>
        <v/>
      </c>
      <c r="AC265" s="115">
        <f>IF(ISBLANK(#REF!),"",MATCH($D265,Liste_compétences,0))</f>
        <v>265</v>
      </c>
      <c r="AD265" s="115">
        <f>IF(ISBLANK(#REF!),"",MATCH($D265,Liste_compétences,0))</f>
        <v>265</v>
      </c>
    </row>
    <row r="266" spans="1:30" x14ac:dyDescent="0.25">
      <c r="A266" s="423"/>
      <c r="B266" s="41" t="s">
        <v>1422</v>
      </c>
      <c r="C266" s="168" t="s">
        <v>385</v>
      </c>
      <c r="D266" s="207" t="s">
        <v>909</v>
      </c>
      <c r="E266" s="244"/>
      <c r="F266" s="116" t="str">
        <f t="shared" si="161"/>
        <v/>
      </c>
      <c r="G266" s="266"/>
      <c r="H266" s="116" t="str">
        <f t="shared" si="162"/>
        <v/>
      </c>
      <c r="I266" s="403"/>
      <c r="J266" s="116" t="str">
        <f t="shared" si="163"/>
        <v/>
      </c>
      <c r="K266" s="244"/>
      <c r="L266" s="116" t="str">
        <f t="shared" si="164"/>
        <v/>
      </c>
      <c r="M266" s="266"/>
      <c r="N266" s="116" t="str">
        <f t="shared" si="165"/>
        <v/>
      </c>
      <c r="O266" s="286"/>
      <c r="P266" s="116" t="str">
        <f t="shared" si="166"/>
        <v/>
      </c>
      <c r="Q266" s="244"/>
      <c r="R266" s="116" t="str">
        <f t="shared" si="167"/>
        <v/>
      </c>
      <c r="S266" s="266"/>
      <c r="T266" s="116" t="str">
        <f t="shared" si="168"/>
        <v/>
      </c>
      <c r="U266" s="286"/>
      <c r="V266" s="116" t="str">
        <f t="shared" si="169"/>
        <v/>
      </c>
      <c r="W266" s="244"/>
      <c r="X266" s="116" t="str">
        <f t="shared" si="170"/>
        <v/>
      </c>
      <c r="Y266" s="266"/>
      <c r="Z266" s="116" t="str">
        <f t="shared" si="171"/>
        <v/>
      </c>
      <c r="AA266" s="286"/>
      <c r="AB266" s="116" t="str">
        <f t="shared" si="172"/>
        <v/>
      </c>
      <c r="AC266" s="116">
        <f>IF(ISBLANK(#REF!),"",MATCH($D266,Liste_compétences,0))</f>
        <v>266</v>
      </c>
      <c r="AD266" s="116">
        <f>IF(ISBLANK(#REF!),"",MATCH($D266,Liste_compétences,0))</f>
        <v>266</v>
      </c>
    </row>
    <row r="267" spans="1:30" x14ac:dyDescent="0.25">
      <c r="A267" s="423"/>
      <c r="B267" s="41" t="s">
        <v>1422</v>
      </c>
      <c r="C267" s="168" t="s">
        <v>386</v>
      </c>
      <c r="D267" s="207" t="s">
        <v>910</v>
      </c>
      <c r="E267" s="244"/>
      <c r="F267" s="116" t="str">
        <f t="shared" si="161"/>
        <v/>
      </c>
      <c r="G267" s="266"/>
      <c r="H267" s="116" t="str">
        <f t="shared" si="162"/>
        <v/>
      </c>
      <c r="I267" s="403"/>
      <c r="J267" s="116" t="str">
        <f t="shared" si="163"/>
        <v/>
      </c>
      <c r="K267" s="244"/>
      <c r="L267" s="116" t="str">
        <f t="shared" si="164"/>
        <v/>
      </c>
      <c r="M267" s="266"/>
      <c r="N267" s="116" t="str">
        <f t="shared" si="165"/>
        <v/>
      </c>
      <c r="O267" s="286"/>
      <c r="P267" s="116" t="str">
        <f t="shared" si="166"/>
        <v/>
      </c>
      <c r="Q267" s="244"/>
      <c r="R267" s="116" t="str">
        <f t="shared" si="167"/>
        <v/>
      </c>
      <c r="S267" s="266"/>
      <c r="T267" s="116" t="str">
        <f t="shared" si="168"/>
        <v/>
      </c>
      <c r="U267" s="286"/>
      <c r="V267" s="116" t="str">
        <f t="shared" si="169"/>
        <v/>
      </c>
      <c r="W267" s="244"/>
      <c r="X267" s="116" t="str">
        <f t="shared" si="170"/>
        <v/>
      </c>
      <c r="Y267" s="266"/>
      <c r="Z267" s="116" t="str">
        <f t="shared" si="171"/>
        <v/>
      </c>
      <c r="AA267" s="286"/>
      <c r="AB267" s="116" t="str">
        <f t="shared" si="172"/>
        <v/>
      </c>
      <c r="AC267" s="116">
        <f>IF(ISBLANK(#REF!),"",MATCH($D267,Liste_compétences,0))</f>
        <v>267</v>
      </c>
      <c r="AD267" s="116">
        <f>IF(ISBLANK(#REF!),"",MATCH($D267,Liste_compétences,0))</f>
        <v>267</v>
      </c>
    </row>
    <row r="268" spans="1:30" x14ac:dyDescent="0.25">
      <c r="A268" s="423"/>
      <c r="B268" s="41" t="s">
        <v>1422</v>
      </c>
      <c r="C268" s="168" t="s">
        <v>387</v>
      </c>
      <c r="D268" s="207" t="s">
        <v>911</v>
      </c>
      <c r="E268" s="244"/>
      <c r="F268" s="116" t="str">
        <f t="shared" si="161"/>
        <v/>
      </c>
      <c r="G268" s="266"/>
      <c r="H268" s="116" t="str">
        <f t="shared" si="162"/>
        <v/>
      </c>
      <c r="I268" s="403"/>
      <c r="J268" s="116" t="str">
        <f t="shared" si="163"/>
        <v/>
      </c>
      <c r="K268" s="244"/>
      <c r="L268" s="116" t="str">
        <f t="shared" si="164"/>
        <v/>
      </c>
      <c r="M268" s="266"/>
      <c r="N268" s="116" t="str">
        <f t="shared" si="165"/>
        <v/>
      </c>
      <c r="O268" s="286"/>
      <c r="P268" s="116" t="str">
        <f t="shared" si="166"/>
        <v/>
      </c>
      <c r="Q268" s="244"/>
      <c r="R268" s="116" t="str">
        <f t="shared" si="167"/>
        <v/>
      </c>
      <c r="S268" s="266"/>
      <c r="T268" s="116" t="str">
        <f t="shared" si="168"/>
        <v/>
      </c>
      <c r="U268" s="286"/>
      <c r="V268" s="116" t="str">
        <f t="shared" si="169"/>
        <v/>
      </c>
      <c r="W268" s="244"/>
      <c r="X268" s="116" t="str">
        <f t="shared" si="170"/>
        <v/>
      </c>
      <c r="Y268" s="266"/>
      <c r="Z268" s="116" t="str">
        <f t="shared" si="171"/>
        <v/>
      </c>
      <c r="AA268" s="286"/>
      <c r="AB268" s="116" t="str">
        <f t="shared" si="172"/>
        <v/>
      </c>
      <c r="AC268" s="116">
        <f>IF(ISBLANK(#REF!),"",MATCH($D268,Liste_compétences,0))</f>
        <v>268</v>
      </c>
      <c r="AD268" s="116">
        <f>IF(ISBLANK(#REF!),"",MATCH($D268,Liste_compétences,0))</f>
        <v>268</v>
      </c>
    </row>
    <row r="269" spans="1:30" ht="15" thickBot="1" x14ac:dyDescent="0.3">
      <c r="A269" s="428"/>
      <c r="B269" s="48" t="s">
        <v>1422</v>
      </c>
      <c r="C269" s="202" t="s">
        <v>388</v>
      </c>
      <c r="D269" s="208" t="s">
        <v>1415</v>
      </c>
      <c r="E269" s="245"/>
      <c r="F269" s="117" t="str">
        <f t="shared" si="161"/>
        <v/>
      </c>
      <c r="G269" s="267"/>
      <c r="H269" s="117" t="str">
        <f t="shared" si="162"/>
        <v/>
      </c>
      <c r="I269" s="408"/>
      <c r="J269" s="117" t="str">
        <f t="shared" si="163"/>
        <v/>
      </c>
      <c r="K269" s="245"/>
      <c r="L269" s="117" t="str">
        <f t="shared" si="164"/>
        <v/>
      </c>
      <c r="M269" s="267"/>
      <c r="N269" s="117" t="str">
        <f t="shared" si="165"/>
        <v/>
      </c>
      <c r="O269" s="287"/>
      <c r="P269" s="117" t="str">
        <f t="shared" si="166"/>
        <v/>
      </c>
      <c r="Q269" s="245"/>
      <c r="R269" s="117" t="str">
        <f t="shared" si="167"/>
        <v/>
      </c>
      <c r="S269" s="267"/>
      <c r="T269" s="117" t="str">
        <f t="shared" si="168"/>
        <v/>
      </c>
      <c r="U269" s="287"/>
      <c r="V269" s="117" t="str">
        <f t="shared" si="169"/>
        <v/>
      </c>
      <c r="W269" s="245"/>
      <c r="X269" s="117" t="str">
        <f t="shared" si="170"/>
        <v/>
      </c>
      <c r="Y269" s="267"/>
      <c r="Z269" s="117" t="str">
        <f t="shared" si="171"/>
        <v/>
      </c>
      <c r="AA269" s="287"/>
      <c r="AB269" s="117" t="str">
        <f t="shared" si="172"/>
        <v/>
      </c>
      <c r="AC269" s="117">
        <f>IF(ISBLANK(#REF!),"",MATCH($D269,Liste_compétences,0))</f>
        <v>269</v>
      </c>
      <c r="AD269" s="117">
        <f>IF(ISBLANK(#REF!),"",MATCH($D269,Liste_compétences,0))</f>
        <v>269</v>
      </c>
    </row>
    <row r="270" spans="1:30" ht="24" x14ac:dyDescent="0.25">
      <c r="A270" s="7"/>
      <c r="B270" s="92" t="s">
        <v>1424</v>
      </c>
      <c r="C270" s="167" t="s">
        <v>389</v>
      </c>
      <c r="D270" s="206" t="s">
        <v>912</v>
      </c>
      <c r="E270" s="243"/>
      <c r="F270" s="115" t="str">
        <f t="shared" si="161"/>
        <v/>
      </c>
      <c r="G270" s="265"/>
      <c r="H270" s="115" t="str">
        <f t="shared" si="162"/>
        <v/>
      </c>
      <c r="I270" s="406"/>
      <c r="J270" s="115" t="str">
        <f t="shared" si="163"/>
        <v/>
      </c>
      <c r="K270" s="306"/>
      <c r="L270" s="115" t="str">
        <f t="shared" si="164"/>
        <v/>
      </c>
      <c r="M270" s="265"/>
      <c r="N270" s="115" t="str">
        <f t="shared" si="165"/>
        <v/>
      </c>
      <c r="O270" s="285"/>
      <c r="P270" s="115" t="str">
        <f t="shared" si="166"/>
        <v/>
      </c>
      <c r="Q270" s="243"/>
      <c r="R270" s="115" t="str">
        <f t="shared" si="167"/>
        <v/>
      </c>
      <c r="S270" s="265"/>
      <c r="T270" s="115" t="str">
        <f t="shared" si="168"/>
        <v/>
      </c>
      <c r="U270" s="285"/>
      <c r="V270" s="115" t="str">
        <f t="shared" si="169"/>
        <v/>
      </c>
      <c r="W270" s="306"/>
      <c r="X270" s="115" t="str">
        <f t="shared" si="170"/>
        <v/>
      </c>
      <c r="Y270" s="265"/>
      <c r="Z270" s="115" t="str">
        <f t="shared" si="171"/>
        <v/>
      </c>
      <c r="AA270" s="285"/>
      <c r="AB270" s="115" t="str">
        <f t="shared" si="172"/>
        <v/>
      </c>
      <c r="AC270" s="115">
        <f>IF(ISBLANK(#REF!),"",MATCH($D270,Liste_compétences,0))</f>
        <v>270</v>
      </c>
      <c r="AD270" s="115">
        <f>IF(ISBLANK(#REF!),"",MATCH($D270,Liste_compétences,0))</f>
        <v>270</v>
      </c>
    </row>
    <row r="271" spans="1:30" ht="24" x14ac:dyDescent="0.25">
      <c r="A271" s="8"/>
      <c r="B271" s="94" t="s">
        <v>1424</v>
      </c>
      <c r="C271" s="168" t="s">
        <v>390</v>
      </c>
      <c r="D271" s="207" t="s">
        <v>913</v>
      </c>
      <c r="E271" s="244"/>
      <c r="F271" s="116" t="str">
        <f t="shared" si="161"/>
        <v/>
      </c>
      <c r="G271" s="266"/>
      <c r="H271" s="116" t="str">
        <f t="shared" si="162"/>
        <v/>
      </c>
      <c r="I271" s="403"/>
      <c r="J271" s="116" t="str">
        <f t="shared" si="163"/>
        <v/>
      </c>
      <c r="K271" s="309"/>
      <c r="L271" s="116" t="str">
        <f t="shared" si="164"/>
        <v/>
      </c>
      <c r="M271" s="266"/>
      <c r="N271" s="116" t="str">
        <f t="shared" si="165"/>
        <v/>
      </c>
      <c r="O271" s="286"/>
      <c r="P271" s="116" t="str">
        <f t="shared" si="166"/>
        <v/>
      </c>
      <c r="Q271" s="244"/>
      <c r="R271" s="116" t="str">
        <f t="shared" si="167"/>
        <v/>
      </c>
      <c r="S271" s="266"/>
      <c r="T271" s="116" t="str">
        <f t="shared" si="168"/>
        <v/>
      </c>
      <c r="U271" s="286"/>
      <c r="V271" s="116" t="str">
        <f t="shared" si="169"/>
        <v/>
      </c>
      <c r="W271" s="309"/>
      <c r="X271" s="116" t="str">
        <f t="shared" si="170"/>
        <v/>
      </c>
      <c r="Y271" s="266"/>
      <c r="Z271" s="116" t="str">
        <f t="shared" si="171"/>
        <v/>
      </c>
      <c r="AA271" s="286"/>
      <c r="AB271" s="116" t="str">
        <f t="shared" si="172"/>
        <v/>
      </c>
      <c r="AC271" s="116">
        <f>IF(ISBLANK(#REF!),"",MATCH($D271,Liste_compétences,0))</f>
        <v>271</v>
      </c>
      <c r="AD271" s="116">
        <f>IF(ISBLANK(#REF!),"",MATCH($D271,Liste_compétences,0))</f>
        <v>271</v>
      </c>
    </row>
    <row r="272" spans="1:30" ht="24.75" thickBot="1" x14ac:dyDescent="0.3">
      <c r="A272" s="8"/>
      <c r="B272" s="161" t="s">
        <v>1424</v>
      </c>
      <c r="C272" s="169" t="s">
        <v>391</v>
      </c>
      <c r="D272" s="25" t="s">
        <v>914</v>
      </c>
      <c r="E272" s="246"/>
      <c r="F272" s="118" t="str">
        <f t="shared" si="161"/>
        <v/>
      </c>
      <c r="G272" s="268"/>
      <c r="H272" s="118" t="str">
        <f t="shared" si="162"/>
        <v/>
      </c>
      <c r="I272" s="407"/>
      <c r="J272" s="118" t="str">
        <f t="shared" si="163"/>
        <v/>
      </c>
      <c r="K272" s="308"/>
      <c r="L272" s="118" t="str">
        <f t="shared" si="164"/>
        <v/>
      </c>
      <c r="M272" s="268"/>
      <c r="N272" s="118" t="str">
        <f t="shared" si="165"/>
        <v/>
      </c>
      <c r="O272" s="288"/>
      <c r="P272" s="118" t="str">
        <f t="shared" si="166"/>
        <v/>
      </c>
      <c r="Q272" s="246"/>
      <c r="R272" s="118" t="str">
        <f t="shared" si="167"/>
        <v/>
      </c>
      <c r="S272" s="268"/>
      <c r="T272" s="118" t="str">
        <f t="shared" si="168"/>
        <v/>
      </c>
      <c r="U272" s="288"/>
      <c r="V272" s="118" t="str">
        <f t="shared" si="169"/>
        <v/>
      </c>
      <c r="W272" s="308"/>
      <c r="X272" s="118" t="str">
        <f t="shared" si="170"/>
        <v/>
      </c>
      <c r="Y272" s="268"/>
      <c r="Z272" s="118" t="str">
        <f t="shared" si="171"/>
        <v/>
      </c>
      <c r="AA272" s="288"/>
      <c r="AB272" s="118" t="str">
        <f t="shared" si="172"/>
        <v/>
      </c>
      <c r="AC272" s="118">
        <f>IF(ISBLANK(#REF!),"",MATCH($D272,Liste_compétences,0))</f>
        <v>272</v>
      </c>
      <c r="AD272" s="118">
        <f>IF(ISBLANK(#REF!),"",MATCH($D272,Liste_compétences,0))</f>
        <v>272</v>
      </c>
    </row>
    <row r="273" spans="1:30" ht="16.5" thickBot="1" x14ac:dyDescent="0.3">
      <c r="A273" s="412" t="s">
        <v>231</v>
      </c>
      <c r="B273" s="159"/>
      <c r="C273" s="172"/>
      <c r="D273" s="13" t="s">
        <v>1352</v>
      </c>
      <c r="E273" s="340"/>
      <c r="F273" s="341" t="str">
        <f>IF(SUM(F275:F310)=0,"",MATCH($D273,Liste_compétences,0))</f>
        <v/>
      </c>
      <c r="G273" s="342" t="str">
        <f>G$6</f>
        <v>2012-2013</v>
      </c>
      <c r="H273" s="341" t="str">
        <f>IF(SUM(H275:H310)=0,"",MATCH($D273,Liste_compétences,0))</f>
        <v/>
      </c>
      <c r="I273" s="343"/>
      <c r="J273" s="341" t="str">
        <f>IF(SUM(J275:J310)=0,"",MATCH($D273,Liste_compétences,0))</f>
        <v/>
      </c>
      <c r="K273" s="340"/>
      <c r="L273" s="341" t="str">
        <f>IF(SUM(L275:L310)=0,"",MATCH($D273,Liste_compétences,0))</f>
        <v/>
      </c>
      <c r="M273" s="342" t="str">
        <f>M$6</f>
        <v>2013-2014</v>
      </c>
      <c r="N273" s="341" t="str">
        <f>IF(SUM(N275:N310)=0,"",MATCH($D273,Liste_compétences,0))</f>
        <v/>
      </c>
      <c r="O273" s="343"/>
      <c r="P273" s="341" t="str">
        <f>IF(SUM(P275:P310)=0,"",MATCH($D273,Liste_compétences,0))</f>
        <v/>
      </c>
      <c r="Q273" s="340"/>
      <c r="R273" s="341" t="str">
        <f>IF(SUM(R275:R310)=0,"",MATCH($D273,Liste_compétences,0))</f>
        <v/>
      </c>
      <c r="S273" s="342" t="str">
        <f>S$6</f>
        <v>2014-2015</v>
      </c>
      <c r="T273" s="341" t="str">
        <f>IF(SUM(T275:T310)=0,"",MATCH($D273,Liste_compétences,0))</f>
        <v/>
      </c>
      <c r="U273" s="343"/>
      <c r="V273" s="341" t="str">
        <f>IF(SUM(V275:V310)=0,"",MATCH($D273,Liste_compétences,0))</f>
        <v/>
      </c>
      <c r="W273" s="340"/>
      <c r="X273" s="341" t="str">
        <f>IF(SUM(X275:X310)=0,"",MATCH($D273,Liste_compétences,0))</f>
        <v/>
      </c>
      <c r="Y273" s="342" t="str">
        <f>Y$6</f>
        <v>2015-2016</v>
      </c>
      <c r="Z273" s="341" t="str">
        <f>IF(SUM(Z275:Z310)=0,"",MATCH($D273,Liste_compétences,0))</f>
        <v/>
      </c>
      <c r="AA273" s="343"/>
      <c r="AB273" s="341" t="str">
        <f>IF(SUM(AB275:AB310)=0,"",MATCH($D273,Liste_compétences,0))</f>
        <v/>
      </c>
      <c r="AC273" s="341">
        <f>IF(SUM(AC275:AC310)=0,"",MATCH($D273,Liste_compétences,0))</f>
        <v>273</v>
      </c>
      <c r="AD273" s="103">
        <f>IF(SUM(AD275:AD310)=0,"",MATCH($D273,Liste_compétences,0))</f>
        <v>273</v>
      </c>
    </row>
    <row r="274" spans="1:30" ht="16.5" thickBot="1" x14ac:dyDescent="0.3">
      <c r="A274" s="413"/>
      <c r="B274" s="177"/>
      <c r="C274" s="173"/>
      <c r="D274" s="17" t="s">
        <v>1</v>
      </c>
      <c r="E274" s="344">
        <v>1</v>
      </c>
      <c r="F274" s="345"/>
      <c r="G274" s="346">
        <v>2</v>
      </c>
      <c r="H274" s="345"/>
      <c r="I274" s="347">
        <v>3</v>
      </c>
      <c r="J274" s="345"/>
      <c r="K274" s="344">
        <v>1</v>
      </c>
      <c r="L274" s="345"/>
      <c r="M274" s="346">
        <v>2</v>
      </c>
      <c r="N274" s="345"/>
      <c r="O274" s="347">
        <v>3</v>
      </c>
      <c r="P274" s="345"/>
      <c r="Q274" s="344">
        <v>1</v>
      </c>
      <c r="R274" s="345"/>
      <c r="S274" s="346">
        <v>2</v>
      </c>
      <c r="T274" s="345"/>
      <c r="U274" s="347">
        <v>3</v>
      </c>
      <c r="V274" s="345"/>
      <c r="W274" s="344">
        <v>1</v>
      </c>
      <c r="X274" s="345"/>
      <c r="Y274" s="346">
        <v>2</v>
      </c>
      <c r="Z274" s="345"/>
      <c r="AA274" s="347">
        <v>3</v>
      </c>
      <c r="AB274" s="345"/>
      <c r="AC274" s="345"/>
      <c r="AD274" s="119"/>
    </row>
    <row r="275" spans="1:30" ht="15.75" thickBot="1" x14ac:dyDescent="0.3">
      <c r="A275" s="433"/>
      <c r="B275" s="186"/>
      <c r="C275" s="155"/>
      <c r="D275" s="3" t="s">
        <v>78</v>
      </c>
      <c r="E275" s="404"/>
      <c r="F275" s="405"/>
      <c r="G275" s="405"/>
      <c r="H275" s="405"/>
      <c r="I275" s="405"/>
      <c r="J275" s="405"/>
      <c r="K275" s="405"/>
      <c r="L275" s="405"/>
      <c r="M275" s="405"/>
      <c r="N275" s="405"/>
      <c r="O275" s="405"/>
      <c r="P275" s="405"/>
      <c r="Q275" s="405"/>
      <c r="R275" s="405"/>
      <c r="S275" s="405"/>
      <c r="T275" s="405"/>
      <c r="U275" s="405"/>
      <c r="V275" s="405"/>
      <c r="W275" s="405"/>
      <c r="X275" s="405"/>
      <c r="Y275" s="405"/>
      <c r="Z275" s="405"/>
      <c r="AA275" s="405"/>
      <c r="AB275" s="405"/>
      <c r="AC275" s="405"/>
      <c r="AD275" s="405"/>
    </row>
    <row r="276" spans="1:30" x14ac:dyDescent="0.25">
      <c r="A276" s="434"/>
      <c r="B276" s="31" t="s">
        <v>221</v>
      </c>
      <c r="C276" s="167" t="s">
        <v>380</v>
      </c>
      <c r="D276" s="206" t="s">
        <v>915</v>
      </c>
      <c r="E276" s="243"/>
      <c r="F276" s="132" t="str">
        <f>IF(ISBLANK(E276),"",MATCH($D276,Liste_compétences,0))</f>
        <v/>
      </c>
      <c r="G276" s="265"/>
      <c r="H276" s="132" t="str">
        <f>IF(ISBLANK(G276),"",MATCH($D276,Liste_compétences,0))</f>
        <v/>
      </c>
      <c r="I276" s="285"/>
      <c r="J276" s="132" t="str">
        <f>IF(ISBLANK(I276),"",MATCH($D276,Liste_compétences,0))</f>
        <v/>
      </c>
      <c r="K276" s="243"/>
      <c r="L276" s="132" t="str">
        <f>IF(ISBLANK(K276),"",MATCH($D276,Liste_compétences,0))</f>
        <v/>
      </c>
      <c r="M276" s="265"/>
      <c r="N276" s="132" t="str">
        <f>IF(ISBLANK(M276),"",MATCH($D276,Liste_compétences,0))</f>
        <v/>
      </c>
      <c r="O276" s="285"/>
      <c r="P276" s="132" t="str">
        <f>IF(ISBLANK(O276),"",MATCH($D276,Liste_compétences,0))</f>
        <v/>
      </c>
      <c r="Q276" s="243"/>
      <c r="R276" s="132" t="str">
        <f>IF(ISBLANK(Q276),"",MATCH($D276,Liste_compétences,0))</f>
        <v/>
      </c>
      <c r="S276" s="265"/>
      <c r="T276" s="132" t="str">
        <f>IF(ISBLANK(S276),"",MATCH($D276,Liste_compétences,0))</f>
        <v/>
      </c>
      <c r="U276" s="285"/>
      <c r="V276" s="132" t="str">
        <f>IF(ISBLANK(U276),"",MATCH($D276,Liste_compétences,0))</f>
        <v/>
      </c>
      <c r="W276" s="243"/>
      <c r="X276" s="132" t="str">
        <f>IF(ISBLANK(W276),"",MATCH($D276,Liste_compétences,0))</f>
        <v/>
      </c>
      <c r="Y276" s="265"/>
      <c r="Z276" s="132" t="str">
        <f>IF(ISBLANK(Y276),"",MATCH($D276,Liste_compétences,0))</f>
        <v/>
      </c>
      <c r="AA276" s="285"/>
      <c r="AB276" s="132" t="str">
        <f>IF(ISBLANK(AA276),"",MATCH($D276,Liste_compétences,0))</f>
        <v/>
      </c>
      <c r="AC276" s="132">
        <f>IF(ISBLANK(#REF!),"",MATCH($D276,Liste_compétences,0))</f>
        <v>276</v>
      </c>
      <c r="AD276" s="132">
        <f>IF(ISBLANK(#REF!),"",MATCH($D276,Liste_compétences,0))</f>
        <v>276</v>
      </c>
    </row>
    <row r="277" spans="1:30" x14ac:dyDescent="0.25">
      <c r="A277" s="434"/>
      <c r="B277" s="32" t="s">
        <v>221</v>
      </c>
      <c r="C277" s="168" t="s">
        <v>381</v>
      </c>
      <c r="D277" s="207" t="s">
        <v>916</v>
      </c>
      <c r="E277" s="244"/>
      <c r="F277" s="133" t="str">
        <f>IF(ISBLANK(E277),"",MATCH($D277,Liste_compétences,0))</f>
        <v/>
      </c>
      <c r="G277" s="266"/>
      <c r="H277" s="133" t="str">
        <f>IF(ISBLANK(G277),"",MATCH($D277,Liste_compétences,0))</f>
        <v/>
      </c>
      <c r="I277" s="286"/>
      <c r="J277" s="133" t="str">
        <f>IF(ISBLANK(I277),"",MATCH($D277,Liste_compétences,0))</f>
        <v/>
      </c>
      <c r="K277" s="244"/>
      <c r="L277" s="133" t="str">
        <f>IF(ISBLANK(K277),"",MATCH($D277,Liste_compétences,0))</f>
        <v/>
      </c>
      <c r="M277" s="266"/>
      <c r="N277" s="133" t="str">
        <f>IF(ISBLANK(M277),"",MATCH($D277,Liste_compétences,0))</f>
        <v/>
      </c>
      <c r="O277" s="286"/>
      <c r="P277" s="133" t="str">
        <f>IF(ISBLANK(O277),"",MATCH($D277,Liste_compétences,0))</f>
        <v/>
      </c>
      <c r="Q277" s="244"/>
      <c r="R277" s="133" t="str">
        <f>IF(ISBLANK(Q277),"",MATCH($D277,Liste_compétences,0))</f>
        <v/>
      </c>
      <c r="S277" s="266"/>
      <c r="T277" s="133" t="str">
        <f>IF(ISBLANK(S277),"",MATCH($D277,Liste_compétences,0))</f>
        <v/>
      </c>
      <c r="U277" s="286"/>
      <c r="V277" s="133" t="str">
        <f>IF(ISBLANK(U277),"",MATCH($D277,Liste_compétences,0))</f>
        <v/>
      </c>
      <c r="W277" s="244"/>
      <c r="X277" s="133" t="str">
        <f>IF(ISBLANK(W277),"",MATCH($D277,Liste_compétences,0))</f>
        <v/>
      </c>
      <c r="Y277" s="266"/>
      <c r="Z277" s="133" t="str">
        <f>IF(ISBLANK(Y277),"",MATCH($D277,Liste_compétences,0))</f>
        <v/>
      </c>
      <c r="AA277" s="286"/>
      <c r="AB277" s="133" t="str">
        <f>IF(ISBLANK(AA277),"",MATCH($D277,Liste_compétences,0))</f>
        <v/>
      </c>
      <c r="AC277" s="133">
        <f>IF(ISBLANK(#REF!),"",MATCH($D277,Liste_compétences,0))</f>
        <v>277</v>
      </c>
      <c r="AD277" s="133">
        <f>IF(ISBLANK(#REF!),"",MATCH($D277,Liste_compétences,0))</f>
        <v>277</v>
      </c>
    </row>
    <row r="278" spans="1:30" x14ac:dyDescent="0.25">
      <c r="A278" s="434"/>
      <c r="B278" s="32" t="s">
        <v>221</v>
      </c>
      <c r="C278" s="168" t="s">
        <v>382</v>
      </c>
      <c r="D278" s="207" t="s">
        <v>917</v>
      </c>
      <c r="E278" s="244"/>
      <c r="F278" s="133" t="str">
        <f>IF(ISBLANK(E278),"",MATCH($D278,Liste_compétences,0))</f>
        <v/>
      </c>
      <c r="G278" s="266"/>
      <c r="H278" s="133" t="str">
        <f>IF(ISBLANK(G278),"",MATCH($D278,Liste_compétences,0))</f>
        <v/>
      </c>
      <c r="I278" s="286"/>
      <c r="J278" s="133" t="str">
        <f>IF(ISBLANK(I278),"",MATCH($D278,Liste_compétences,0))</f>
        <v/>
      </c>
      <c r="K278" s="244"/>
      <c r="L278" s="133" t="str">
        <f>IF(ISBLANK(K278),"",MATCH($D278,Liste_compétences,0))</f>
        <v/>
      </c>
      <c r="M278" s="266"/>
      <c r="N278" s="133" t="str">
        <f>IF(ISBLANK(M278),"",MATCH($D278,Liste_compétences,0))</f>
        <v/>
      </c>
      <c r="O278" s="286"/>
      <c r="P278" s="133" t="str">
        <f>IF(ISBLANK(O278),"",MATCH($D278,Liste_compétences,0))</f>
        <v/>
      </c>
      <c r="Q278" s="244"/>
      <c r="R278" s="133" t="str">
        <f>IF(ISBLANK(Q278),"",MATCH($D278,Liste_compétences,0))</f>
        <v/>
      </c>
      <c r="S278" s="266"/>
      <c r="T278" s="133" t="str">
        <f>IF(ISBLANK(S278),"",MATCH($D278,Liste_compétences,0))</f>
        <v/>
      </c>
      <c r="U278" s="286"/>
      <c r="V278" s="133" t="str">
        <f>IF(ISBLANK(U278),"",MATCH($D278,Liste_compétences,0))</f>
        <v/>
      </c>
      <c r="W278" s="244"/>
      <c r="X278" s="133" t="str">
        <f>IF(ISBLANK(W278),"",MATCH($D278,Liste_compétences,0))</f>
        <v/>
      </c>
      <c r="Y278" s="266"/>
      <c r="Z278" s="133" t="str">
        <f>IF(ISBLANK(Y278),"",MATCH($D278,Liste_compétences,0))</f>
        <v/>
      </c>
      <c r="AA278" s="286"/>
      <c r="AB278" s="133" t="str">
        <f>IF(ISBLANK(AA278),"",MATCH($D278,Liste_compétences,0))</f>
        <v/>
      </c>
      <c r="AC278" s="133">
        <f>IF(ISBLANK(#REF!),"",MATCH($D278,Liste_compétences,0))</f>
        <v>278</v>
      </c>
      <c r="AD278" s="133">
        <f>IF(ISBLANK(#REF!),"",MATCH($D278,Liste_compétences,0))</f>
        <v>278</v>
      </c>
    </row>
    <row r="279" spans="1:30" ht="15" thickBot="1" x14ac:dyDescent="0.3">
      <c r="A279" s="435"/>
      <c r="B279" s="34" t="s">
        <v>221</v>
      </c>
      <c r="C279" s="169" t="s">
        <v>383</v>
      </c>
      <c r="D279" s="25" t="s">
        <v>918</v>
      </c>
      <c r="E279" s="246"/>
      <c r="F279" s="134" t="str">
        <f>IF(ISBLANK(E279),"",MATCH($D279,Liste_compétences,0))</f>
        <v/>
      </c>
      <c r="G279" s="268"/>
      <c r="H279" s="134" t="str">
        <f>IF(ISBLANK(G279),"",MATCH($D279,Liste_compétences,0))</f>
        <v/>
      </c>
      <c r="I279" s="288"/>
      <c r="J279" s="134" t="str">
        <f>IF(ISBLANK(I279),"",MATCH($D279,Liste_compétences,0))</f>
        <v/>
      </c>
      <c r="K279" s="246"/>
      <c r="L279" s="134" t="str">
        <f>IF(ISBLANK(K279),"",MATCH($D279,Liste_compétences,0))</f>
        <v/>
      </c>
      <c r="M279" s="268"/>
      <c r="N279" s="134" t="str">
        <f>IF(ISBLANK(M279),"",MATCH($D279,Liste_compétences,0))</f>
        <v/>
      </c>
      <c r="O279" s="288"/>
      <c r="P279" s="134" t="str">
        <f>IF(ISBLANK(O279),"",MATCH($D279,Liste_compétences,0))</f>
        <v/>
      </c>
      <c r="Q279" s="246"/>
      <c r="R279" s="134" t="str">
        <f>IF(ISBLANK(Q279),"",MATCH($D279,Liste_compétences,0))</f>
        <v/>
      </c>
      <c r="S279" s="268"/>
      <c r="T279" s="134" t="str">
        <f>IF(ISBLANK(S279),"",MATCH($D279,Liste_compétences,0))</f>
        <v/>
      </c>
      <c r="U279" s="288"/>
      <c r="V279" s="134" t="str">
        <f>IF(ISBLANK(U279),"",MATCH($D279,Liste_compétences,0))</f>
        <v/>
      </c>
      <c r="W279" s="246"/>
      <c r="X279" s="134" t="str">
        <f>IF(ISBLANK(W279),"",MATCH($D279,Liste_compétences,0))</f>
        <v/>
      </c>
      <c r="Y279" s="268"/>
      <c r="Z279" s="134" t="str">
        <f>IF(ISBLANK(Y279),"",MATCH($D279,Liste_compétences,0))</f>
        <v/>
      </c>
      <c r="AA279" s="288"/>
      <c r="AB279" s="134" t="str">
        <f>IF(ISBLANK(AA279),"",MATCH($D279,Liste_compétences,0))</f>
        <v/>
      </c>
      <c r="AC279" s="134">
        <f>IF(ISBLANK(#REF!),"",MATCH($D279,Liste_compétences,0))</f>
        <v>279</v>
      </c>
      <c r="AD279" s="134">
        <f>IF(ISBLANK(#REF!),"",MATCH($D279,Liste_compétences,0))</f>
        <v>279</v>
      </c>
    </row>
    <row r="280" spans="1:30" ht="15.75" thickBot="1" x14ac:dyDescent="0.3">
      <c r="A280" s="409" t="s">
        <v>80</v>
      </c>
      <c r="B280" s="77"/>
      <c r="C280" s="72"/>
      <c r="D280" s="3" t="s">
        <v>79</v>
      </c>
      <c r="E280" s="404"/>
      <c r="F280" s="405"/>
      <c r="G280" s="405"/>
      <c r="H280" s="405"/>
      <c r="I280" s="405"/>
      <c r="J280" s="405"/>
      <c r="K280" s="405"/>
      <c r="L280" s="405"/>
      <c r="M280" s="405"/>
      <c r="N280" s="405"/>
      <c r="O280" s="405"/>
      <c r="P280" s="405"/>
      <c r="Q280" s="405"/>
      <c r="R280" s="405"/>
      <c r="S280" s="405"/>
      <c r="T280" s="405"/>
      <c r="U280" s="405"/>
      <c r="V280" s="405"/>
      <c r="W280" s="405"/>
      <c r="X280" s="405"/>
      <c r="Y280" s="405"/>
      <c r="Z280" s="405"/>
      <c r="AA280" s="405"/>
      <c r="AB280" s="405"/>
      <c r="AC280" s="405"/>
      <c r="AD280" s="405"/>
    </row>
    <row r="281" spans="1:30" x14ac:dyDescent="0.25">
      <c r="A281" s="419"/>
      <c r="B281" s="71" t="s">
        <v>221</v>
      </c>
      <c r="C281" s="167" t="s">
        <v>384</v>
      </c>
      <c r="D281" s="206" t="s">
        <v>919</v>
      </c>
      <c r="E281" s="252"/>
      <c r="F281" s="135" t="str">
        <f t="shared" ref="F281:F296" si="173">IF(ISBLANK(E281),"",MATCH($D281,Liste_compétences,0))</f>
        <v/>
      </c>
      <c r="G281" s="274"/>
      <c r="H281" s="135" t="str">
        <f t="shared" ref="H281:H296" si="174">IF(ISBLANK(G281),"",MATCH($D281,Liste_compétences,0))</f>
        <v/>
      </c>
      <c r="I281" s="295"/>
      <c r="J281" s="135" t="str">
        <f t="shared" ref="J281:J296" si="175">IF(ISBLANK(I281),"",MATCH($D281,Liste_compétences,0))</f>
        <v/>
      </c>
      <c r="K281" s="313"/>
      <c r="L281" s="135" t="str">
        <f t="shared" ref="L281:L296" si="176">IF(ISBLANK(K281),"",MATCH($D281,Liste_compétences,0))</f>
        <v/>
      </c>
      <c r="M281" s="274"/>
      <c r="N281" s="135" t="str">
        <f t="shared" ref="N281:N296" si="177">IF(ISBLANK(M281),"",MATCH($D281,Liste_compétences,0))</f>
        <v/>
      </c>
      <c r="O281" s="295"/>
      <c r="P281" s="135" t="str">
        <f t="shared" ref="P281:P296" si="178">IF(ISBLANK(O281),"",MATCH($D281,Liste_compétences,0))</f>
        <v/>
      </c>
      <c r="Q281" s="313"/>
      <c r="R281" s="135" t="str">
        <f t="shared" ref="R281:R296" si="179">IF(ISBLANK(Q281),"",MATCH($D281,Liste_compétences,0))</f>
        <v/>
      </c>
      <c r="S281" s="274"/>
      <c r="T281" s="135" t="str">
        <f t="shared" ref="T281:T296" si="180">IF(ISBLANK(S281),"",MATCH($D281,Liste_compétences,0))</f>
        <v/>
      </c>
      <c r="U281" s="295"/>
      <c r="V281" s="135" t="str">
        <f t="shared" ref="V281:V296" si="181">IF(ISBLANK(U281),"",MATCH($D281,Liste_compétences,0))</f>
        <v/>
      </c>
      <c r="W281" s="313"/>
      <c r="X281" s="135" t="str">
        <f t="shared" ref="X281:X296" si="182">IF(ISBLANK(W281),"",MATCH($D281,Liste_compétences,0))</f>
        <v/>
      </c>
      <c r="Y281" s="274"/>
      <c r="Z281" s="135" t="str">
        <f t="shared" ref="Z281:Z296" si="183">IF(ISBLANK(Y281),"",MATCH($D281,Liste_compétences,0))</f>
        <v/>
      </c>
      <c r="AA281" s="295"/>
      <c r="AB281" s="135" t="str">
        <f t="shared" ref="AB281:AB296" si="184">IF(ISBLANK(AA281),"",MATCH($D281,Liste_compétences,0))</f>
        <v/>
      </c>
      <c r="AC281" s="135">
        <f>IF(ISBLANK(#REF!),"",MATCH($D281,Liste_compétences,0))</f>
        <v>281</v>
      </c>
      <c r="AD281" s="135">
        <f>IF(ISBLANK(#REF!),"",MATCH($D281,Liste_compétences,0))</f>
        <v>281</v>
      </c>
    </row>
    <row r="282" spans="1:30" x14ac:dyDescent="0.25">
      <c r="A282" s="419"/>
      <c r="B282" s="66" t="s">
        <v>220</v>
      </c>
      <c r="C282" s="168" t="s">
        <v>385</v>
      </c>
      <c r="D282" s="207" t="s">
        <v>920</v>
      </c>
      <c r="E282" s="253"/>
      <c r="F282" s="136" t="str">
        <f t="shared" si="173"/>
        <v/>
      </c>
      <c r="G282" s="275"/>
      <c r="H282" s="136" t="str">
        <f t="shared" si="174"/>
        <v/>
      </c>
      <c r="I282" s="296"/>
      <c r="J282" s="136" t="str">
        <f t="shared" si="175"/>
        <v/>
      </c>
      <c r="K282" s="314"/>
      <c r="L282" s="136" t="str">
        <f t="shared" si="176"/>
        <v/>
      </c>
      <c r="M282" s="275"/>
      <c r="N282" s="136" t="str">
        <f t="shared" si="177"/>
        <v/>
      </c>
      <c r="O282" s="296"/>
      <c r="P282" s="136" t="str">
        <f t="shared" si="178"/>
        <v/>
      </c>
      <c r="Q282" s="314"/>
      <c r="R282" s="136" t="str">
        <f t="shared" si="179"/>
        <v/>
      </c>
      <c r="S282" s="275"/>
      <c r="T282" s="136" t="str">
        <f t="shared" si="180"/>
        <v/>
      </c>
      <c r="U282" s="296"/>
      <c r="V282" s="136" t="str">
        <f t="shared" si="181"/>
        <v/>
      </c>
      <c r="W282" s="314"/>
      <c r="X282" s="136" t="str">
        <f t="shared" si="182"/>
        <v/>
      </c>
      <c r="Y282" s="275"/>
      <c r="Z282" s="136" t="str">
        <f t="shared" si="183"/>
        <v/>
      </c>
      <c r="AA282" s="296"/>
      <c r="AB282" s="136" t="str">
        <f t="shared" si="184"/>
        <v/>
      </c>
      <c r="AC282" s="136">
        <f>IF(ISBLANK(#REF!),"",MATCH($D282,Liste_compétences,0))</f>
        <v>282</v>
      </c>
      <c r="AD282" s="136">
        <f>IF(ISBLANK(#REF!),"",MATCH($D282,Liste_compétences,0))</f>
        <v>282</v>
      </c>
    </row>
    <row r="283" spans="1:30" x14ac:dyDescent="0.25">
      <c r="A283" s="419"/>
      <c r="B283" s="66" t="s">
        <v>221</v>
      </c>
      <c r="C283" s="168" t="s">
        <v>386</v>
      </c>
      <c r="D283" s="207" t="s">
        <v>921</v>
      </c>
      <c r="E283" s="253"/>
      <c r="F283" s="136" t="str">
        <f t="shared" si="173"/>
        <v/>
      </c>
      <c r="G283" s="275"/>
      <c r="H283" s="136" t="str">
        <f t="shared" si="174"/>
        <v/>
      </c>
      <c r="I283" s="296"/>
      <c r="J283" s="136" t="str">
        <f t="shared" si="175"/>
        <v/>
      </c>
      <c r="K283" s="314"/>
      <c r="L283" s="136" t="str">
        <f t="shared" si="176"/>
        <v/>
      </c>
      <c r="M283" s="275"/>
      <c r="N283" s="136" t="str">
        <f t="shared" si="177"/>
        <v/>
      </c>
      <c r="O283" s="296"/>
      <c r="P283" s="136" t="str">
        <f t="shared" si="178"/>
        <v/>
      </c>
      <c r="Q283" s="314"/>
      <c r="R283" s="136" t="str">
        <f t="shared" si="179"/>
        <v/>
      </c>
      <c r="S283" s="275"/>
      <c r="T283" s="136" t="str">
        <f t="shared" si="180"/>
        <v/>
      </c>
      <c r="U283" s="296"/>
      <c r="V283" s="136" t="str">
        <f t="shared" si="181"/>
        <v/>
      </c>
      <c r="W283" s="314"/>
      <c r="X283" s="136" t="str">
        <f t="shared" si="182"/>
        <v/>
      </c>
      <c r="Y283" s="275"/>
      <c r="Z283" s="136" t="str">
        <f t="shared" si="183"/>
        <v/>
      </c>
      <c r="AA283" s="296"/>
      <c r="AB283" s="136" t="str">
        <f t="shared" si="184"/>
        <v/>
      </c>
      <c r="AC283" s="136">
        <f>IF(ISBLANK(#REF!),"",MATCH($D283,Liste_compétences,0))</f>
        <v>283</v>
      </c>
      <c r="AD283" s="136">
        <f>IF(ISBLANK(#REF!),"",MATCH($D283,Liste_compétences,0))</f>
        <v>283</v>
      </c>
    </row>
    <row r="284" spans="1:30" ht="22.5" x14ac:dyDescent="0.25">
      <c r="A284" s="419"/>
      <c r="B284" s="66" t="s">
        <v>221</v>
      </c>
      <c r="C284" s="168" t="s">
        <v>387</v>
      </c>
      <c r="D284" s="207" t="s">
        <v>922</v>
      </c>
      <c r="E284" s="253"/>
      <c r="F284" s="136" t="str">
        <f t="shared" si="173"/>
        <v/>
      </c>
      <c r="G284" s="275"/>
      <c r="H284" s="136" t="str">
        <f t="shared" si="174"/>
        <v/>
      </c>
      <c r="I284" s="296"/>
      <c r="J284" s="136" t="str">
        <f t="shared" si="175"/>
        <v/>
      </c>
      <c r="K284" s="314"/>
      <c r="L284" s="136" t="str">
        <f t="shared" si="176"/>
        <v/>
      </c>
      <c r="M284" s="275"/>
      <c r="N284" s="136" t="str">
        <f t="shared" si="177"/>
        <v/>
      </c>
      <c r="O284" s="296"/>
      <c r="P284" s="136" t="str">
        <f t="shared" si="178"/>
        <v/>
      </c>
      <c r="Q284" s="314"/>
      <c r="R284" s="136" t="str">
        <f t="shared" si="179"/>
        <v/>
      </c>
      <c r="S284" s="275"/>
      <c r="T284" s="136" t="str">
        <f t="shared" si="180"/>
        <v/>
      </c>
      <c r="U284" s="296"/>
      <c r="V284" s="136" t="str">
        <f t="shared" si="181"/>
        <v/>
      </c>
      <c r="W284" s="314"/>
      <c r="X284" s="136" t="str">
        <f t="shared" si="182"/>
        <v/>
      </c>
      <c r="Y284" s="275"/>
      <c r="Z284" s="136" t="str">
        <f t="shared" si="183"/>
        <v/>
      </c>
      <c r="AA284" s="296"/>
      <c r="AB284" s="136" t="str">
        <f t="shared" si="184"/>
        <v/>
      </c>
      <c r="AC284" s="136">
        <f>IF(ISBLANK(#REF!),"",MATCH($D284,Liste_compétences,0))</f>
        <v>284</v>
      </c>
      <c r="AD284" s="136">
        <f>IF(ISBLANK(#REF!),"",MATCH($D284,Liste_compétences,0))</f>
        <v>284</v>
      </c>
    </row>
    <row r="285" spans="1:30" x14ac:dyDescent="0.25">
      <c r="A285" s="419"/>
      <c r="B285" s="66" t="s">
        <v>220</v>
      </c>
      <c r="C285" s="168" t="s">
        <v>388</v>
      </c>
      <c r="D285" s="207" t="s">
        <v>923</v>
      </c>
      <c r="E285" s="253"/>
      <c r="F285" s="136" t="str">
        <f t="shared" si="173"/>
        <v/>
      </c>
      <c r="G285" s="275"/>
      <c r="H285" s="136" t="str">
        <f t="shared" si="174"/>
        <v/>
      </c>
      <c r="I285" s="296"/>
      <c r="J285" s="136" t="str">
        <f t="shared" si="175"/>
        <v/>
      </c>
      <c r="K285" s="314"/>
      <c r="L285" s="136" t="str">
        <f t="shared" si="176"/>
        <v/>
      </c>
      <c r="M285" s="275"/>
      <c r="N285" s="136" t="str">
        <f t="shared" si="177"/>
        <v/>
      </c>
      <c r="O285" s="296"/>
      <c r="P285" s="136" t="str">
        <f t="shared" si="178"/>
        <v/>
      </c>
      <c r="Q285" s="314"/>
      <c r="R285" s="136" t="str">
        <f t="shared" si="179"/>
        <v/>
      </c>
      <c r="S285" s="275"/>
      <c r="T285" s="136" t="str">
        <f t="shared" si="180"/>
        <v/>
      </c>
      <c r="U285" s="296"/>
      <c r="V285" s="136" t="str">
        <f t="shared" si="181"/>
        <v/>
      </c>
      <c r="W285" s="314"/>
      <c r="X285" s="136" t="str">
        <f t="shared" si="182"/>
        <v/>
      </c>
      <c r="Y285" s="275"/>
      <c r="Z285" s="136" t="str">
        <f t="shared" si="183"/>
        <v/>
      </c>
      <c r="AA285" s="296"/>
      <c r="AB285" s="136" t="str">
        <f t="shared" si="184"/>
        <v/>
      </c>
      <c r="AC285" s="136">
        <f>IF(ISBLANK(#REF!),"",MATCH($D285,Liste_compétences,0))</f>
        <v>285</v>
      </c>
      <c r="AD285" s="136">
        <f>IF(ISBLANK(#REF!),"",MATCH($D285,Liste_compétences,0))</f>
        <v>285</v>
      </c>
    </row>
    <row r="286" spans="1:30" x14ac:dyDescent="0.25">
      <c r="A286" s="419"/>
      <c r="B286" s="66" t="s">
        <v>223</v>
      </c>
      <c r="C286" s="168" t="s">
        <v>389</v>
      </c>
      <c r="D286" s="207" t="s">
        <v>924</v>
      </c>
      <c r="E286" s="253"/>
      <c r="F286" s="136" t="str">
        <f t="shared" si="173"/>
        <v/>
      </c>
      <c r="G286" s="275"/>
      <c r="H286" s="136" t="str">
        <f t="shared" si="174"/>
        <v/>
      </c>
      <c r="I286" s="296"/>
      <c r="J286" s="136" t="str">
        <f t="shared" si="175"/>
        <v/>
      </c>
      <c r="K286" s="314"/>
      <c r="L286" s="136" t="str">
        <f t="shared" si="176"/>
        <v/>
      </c>
      <c r="M286" s="275"/>
      <c r="N286" s="136" t="str">
        <f t="shared" si="177"/>
        <v/>
      </c>
      <c r="O286" s="296"/>
      <c r="P286" s="136" t="str">
        <f t="shared" si="178"/>
        <v/>
      </c>
      <c r="Q286" s="314"/>
      <c r="R286" s="136" t="str">
        <f t="shared" si="179"/>
        <v/>
      </c>
      <c r="S286" s="275"/>
      <c r="T286" s="136" t="str">
        <f t="shared" si="180"/>
        <v/>
      </c>
      <c r="U286" s="296"/>
      <c r="V286" s="136" t="str">
        <f t="shared" si="181"/>
        <v/>
      </c>
      <c r="W286" s="314"/>
      <c r="X286" s="136" t="str">
        <f t="shared" si="182"/>
        <v/>
      </c>
      <c r="Y286" s="275"/>
      <c r="Z286" s="136" t="str">
        <f t="shared" si="183"/>
        <v/>
      </c>
      <c r="AA286" s="296"/>
      <c r="AB286" s="136" t="str">
        <f t="shared" si="184"/>
        <v/>
      </c>
      <c r="AC286" s="136">
        <f>IF(ISBLANK(#REF!),"",MATCH($D286,Liste_compétences,0))</f>
        <v>286</v>
      </c>
      <c r="AD286" s="136">
        <f>IF(ISBLANK(#REF!),"",MATCH($D286,Liste_compétences,0))</f>
        <v>286</v>
      </c>
    </row>
    <row r="287" spans="1:30" ht="22.5" x14ac:dyDescent="0.25">
      <c r="A287" s="419"/>
      <c r="B287" s="66" t="s">
        <v>221</v>
      </c>
      <c r="C287" s="168" t="s">
        <v>390</v>
      </c>
      <c r="D287" s="207" t="s">
        <v>925</v>
      </c>
      <c r="E287" s="253"/>
      <c r="F287" s="136" t="str">
        <f t="shared" si="173"/>
        <v/>
      </c>
      <c r="G287" s="275"/>
      <c r="H287" s="136" t="str">
        <f t="shared" si="174"/>
        <v/>
      </c>
      <c r="I287" s="296"/>
      <c r="J287" s="136" t="str">
        <f t="shared" si="175"/>
        <v/>
      </c>
      <c r="K287" s="314"/>
      <c r="L287" s="136" t="str">
        <f t="shared" si="176"/>
        <v/>
      </c>
      <c r="M287" s="275"/>
      <c r="N287" s="136" t="str">
        <f t="shared" si="177"/>
        <v/>
      </c>
      <c r="O287" s="296"/>
      <c r="P287" s="136" t="str">
        <f t="shared" si="178"/>
        <v/>
      </c>
      <c r="Q287" s="314"/>
      <c r="R287" s="136" t="str">
        <f t="shared" si="179"/>
        <v/>
      </c>
      <c r="S287" s="275"/>
      <c r="T287" s="136" t="str">
        <f t="shared" si="180"/>
        <v/>
      </c>
      <c r="U287" s="296"/>
      <c r="V287" s="136" t="str">
        <f t="shared" si="181"/>
        <v/>
      </c>
      <c r="W287" s="314"/>
      <c r="X287" s="136" t="str">
        <f t="shared" si="182"/>
        <v/>
      </c>
      <c r="Y287" s="275"/>
      <c r="Z287" s="136" t="str">
        <f t="shared" si="183"/>
        <v/>
      </c>
      <c r="AA287" s="296"/>
      <c r="AB287" s="136" t="str">
        <f t="shared" si="184"/>
        <v/>
      </c>
      <c r="AC287" s="136">
        <f>IF(ISBLANK(#REF!),"",MATCH($D287,Liste_compétences,0))</f>
        <v>287</v>
      </c>
      <c r="AD287" s="136">
        <f>IF(ISBLANK(#REF!),"",MATCH($D287,Liste_compétences,0))</f>
        <v>287</v>
      </c>
    </row>
    <row r="288" spans="1:30" x14ac:dyDescent="0.25">
      <c r="A288" s="419"/>
      <c r="B288" s="66" t="s">
        <v>220</v>
      </c>
      <c r="C288" s="168" t="s">
        <v>391</v>
      </c>
      <c r="D288" s="207" t="s">
        <v>926</v>
      </c>
      <c r="E288" s="253"/>
      <c r="F288" s="136" t="str">
        <f t="shared" si="173"/>
        <v/>
      </c>
      <c r="G288" s="275"/>
      <c r="H288" s="136" t="str">
        <f t="shared" si="174"/>
        <v/>
      </c>
      <c r="I288" s="296"/>
      <c r="J288" s="136" t="str">
        <f t="shared" si="175"/>
        <v/>
      </c>
      <c r="K288" s="314"/>
      <c r="L288" s="136" t="str">
        <f t="shared" si="176"/>
        <v/>
      </c>
      <c r="M288" s="275"/>
      <c r="N288" s="136" t="str">
        <f t="shared" si="177"/>
        <v/>
      </c>
      <c r="O288" s="296"/>
      <c r="P288" s="136" t="str">
        <f t="shared" si="178"/>
        <v/>
      </c>
      <c r="Q288" s="314"/>
      <c r="R288" s="136" t="str">
        <f t="shared" si="179"/>
        <v/>
      </c>
      <c r="S288" s="275"/>
      <c r="T288" s="136" t="str">
        <f t="shared" si="180"/>
        <v/>
      </c>
      <c r="U288" s="296"/>
      <c r="V288" s="136" t="str">
        <f t="shared" si="181"/>
        <v/>
      </c>
      <c r="W288" s="314"/>
      <c r="X288" s="136" t="str">
        <f t="shared" si="182"/>
        <v/>
      </c>
      <c r="Y288" s="275"/>
      <c r="Z288" s="136" t="str">
        <f t="shared" si="183"/>
        <v/>
      </c>
      <c r="AA288" s="296"/>
      <c r="AB288" s="136" t="str">
        <f t="shared" si="184"/>
        <v/>
      </c>
      <c r="AC288" s="136">
        <f>IF(ISBLANK(#REF!),"",MATCH($D288,Liste_compétences,0))</f>
        <v>288</v>
      </c>
      <c r="AD288" s="136">
        <f>IF(ISBLANK(#REF!),"",MATCH($D288,Liste_compétences,0))</f>
        <v>288</v>
      </c>
    </row>
    <row r="289" spans="1:30" x14ac:dyDescent="0.25">
      <c r="A289" s="419"/>
      <c r="B289" s="66" t="s">
        <v>223</v>
      </c>
      <c r="C289" s="168" t="s">
        <v>392</v>
      </c>
      <c r="D289" s="207" t="s">
        <v>927</v>
      </c>
      <c r="E289" s="253"/>
      <c r="F289" s="136" t="str">
        <f t="shared" si="173"/>
        <v/>
      </c>
      <c r="G289" s="275"/>
      <c r="H289" s="136" t="str">
        <f t="shared" si="174"/>
        <v/>
      </c>
      <c r="I289" s="296"/>
      <c r="J289" s="136" t="str">
        <f t="shared" si="175"/>
        <v/>
      </c>
      <c r="K289" s="314"/>
      <c r="L289" s="136" t="str">
        <f t="shared" si="176"/>
        <v/>
      </c>
      <c r="M289" s="275"/>
      <c r="N289" s="136" t="str">
        <f t="shared" si="177"/>
        <v/>
      </c>
      <c r="O289" s="296"/>
      <c r="P289" s="136" t="str">
        <f t="shared" si="178"/>
        <v/>
      </c>
      <c r="Q289" s="314"/>
      <c r="R289" s="136" t="str">
        <f t="shared" si="179"/>
        <v/>
      </c>
      <c r="S289" s="275"/>
      <c r="T289" s="136" t="str">
        <f t="shared" si="180"/>
        <v/>
      </c>
      <c r="U289" s="296"/>
      <c r="V289" s="136" t="str">
        <f t="shared" si="181"/>
        <v/>
      </c>
      <c r="W289" s="314"/>
      <c r="X289" s="136" t="str">
        <f t="shared" si="182"/>
        <v/>
      </c>
      <c r="Y289" s="275"/>
      <c r="Z289" s="136" t="str">
        <f t="shared" si="183"/>
        <v/>
      </c>
      <c r="AA289" s="296"/>
      <c r="AB289" s="136" t="str">
        <f t="shared" si="184"/>
        <v/>
      </c>
      <c r="AC289" s="136">
        <f>IF(ISBLANK(#REF!),"",MATCH($D289,Liste_compétences,0))</f>
        <v>289</v>
      </c>
      <c r="AD289" s="136">
        <f>IF(ISBLANK(#REF!),"",MATCH($D289,Liste_compétences,0))</f>
        <v>289</v>
      </c>
    </row>
    <row r="290" spans="1:30" x14ac:dyDescent="0.25">
      <c r="A290" s="419"/>
      <c r="B290" s="66" t="s">
        <v>221</v>
      </c>
      <c r="C290" s="168" t="s">
        <v>393</v>
      </c>
      <c r="D290" s="207" t="s">
        <v>928</v>
      </c>
      <c r="E290" s="253"/>
      <c r="F290" s="136" t="str">
        <f t="shared" si="173"/>
        <v/>
      </c>
      <c r="G290" s="275"/>
      <c r="H290" s="136" t="str">
        <f t="shared" si="174"/>
        <v/>
      </c>
      <c r="I290" s="296"/>
      <c r="J290" s="136" t="str">
        <f t="shared" si="175"/>
        <v/>
      </c>
      <c r="K290" s="314"/>
      <c r="L290" s="136" t="str">
        <f t="shared" si="176"/>
        <v/>
      </c>
      <c r="M290" s="275"/>
      <c r="N290" s="136" t="str">
        <f t="shared" si="177"/>
        <v/>
      </c>
      <c r="O290" s="296"/>
      <c r="P290" s="136" t="str">
        <f t="shared" si="178"/>
        <v/>
      </c>
      <c r="Q290" s="314"/>
      <c r="R290" s="136" t="str">
        <f t="shared" si="179"/>
        <v/>
      </c>
      <c r="S290" s="275"/>
      <c r="T290" s="136" t="str">
        <f t="shared" si="180"/>
        <v/>
      </c>
      <c r="U290" s="296"/>
      <c r="V290" s="136" t="str">
        <f t="shared" si="181"/>
        <v/>
      </c>
      <c r="W290" s="314"/>
      <c r="X290" s="136" t="str">
        <f t="shared" si="182"/>
        <v/>
      </c>
      <c r="Y290" s="275"/>
      <c r="Z290" s="136" t="str">
        <f t="shared" si="183"/>
        <v/>
      </c>
      <c r="AA290" s="296"/>
      <c r="AB290" s="136" t="str">
        <f t="shared" si="184"/>
        <v/>
      </c>
      <c r="AC290" s="136">
        <f>IF(ISBLANK(#REF!),"",MATCH($D290,Liste_compétences,0))</f>
        <v>290</v>
      </c>
      <c r="AD290" s="136">
        <f>IF(ISBLANK(#REF!),"",MATCH($D290,Liste_compétences,0))</f>
        <v>290</v>
      </c>
    </row>
    <row r="291" spans="1:30" x14ac:dyDescent="0.25">
      <c r="A291" s="419"/>
      <c r="B291" s="66" t="s">
        <v>220</v>
      </c>
      <c r="C291" s="168" t="s">
        <v>394</v>
      </c>
      <c r="D291" s="207" t="s">
        <v>929</v>
      </c>
      <c r="E291" s="253"/>
      <c r="F291" s="136" t="str">
        <f t="shared" si="173"/>
        <v/>
      </c>
      <c r="G291" s="275"/>
      <c r="H291" s="136" t="str">
        <f t="shared" si="174"/>
        <v/>
      </c>
      <c r="I291" s="296"/>
      <c r="J291" s="136" t="str">
        <f t="shared" si="175"/>
        <v/>
      </c>
      <c r="K291" s="314"/>
      <c r="L291" s="136" t="str">
        <f t="shared" si="176"/>
        <v/>
      </c>
      <c r="M291" s="275"/>
      <c r="N291" s="136" t="str">
        <f t="shared" si="177"/>
        <v/>
      </c>
      <c r="O291" s="296"/>
      <c r="P291" s="136" t="str">
        <f t="shared" si="178"/>
        <v/>
      </c>
      <c r="Q291" s="314"/>
      <c r="R291" s="136" t="str">
        <f t="shared" si="179"/>
        <v/>
      </c>
      <c r="S291" s="275"/>
      <c r="T291" s="136" t="str">
        <f t="shared" si="180"/>
        <v/>
      </c>
      <c r="U291" s="296"/>
      <c r="V291" s="136" t="str">
        <f t="shared" si="181"/>
        <v/>
      </c>
      <c r="W291" s="314"/>
      <c r="X291" s="136" t="str">
        <f t="shared" si="182"/>
        <v/>
      </c>
      <c r="Y291" s="275"/>
      <c r="Z291" s="136" t="str">
        <f t="shared" si="183"/>
        <v/>
      </c>
      <c r="AA291" s="296"/>
      <c r="AB291" s="136" t="str">
        <f t="shared" si="184"/>
        <v/>
      </c>
      <c r="AC291" s="136">
        <f>IF(ISBLANK(#REF!),"",MATCH($D291,Liste_compétences,0))</f>
        <v>291</v>
      </c>
      <c r="AD291" s="136">
        <f>IF(ISBLANK(#REF!),"",MATCH($D291,Liste_compétences,0))</f>
        <v>291</v>
      </c>
    </row>
    <row r="292" spans="1:30" x14ac:dyDescent="0.25">
      <c r="A292" s="419"/>
      <c r="B292" s="66" t="s">
        <v>221</v>
      </c>
      <c r="C292" s="168" t="s">
        <v>395</v>
      </c>
      <c r="D292" s="207" t="s">
        <v>930</v>
      </c>
      <c r="E292" s="253"/>
      <c r="F292" s="136" t="str">
        <f t="shared" si="173"/>
        <v/>
      </c>
      <c r="G292" s="275"/>
      <c r="H292" s="136" t="str">
        <f t="shared" si="174"/>
        <v/>
      </c>
      <c r="I292" s="296"/>
      <c r="J292" s="136" t="str">
        <f t="shared" si="175"/>
        <v/>
      </c>
      <c r="K292" s="314"/>
      <c r="L292" s="136" t="str">
        <f t="shared" si="176"/>
        <v/>
      </c>
      <c r="M292" s="275"/>
      <c r="N292" s="136" t="str">
        <f t="shared" si="177"/>
        <v/>
      </c>
      <c r="O292" s="296"/>
      <c r="P292" s="136" t="str">
        <f t="shared" si="178"/>
        <v/>
      </c>
      <c r="Q292" s="314"/>
      <c r="R292" s="136" t="str">
        <f t="shared" si="179"/>
        <v/>
      </c>
      <c r="S292" s="275"/>
      <c r="T292" s="136" t="str">
        <f t="shared" si="180"/>
        <v/>
      </c>
      <c r="U292" s="296"/>
      <c r="V292" s="136" t="str">
        <f t="shared" si="181"/>
        <v/>
      </c>
      <c r="W292" s="314"/>
      <c r="X292" s="136" t="str">
        <f t="shared" si="182"/>
        <v/>
      </c>
      <c r="Y292" s="275"/>
      <c r="Z292" s="136" t="str">
        <f t="shared" si="183"/>
        <v/>
      </c>
      <c r="AA292" s="296"/>
      <c r="AB292" s="136" t="str">
        <f t="shared" si="184"/>
        <v/>
      </c>
      <c r="AC292" s="136">
        <f>IF(ISBLANK(#REF!),"",MATCH($D292,Liste_compétences,0))</f>
        <v>292</v>
      </c>
      <c r="AD292" s="136">
        <f>IF(ISBLANK(#REF!),"",MATCH($D292,Liste_compétences,0))</f>
        <v>292</v>
      </c>
    </row>
    <row r="293" spans="1:30" x14ac:dyDescent="0.25">
      <c r="A293" s="419"/>
      <c r="B293" s="66" t="s">
        <v>220</v>
      </c>
      <c r="C293" s="168" t="s">
        <v>396</v>
      </c>
      <c r="D293" s="207" t="s">
        <v>931</v>
      </c>
      <c r="E293" s="253"/>
      <c r="F293" s="136" t="str">
        <f t="shared" si="173"/>
        <v/>
      </c>
      <c r="G293" s="275"/>
      <c r="H293" s="136" t="str">
        <f t="shared" si="174"/>
        <v/>
      </c>
      <c r="I293" s="296"/>
      <c r="J293" s="136" t="str">
        <f t="shared" si="175"/>
        <v/>
      </c>
      <c r="K293" s="314"/>
      <c r="L293" s="136" t="str">
        <f t="shared" si="176"/>
        <v/>
      </c>
      <c r="M293" s="275"/>
      <c r="N293" s="136" t="str">
        <f t="shared" si="177"/>
        <v/>
      </c>
      <c r="O293" s="296"/>
      <c r="P293" s="136" t="str">
        <f t="shared" si="178"/>
        <v/>
      </c>
      <c r="Q293" s="314"/>
      <c r="R293" s="136" t="str">
        <f t="shared" si="179"/>
        <v/>
      </c>
      <c r="S293" s="275"/>
      <c r="T293" s="136" t="str">
        <f t="shared" si="180"/>
        <v/>
      </c>
      <c r="U293" s="296"/>
      <c r="V293" s="136" t="str">
        <f t="shared" si="181"/>
        <v/>
      </c>
      <c r="W293" s="314"/>
      <c r="X293" s="136" t="str">
        <f t="shared" si="182"/>
        <v/>
      </c>
      <c r="Y293" s="275"/>
      <c r="Z293" s="136" t="str">
        <f t="shared" si="183"/>
        <v/>
      </c>
      <c r="AA293" s="296"/>
      <c r="AB293" s="136" t="str">
        <f t="shared" si="184"/>
        <v/>
      </c>
      <c r="AC293" s="136">
        <f>IF(ISBLANK(#REF!),"",MATCH($D293,Liste_compétences,0))</f>
        <v>293</v>
      </c>
      <c r="AD293" s="136">
        <f>IF(ISBLANK(#REF!),"",MATCH($D293,Liste_compétences,0))</f>
        <v>293</v>
      </c>
    </row>
    <row r="294" spans="1:30" ht="22.5" x14ac:dyDescent="0.25">
      <c r="A294" s="419"/>
      <c r="B294" s="66" t="s">
        <v>223</v>
      </c>
      <c r="C294" s="168" t="s">
        <v>397</v>
      </c>
      <c r="D294" s="207" t="s">
        <v>932</v>
      </c>
      <c r="E294" s="253"/>
      <c r="F294" s="136" t="str">
        <f t="shared" si="173"/>
        <v/>
      </c>
      <c r="G294" s="275"/>
      <c r="H294" s="136" t="str">
        <f t="shared" si="174"/>
        <v/>
      </c>
      <c r="I294" s="296"/>
      <c r="J294" s="136" t="str">
        <f t="shared" si="175"/>
        <v/>
      </c>
      <c r="K294" s="314"/>
      <c r="L294" s="136" t="str">
        <f t="shared" si="176"/>
        <v/>
      </c>
      <c r="M294" s="275"/>
      <c r="N294" s="136" t="str">
        <f t="shared" si="177"/>
        <v/>
      </c>
      <c r="O294" s="296"/>
      <c r="P294" s="136" t="str">
        <f t="shared" si="178"/>
        <v/>
      </c>
      <c r="Q294" s="314"/>
      <c r="R294" s="136" t="str">
        <f t="shared" si="179"/>
        <v/>
      </c>
      <c r="S294" s="275"/>
      <c r="T294" s="136" t="str">
        <f t="shared" si="180"/>
        <v/>
      </c>
      <c r="U294" s="296"/>
      <c r="V294" s="136" t="str">
        <f t="shared" si="181"/>
        <v/>
      </c>
      <c r="W294" s="314"/>
      <c r="X294" s="136" t="str">
        <f t="shared" si="182"/>
        <v/>
      </c>
      <c r="Y294" s="275"/>
      <c r="Z294" s="136" t="str">
        <f t="shared" si="183"/>
        <v/>
      </c>
      <c r="AA294" s="296"/>
      <c r="AB294" s="136" t="str">
        <f t="shared" si="184"/>
        <v/>
      </c>
      <c r="AC294" s="136">
        <f>IF(ISBLANK(#REF!),"",MATCH($D294,Liste_compétences,0))</f>
        <v>294</v>
      </c>
      <c r="AD294" s="136">
        <f>IF(ISBLANK(#REF!),"",MATCH($D294,Liste_compétences,0))</f>
        <v>294</v>
      </c>
    </row>
    <row r="295" spans="1:30" x14ac:dyDescent="0.25">
      <c r="A295" s="419"/>
      <c r="B295" s="66" t="s">
        <v>220</v>
      </c>
      <c r="C295" s="168" t="s">
        <v>398</v>
      </c>
      <c r="D295" s="207" t="s">
        <v>933</v>
      </c>
      <c r="E295" s="253"/>
      <c r="F295" s="136" t="str">
        <f t="shared" si="173"/>
        <v/>
      </c>
      <c r="G295" s="275"/>
      <c r="H295" s="136" t="str">
        <f t="shared" si="174"/>
        <v/>
      </c>
      <c r="I295" s="296"/>
      <c r="J295" s="136" t="str">
        <f t="shared" si="175"/>
        <v/>
      </c>
      <c r="K295" s="314"/>
      <c r="L295" s="136" t="str">
        <f t="shared" si="176"/>
        <v/>
      </c>
      <c r="M295" s="275"/>
      <c r="N295" s="136" t="str">
        <f t="shared" si="177"/>
        <v/>
      </c>
      <c r="O295" s="296"/>
      <c r="P295" s="136" t="str">
        <f t="shared" si="178"/>
        <v/>
      </c>
      <c r="Q295" s="314"/>
      <c r="R295" s="136" t="str">
        <f t="shared" si="179"/>
        <v/>
      </c>
      <c r="S295" s="275"/>
      <c r="T295" s="136" t="str">
        <f t="shared" si="180"/>
        <v/>
      </c>
      <c r="U295" s="296"/>
      <c r="V295" s="136" t="str">
        <f t="shared" si="181"/>
        <v/>
      </c>
      <c r="W295" s="314"/>
      <c r="X295" s="136" t="str">
        <f t="shared" si="182"/>
        <v/>
      </c>
      <c r="Y295" s="275"/>
      <c r="Z295" s="136" t="str">
        <f t="shared" si="183"/>
        <v/>
      </c>
      <c r="AA295" s="296"/>
      <c r="AB295" s="136" t="str">
        <f t="shared" si="184"/>
        <v/>
      </c>
      <c r="AC295" s="136">
        <f>IF(ISBLANK(#REF!),"",MATCH($D295,Liste_compétences,0))</f>
        <v>295</v>
      </c>
      <c r="AD295" s="136">
        <f>IF(ISBLANK(#REF!),"",MATCH($D295,Liste_compétences,0))</f>
        <v>295</v>
      </c>
    </row>
    <row r="296" spans="1:30" ht="15" thickBot="1" x14ac:dyDescent="0.3">
      <c r="A296" s="420"/>
      <c r="B296" s="67" t="s">
        <v>223</v>
      </c>
      <c r="C296" s="169" t="s">
        <v>399</v>
      </c>
      <c r="D296" s="25" t="s">
        <v>934</v>
      </c>
      <c r="E296" s="254"/>
      <c r="F296" s="137" t="str">
        <f t="shared" si="173"/>
        <v/>
      </c>
      <c r="G296" s="276"/>
      <c r="H296" s="137" t="str">
        <f t="shared" si="174"/>
        <v/>
      </c>
      <c r="I296" s="297"/>
      <c r="J296" s="137" t="str">
        <f t="shared" si="175"/>
        <v/>
      </c>
      <c r="K296" s="315"/>
      <c r="L296" s="137" t="str">
        <f t="shared" si="176"/>
        <v/>
      </c>
      <c r="M296" s="276"/>
      <c r="N296" s="137" t="str">
        <f t="shared" si="177"/>
        <v/>
      </c>
      <c r="O296" s="297"/>
      <c r="P296" s="137" t="str">
        <f t="shared" si="178"/>
        <v/>
      </c>
      <c r="Q296" s="315"/>
      <c r="R296" s="137" t="str">
        <f t="shared" si="179"/>
        <v/>
      </c>
      <c r="S296" s="276"/>
      <c r="T296" s="137" t="str">
        <f t="shared" si="180"/>
        <v/>
      </c>
      <c r="U296" s="297"/>
      <c r="V296" s="137" t="str">
        <f t="shared" si="181"/>
        <v/>
      </c>
      <c r="W296" s="315"/>
      <c r="X296" s="137" t="str">
        <f t="shared" si="182"/>
        <v/>
      </c>
      <c r="Y296" s="276"/>
      <c r="Z296" s="137" t="str">
        <f t="shared" si="183"/>
        <v/>
      </c>
      <c r="AA296" s="297"/>
      <c r="AB296" s="137" t="str">
        <f t="shared" si="184"/>
        <v/>
      </c>
      <c r="AC296" s="137">
        <f>IF(ISBLANK(#REF!),"",MATCH($D296,Liste_compétences,0))</f>
        <v>296</v>
      </c>
      <c r="AD296" s="137">
        <f>IF(ISBLANK(#REF!),"",MATCH($D296,Liste_compétences,0))</f>
        <v>296</v>
      </c>
    </row>
    <row r="297" spans="1:30" ht="15.75" thickBot="1" x14ac:dyDescent="0.3">
      <c r="A297" s="409" t="s">
        <v>82</v>
      </c>
      <c r="B297" s="77"/>
      <c r="C297" s="72"/>
      <c r="D297" s="3" t="s">
        <v>81</v>
      </c>
      <c r="E297" s="404"/>
      <c r="F297" s="405"/>
      <c r="G297" s="405"/>
      <c r="H297" s="405"/>
      <c r="I297" s="405"/>
      <c r="J297" s="405"/>
      <c r="K297" s="405"/>
      <c r="L297" s="405"/>
      <c r="M297" s="405"/>
      <c r="N297" s="405"/>
      <c r="O297" s="405"/>
      <c r="P297" s="405"/>
      <c r="Q297" s="405"/>
      <c r="R297" s="405"/>
      <c r="S297" s="405"/>
      <c r="T297" s="405"/>
      <c r="U297" s="405"/>
      <c r="V297" s="405"/>
      <c r="W297" s="405"/>
      <c r="X297" s="405"/>
      <c r="Y297" s="405"/>
      <c r="Z297" s="405"/>
      <c r="AA297" s="405"/>
      <c r="AB297" s="405"/>
      <c r="AC297" s="405"/>
      <c r="AD297" s="405"/>
    </row>
    <row r="298" spans="1:30" x14ac:dyDescent="0.25">
      <c r="A298" s="419"/>
      <c r="B298" s="71" t="s">
        <v>221</v>
      </c>
      <c r="C298" s="167" t="s">
        <v>400</v>
      </c>
      <c r="D298" s="206" t="s">
        <v>935</v>
      </c>
      <c r="E298" s="252"/>
      <c r="F298" s="135" t="str">
        <f t="shared" ref="F298:F306" si="185">IF(ISBLANK(E298),"",MATCH($D298,Liste_compétences,0))</f>
        <v/>
      </c>
      <c r="G298" s="274"/>
      <c r="H298" s="135" t="str">
        <f t="shared" ref="H298:H306" si="186">IF(ISBLANK(G298),"",MATCH($D298,Liste_compétences,0))</f>
        <v/>
      </c>
      <c r="I298" s="295"/>
      <c r="J298" s="135" t="str">
        <f t="shared" ref="J298:J306" si="187">IF(ISBLANK(I298),"",MATCH($D298,Liste_compétences,0))</f>
        <v/>
      </c>
      <c r="K298" s="313"/>
      <c r="L298" s="135" t="str">
        <f t="shared" ref="L298:L306" si="188">IF(ISBLANK(K298),"",MATCH($D298,Liste_compétences,0))</f>
        <v/>
      </c>
      <c r="M298" s="274"/>
      <c r="N298" s="135" t="str">
        <f t="shared" ref="N298:N306" si="189">IF(ISBLANK(M298),"",MATCH($D298,Liste_compétences,0))</f>
        <v/>
      </c>
      <c r="O298" s="295"/>
      <c r="P298" s="135" t="str">
        <f t="shared" ref="P298:P306" si="190">IF(ISBLANK(O298),"",MATCH($D298,Liste_compétences,0))</f>
        <v/>
      </c>
      <c r="Q298" s="313"/>
      <c r="R298" s="135" t="str">
        <f t="shared" ref="R298:R306" si="191">IF(ISBLANK(Q298),"",MATCH($D298,Liste_compétences,0))</f>
        <v/>
      </c>
      <c r="S298" s="274"/>
      <c r="T298" s="135" t="str">
        <f t="shared" ref="T298:T306" si="192">IF(ISBLANK(S298),"",MATCH($D298,Liste_compétences,0))</f>
        <v/>
      </c>
      <c r="U298" s="295"/>
      <c r="V298" s="135" t="str">
        <f t="shared" ref="V298:V306" si="193">IF(ISBLANK(U298),"",MATCH($D298,Liste_compétences,0))</f>
        <v/>
      </c>
      <c r="W298" s="313"/>
      <c r="X298" s="135" t="str">
        <f t="shared" ref="X298:X306" si="194">IF(ISBLANK(W298),"",MATCH($D298,Liste_compétences,0))</f>
        <v/>
      </c>
      <c r="Y298" s="274"/>
      <c r="Z298" s="135" t="str">
        <f t="shared" ref="Z298:Z306" si="195">IF(ISBLANK(Y298),"",MATCH($D298,Liste_compétences,0))</f>
        <v/>
      </c>
      <c r="AA298" s="295"/>
      <c r="AB298" s="135" t="str">
        <f t="shared" ref="AB298:AB306" si="196">IF(ISBLANK(AA298),"",MATCH($D298,Liste_compétences,0))</f>
        <v/>
      </c>
      <c r="AC298" s="135">
        <f>IF(ISBLANK(#REF!),"",MATCH($D298,Liste_compétences,0))</f>
        <v>298</v>
      </c>
      <c r="AD298" s="135">
        <f>IF(ISBLANK(#REF!),"",MATCH($D298,Liste_compétences,0))</f>
        <v>298</v>
      </c>
    </row>
    <row r="299" spans="1:30" x14ac:dyDescent="0.25">
      <c r="A299" s="419"/>
      <c r="B299" s="66" t="s">
        <v>220</v>
      </c>
      <c r="C299" s="168" t="s">
        <v>401</v>
      </c>
      <c r="D299" s="207" t="s">
        <v>936</v>
      </c>
      <c r="E299" s="253"/>
      <c r="F299" s="136" t="str">
        <f t="shared" si="185"/>
        <v/>
      </c>
      <c r="G299" s="275"/>
      <c r="H299" s="136" t="str">
        <f t="shared" si="186"/>
        <v/>
      </c>
      <c r="I299" s="296"/>
      <c r="J299" s="136" t="str">
        <f t="shared" si="187"/>
        <v/>
      </c>
      <c r="K299" s="314"/>
      <c r="L299" s="136" t="str">
        <f t="shared" si="188"/>
        <v/>
      </c>
      <c r="M299" s="275"/>
      <c r="N299" s="136" t="str">
        <f t="shared" si="189"/>
        <v/>
      </c>
      <c r="O299" s="296"/>
      <c r="P299" s="136" t="str">
        <f t="shared" si="190"/>
        <v/>
      </c>
      <c r="Q299" s="314"/>
      <c r="R299" s="136" t="str">
        <f t="shared" si="191"/>
        <v/>
      </c>
      <c r="S299" s="275"/>
      <c r="T299" s="136" t="str">
        <f t="shared" si="192"/>
        <v/>
      </c>
      <c r="U299" s="296"/>
      <c r="V299" s="136" t="str">
        <f t="shared" si="193"/>
        <v/>
      </c>
      <c r="W299" s="314"/>
      <c r="X299" s="136" t="str">
        <f t="shared" si="194"/>
        <v/>
      </c>
      <c r="Y299" s="275"/>
      <c r="Z299" s="136" t="str">
        <f t="shared" si="195"/>
        <v/>
      </c>
      <c r="AA299" s="296"/>
      <c r="AB299" s="136" t="str">
        <f t="shared" si="196"/>
        <v/>
      </c>
      <c r="AC299" s="136">
        <f>IF(ISBLANK(#REF!),"",MATCH($D299,Liste_compétences,0))</f>
        <v>299</v>
      </c>
      <c r="AD299" s="136">
        <f>IF(ISBLANK(#REF!),"",MATCH($D299,Liste_compétences,0))</f>
        <v>299</v>
      </c>
    </row>
    <row r="300" spans="1:30" x14ac:dyDescent="0.25">
      <c r="A300" s="419"/>
      <c r="B300" s="66" t="s">
        <v>223</v>
      </c>
      <c r="C300" s="168" t="s">
        <v>402</v>
      </c>
      <c r="D300" s="207" t="s">
        <v>937</v>
      </c>
      <c r="E300" s="253"/>
      <c r="F300" s="136" t="str">
        <f t="shared" si="185"/>
        <v/>
      </c>
      <c r="G300" s="275"/>
      <c r="H300" s="136" t="str">
        <f t="shared" si="186"/>
        <v/>
      </c>
      <c r="I300" s="296"/>
      <c r="J300" s="136" t="str">
        <f t="shared" si="187"/>
        <v/>
      </c>
      <c r="K300" s="314"/>
      <c r="L300" s="136" t="str">
        <f t="shared" si="188"/>
        <v/>
      </c>
      <c r="M300" s="275"/>
      <c r="N300" s="136" t="str">
        <f t="shared" si="189"/>
        <v/>
      </c>
      <c r="O300" s="296"/>
      <c r="P300" s="136" t="str">
        <f t="shared" si="190"/>
        <v/>
      </c>
      <c r="Q300" s="314"/>
      <c r="R300" s="136" t="str">
        <f t="shared" si="191"/>
        <v/>
      </c>
      <c r="S300" s="275"/>
      <c r="T300" s="136" t="str">
        <f t="shared" si="192"/>
        <v/>
      </c>
      <c r="U300" s="296"/>
      <c r="V300" s="136" t="str">
        <f t="shared" si="193"/>
        <v/>
      </c>
      <c r="W300" s="314"/>
      <c r="X300" s="136" t="str">
        <f t="shared" si="194"/>
        <v/>
      </c>
      <c r="Y300" s="275"/>
      <c r="Z300" s="136" t="str">
        <f t="shared" si="195"/>
        <v/>
      </c>
      <c r="AA300" s="296"/>
      <c r="AB300" s="136" t="str">
        <f t="shared" si="196"/>
        <v/>
      </c>
      <c r="AC300" s="136">
        <f>IF(ISBLANK(#REF!),"",MATCH($D300,Liste_compétences,0))</f>
        <v>300</v>
      </c>
      <c r="AD300" s="136">
        <f>IF(ISBLANK(#REF!),"",MATCH($D300,Liste_compétences,0))</f>
        <v>300</v>
      </c>
    </row>
    <row r="301" spans="1:30" x14ac:dyDescent="0.25">
      <c r="A301" s="419"/>
      <c r="B301" s="66" t="s">
        <v>223</v>
      </c>
      <c r="C301" s="168" t="s">
        <v>403</v>
      </c>
      <c r="D301" s="207" t="s">
        <v>938</v>
      </c>
      <c r="E301" s="253"/>
      <c r="F301" s="136" t="str">
        <f t="shared" si="185"/>
        <v/>
      </c>
      <c r="G301" s="275"/>
      <c r="H301" s="136" t="str">
        <f t="shared" si="186"/>
        <v/>
      </c>
      <c r="I301" s="296"/>
      <c r="J301" s="136" t="str">
        <f t="shared" si="187"/>
        <v/>
      </c>
      <c r="K301" s="314"/>
      <c r="L301" s="136" t="str">
        <f t="shared" si="188"/>
        <v/>
      </c>
      <c r="M301" s="275"/>
      <c r="N301" s="136" t="str">
        <f t="shared" si="189"/>
        <v/>
      </c>
      <c r="O301" s="296"/>
      <c r="P301" s="136" t="str">
        <f t="shared" si="190"/>
        <v/>
      </c>
      <c r="Q301" s="314"/>
      <c r="R301" s="136" t="str">
        <f t="shared" si="191"/>
        <v/>
      </c>
      <c r="S301" s="275"/>
      <c r="T301" s="136" t="str">
        <f t="shared" si="192"/>
        <v/>
      </c>
      <c r="U301" s="296"/>
      <c r="V301" s="136" t="str">
        <f t="shared" si="193"/>
        <v/>
      </c>
      <c r="W301" s="314"/>
      <c r="X301" s="136" t="str">
        <f t="shared" si="194"/>
        <v/>
      </c>
      <c r="Y301" s="275"/>
      <c r="Z301" s="136" t="str">
        <f t="shared" si="195"/>
        <v/>
      </c>
      <c r="AA301" s="296"/>
      <c r="AB301" s="136" t="str">
        <f t="shared" si="196"/>
        <v/>
      </c>
      <c r="AC301" s="136">
        <f>IF(ISBLANK(#REF!),"",MATCH($D301,Liste_compétences,0))</f>
        <v>301</v>
      </c>
      <c r="AD301" s="136">
        <f>IF(ISBLANK(#REF!),"",MATCH($D301,Liste_compétences,0))</f>
        <v>301</v>
      </c>
    </row>
    <row r="302" spans="1:30" ht="22.5" x14ac:dyDescent="0.25">
      <c r="A302" s="419"/>
      <c r="B302" s="66" t="s">
        <v>221</v>
      </c>
      <c r="C302" s="168" t="s">
        <v>404</v>
      </c>
      <c r="D302" s="207" t="s">
        <v>939</v>
      </c>
      <c r="E302" s="253"/>
      <c r="F302" s="136" t="str">
        <f t="shared" si="185"/>
        <v/>
      </c>
      <c r="G302" s="275"/>
      <c r="H302" s="136" t="str">
        <f t="shared" si="186"/>
        <v/>
      </c>
      <c r="I302" s="296"/>
      <c r="J302" s="136" t="str">
        <f t="shared" si="187"/>
        <v/>
      </c>
      <c r="K302" s="314"/>
      <c r="L302" s="136" t="str">
        <f t="shared" si="188"/>
        <v/>
      </c>
      <c r="M302" s="275"/>
      <c r="N302" s="136" t="str">
        <f t="shared" si="189"/>
        <v/>
      </c>
      <c r="O302" s="296"/>
      <c r="P302" s="136" t="str">
        <f t="shared" si="190"/>
        <v/>
      </c>
      <c r="Q302" s="314"/>
      <c r="R302" s="136" t="str">
        <f t="shared" si="191"/>
        <v/>
      </c>
      <c r="S302" s="275"/>
      <c r="T302" s="136" t="str">
        <f t="shared" si="192"/>
        <v/>
      </c>
      <c r="U302" s="296"/>
      <c r="V302" s="136" t="str">
        <f t="shared" si="193"/>
        <v/>
      </c>
      <c r="W302" s="314"/>
      <c r="X302" s="136" t="str">
        <f t="shared" si="194"/>
        <v/>
      </c>
      <c r="Y302" s="275"/>
      <c r="Z302" s="136" t="str">
        <f t="shared" si="195"/>
        <v/>
      </c>
      <c r="AA302" s="296"/>
      <c r="AB302" s="136" t="str">
        <f t="shared" si="196"/>
        <v/>
      </c>
      <c r="AC302" s="136">
        <f>IF(ISBLANK(#REF!),"",MATCH($D302,Liste_compétences,0))</f>
        <v>302</v>
      </c>
      <c r="AD302" s="136">
        <f>IF(ISBLANK(#REF!),"",MATCH($D302,Liste_compétences,0))</f>
        <v>302</v>
      </c>
    </row>
    <row r="303" spans="1:30" x14ac:dyDescent="0.25">
      <c r="A303" s="419"/>
      <c r="B303" s="66" t="s">
        <v>220</v>
      </c>
      <c r="C303" s="168" t="s">
        <v>405</v>
      </c>
      <c r="D303" s="207" t="s">
        <v>940</v>
      </c>
      <c r="E303" s="253"/>
      <c r="F303" s="136" t="str">
        <f t="shared" si="185"/>
        <v/>
      </c>
      <c r="G303" s="275"/>
      <c r="H303" s="136" t="str">
        <f t="shared" si="186"/>
        <v/>
      </c>
      <c r="I303" s="296"/>
      <c r="J303" s="136" t="str">
        <f t="shared" si="187"/>
        <v/>
      </c>
      <c r="K303" s="314"/>
      <c r="L303" s="136" t="str">
        <f t="shared" si="188"/>
        <v/>
      </c>
      <c r="M303" s="275"/>
      <c r="N303" s="136" t="str">
        <f t="shared" si="189"/>
        <v/>
      </c>
      <c r="O303" s="296"/>
      <c r="P303" s="136" t="str">
        <f t="shared" si="190"/>
        <v/>
      </c>
      <c r="Q303" s="314"/>
      <c r="R303" s="136" t="str">
        <f t="shared" si="191"/>
        <v/>
      </c>
      <c r="S303" s="275"/>
      <c r="T303" s="136" t="str">
        <f t="shared" si="192"/>
        <v/>
      </c>
      <c r="U303" s="296"/>
      <c r="V303" s="136" t="str">
        <f t="shared" si="193"/>
        <v/>
      </c>
      <c r="W303" s="314"/>
      <c r="X303" s="136" t="str">
        <f t="shared" si="194"/>
        <v/>
      </c>
      <c r="Y303" s="275"/>
      <c r="Z303" s="136" t="str">
        <f t="shared" si="195"/>
        <v/>
      </c>
      <c r="AA303" s="296"/>
      <c r="AB303" s="136" t="str">
        <f t="shared" si="196"/>
        <v/>
      </c>
      <c r="AC303" s="136">
        <f>IF(ISBLANK(#REF!),"",MATCH($D303,Liste_compétences,0))</f>
        <v>303</v>
      </c>
      <c r="AD303" s="136">
        <f>IF(ISBLANK(#REF!),"",MATCH($D303,Liste_compétences,0))</f>
        <v>303</v>
      </c>
    </row>
    <row r="304" spans="1:30" x14ac:dyDescent="0.25">
      <c r="A304" s="419"/>
      <c r="B304" s="66" t="s">
        <v>221</v>
      </c>
      <c r="C304" s="168" t="s">
        <v>406</v>
      </c>
      <c r="D304" s="207" t="s">
        <v>941</v>
      </c>
      <c r="E304" s="253"/>
      <c r="F304" s="136" t="str">
        <f t="shared" si="185"/>
        <v/>
      </c>
      <c r="G304" s="275"/>
      <c r="H304" s="136" t="str">
        <f t="shared" si="186"/>
        <v/>
      </c>
      <c r="I304" s="296"/>
      <c r="J304" s="136" t="str">
        <f t="shared" si="187"/>
        <v/>
      </c>
      <c r="K304" s="314"/>
      <c r="L304" s="136" t="str">
        <f t="shared" si="188"/>
        <v/>
      </c>
      <c r="M304" s="275"/>
      <c r="N304" s="136" t="str">
        <f t="shared" si="189"/>
        <v/>
      </c>
      <c r="O304" s="296"/>
      <c r="P304" s="136" t="str">
        <f t="shared" si="190"/>
        <v/>
      </c>
      <c r="Q304" s="314"/>
      <c r="R304" s="136" t="str">
        <f t="shared" si="191"/>
        <v/>
      </c>
      <c r="S304" s="275"/>
      <c r="T304" s="136" t="str">
        <f t="shared" si="192"/>
        <v/>
      </c>
      <c r="U304" s="296"/>
      <c r="V304" s="136" t="str">
        <f t="shared" si="193"/>
        <v/>
      </c>
      <c r="W304" s="314"/>
      <c r="X304" s="136" t="str">
        <f t="shared" si="194"/>
        <v/>
      </c>
      <c r="Y304" s="275"/>
      <c r="Z304" s="136" t="str">
        <f t="shared" si="195"/>
        <v/>
      </c>
      <c r="AA304" s="296"/>
      <c r="AB304" s="136" t="str">
        <f t="shared" si="196"/>
        <v/>
      </c>
      <c r="AC304" s="136">
        <f>IF(ISBLANK(#REF!),"",MATCH($D304,Liste_compétences,0))</f>
        <v>304</v>
      </c>
      <c r="AD304" s="136">
        <f>IF(ISBLANK(#REF!),"",MATCH($D304,Liste_compétences,0))</f>
        <v>304</v>
      </c>
    </row>
    <row r="305" spans="1:30" x14ac:dyDescent="0.25">
      <c r="A305" s="419"/>
      <c r="B305" s="66" t="s">
        <v>220</v>
      </c>
      <c r="C305" s="168" t="s">
        <v>407</v>
      </c>
      <c r="D305" s="207" t="s">
        <v>942</v>
      </c>
      <c r="E305" s="253"/>
      <c r="F305" s="136" t="str">
        <f t="shared" si="185"/>
        <v/>
      </c>
      <c r="G305" s="275"/>
      <c r="H305" s="136" t="str">
        <f t="shared" si="186"/>
        <v/>
      </c>
      <c r="I305" s="296"/>
      <c r="J305" s="136" t="str">
        <f t="shared" si="187"/>
        <v/>
      </c>
      <c r="K305" s="314"/>
      <c r="L305" s="136" t="str">
        <f t="shared" si="188"/>
        <v/>
      </c>
      <c r="M305" s="275"/>
      <c r="N305" s="136" t="str">
        <f t="shared" si="189"/>
        <v/>
      </c>
      <c r="O305" s="296"/>
      <c r="P305" s="136" t="str">
        <f t="shared" si="190"/>
        <v/>
      </c>
      <c r="Q305" s="314"/>
      <c r="R305" s="136" t="str">
        <f t="shared" si="191"/>
        <v/>
      </c>
      <c r="S305" s="275"/>
      <c r="T305" s="136" t="str">
        <f t="shared" si="192"/>
        <v/>
      </c>
      <c r="U305" s="296"/>
      <c r="V305" s="136" t="str">
        <f t="shared" si="193"/>
        <v/>
      </c>
      <c r="W305" s="314"/>
      <c r="X305" s="136" t="str">
        <f t="shared" si="194"/>
        <v/>
      </c>
      <c r="Y305" s="275"/>
      <c r="Z305" s="136" t="str">
        <f t="shared" si="195"/>
        <v/>
      </c>
      <c r="AA305" s="296"/>
      <c r="AB305" s="136" t="str">
        <f t="shared" si="196"/>
        <v/>
      </c>
      <c r="AC305" s="136">
        <f>IF(ISBLANK(#REF!),"",MATCH($D305,Liste_compétences,0))</f>
        <v>305</v>
      </c>
      <c r="AD305" s="136">
        <f>IF(ISBLANK(#REF!),"",MATCH($D305,Liste_compétences,0))</f>
        <v>305</v>
      </c>
    </row>
    <row r="306" spans="1:30" ht="15" thickBot="1" x14ac:dyDescent="0.3">
      <c r="A306" s="420"/>
      <c r="B306" s="67" t="s">
        <v>223</v>
      </c>
      <c r="C306" s="169" t="s">
        <v>408</v>
      </c>
      <c r="D306" s="25" t="s">
        <v>943</v>
      </c>
      <c r="E306" s="254"/>
      <c r="F306" s="137" t="str">
        <f t="shared" si="185"/>
        <v/>
      </c>
      <c r="G306" s="276"/>
      <c r="H306" s="137" t="str">
        <f t="shared" si="186"/>
        <v/>
      </c>
      <c r="I306" s="297"/>
      <c r="J306" s="137" t="str">
        <f t="shared" si="187"/>
        <v/>
      </c>
      <c r="K306" s="315"/>
      <c r="L306" s="137" t="str">
        <f t="shared" si="188"/>
        <v/>
      </c>
      <c r="M306" s="276"/>
      <c r="N306" s="137" t="str">
        <f t="shared" si="189"/>
        <v/>
      </c>
      <c r="O306" s="297"/>
      <c r="P306" s="137" t="str">
        <f t="shared" si="190"/>
        <v/>
      </c>
      <c r="Q306" s="315"/>
      <c r="R306" s="137" t="str">
        <f t="shared" si="191"/>
        <v/>
      </c>
      <c r="S306" s="276"/>
      <c r="T306" s="137" t="str">
        <f t="shared" si="192"/>
        <v/>
      </c>
      <c r="U306" s="297"/>
      <c r="V306" s="137" t="str">
        <f t="shared" si="193"/>
        <v/>
      </c>
      <c r="W306" s="315"/>
      <c r="X306" s="137" t="str">
        <f t="shared" si="194"/>
        <v/>
      </c>
      <c r="Y306" s="276"/>
      <c r="Z306" s="137" t="str">
        <f t="shared" si="195"/>
        <v/>
      </c>
      <c r="AA306" s="297"/>
      <c r="AB306" s="137" t="str">
        <f t="shared" si="196"/>
        <v/>
      </c>
      <c r="AC306" s="137">
        <f>IF(ISBLANK(#REF!),"",MATCH($D306,Liste_compétences,0))</f>
        <v>306</v>
      </c>
      <c r="AD306" s="137">
        <f>IF(ISBLANK(#REF!),"",MATCH($D306,Liste_compétences,0))</f>
        <v>306</v>
      </c>
    </row>
    <row r="307" spans="1:30" ht="15.75" thickBot="1" x14ac:dyDescent="0.3">
      <c r="A307" s="430" t="s">
        <v>84</v>
      </c>
      <c r="B307" s="68"/>
      <c r="C307" s="72"/>
      <c r="D307" s="3" t="s">
        <v>83</v>
      </c>
      <c r="E307" s="404"/>
      <c r="F307" s="405"/>
      <c r="G307" s="405"/>
      <c r="H307" s="405"/>
      <c r="I307" s="405"/>
      <c r="J307" s="405"/>
      <c r="K307" s="405"/>
      <c r="L307" s="405"/>
      <c r="M307" s="405"/>
      <c r="N307" s="405"/>
      <c r="O307" s="405"/>
      <c r="P307" s="405"/>
      <c r="Q307" s="405"/>
      <c r="R307" s="405"/>
      <c r="S307" s="405"/>
      <c r="T307" s="405"/>
      <c r="U307" s="405"/>
      <c r="V307" s="405"/>
      <c r="W307" s="405"/>
      <c r="X307" s="405"/>
      <c r="Y307" s="405"/>
      <c r="Z307" s="405"/>
      <c r="AA307" s="405"/>
      <c r="AB307" s="405"/>
      <c r="AC307" s="405"/>
      <c r="AD307" s="405"/>
    </row>
    <row r="308" spans="1:30" x14ac:dyDescent="0.25">
      <c r="A308" s="431"/>
      <c r="B308" s="71" t="s">
        <v>221</v>
      </c>
      <c r="C308" s="167" t="s">
        <v>409</v>
      </c>
      <c r="D308" s="206" t="s">
        <v>944</v>
      </c>
      <c r="E308" s="243"/>
      <c r="F308" s="121" t="str">
        <f>IF(ISBLANK(E308),"",MATCH($D308,Liste_compétences,0))</f>
        <v/>
      </c>
      <c r="G308" s="265"/>
      <c r="H308" s="121" t="str">
        <f>IF(ISBLANK(G308),"",MATCH($D308,Liste_compétences,0))</f>
        <v/>
      </c>
      <c r="I308" s="285"/>
      <c r="J308" s="121" t="str">
        <f>IF(ISBLANK(I308),"",MATCH($D308,Liste_compétences,0))</f>
        <v/>
      </c>
      <c r="K308" s="306"/>
      <c r="L308" s="121" t="str">
        <f>IF(ISBLANK(K308),"",MATCH($D308,Liste_compétences,0))</f>
        <v/>
      </c>
      <c r="M308" s="265"/>
      <c r="N308" s="121" t="str">
        <f>IF(ISBLANK(M308),"",MATCH($D308,Liste_compétences,0))</f>
        <v/>
      </c>
      <c r="O308" s="285"/>
      <c r="P308" s="121" t="str">
        <f>IF(ISBLANK(O308),"",MATCH($D308,Liste_compétences,0))</f>
        <v/>
      </c>
      <c r="Q308" s="306"/>
      <c r="R308" s="121" t="str">
        <f>IF(ISBLANK(Q308),"",MATCH($D308,Liste_compétences,0))</f>
        <v/>
      </c>
      <c r="S308" s="265"/>
      <c r="T308" s="121" t="str">
        <f>IF(ISBLANK(S308),"",MATCH($D308,Liste_compétences,0))</f>
        <v/>
      </c>
      <c r="U308" s="285"/>
      <c r="V308" s="121" t="str">
        <f>IF(ISBLANK(U308),"",MATCH($D308,Liste_compétences,0))</f>
        <v/>
      </c>
      <c r="W308" s="306"/>
      <c r="X308" s="121" t="str">
        <f>IF(ISBLANK(W308),"",MATCH($D308,Liste_compétences,0))</f>
        <v/>
      </c>
      <c r="Y308" s="265"/>
      <c r="Z308" s="121" t="str">
        <f>IF(ISBLANK(Y308),"",MATCH($D308,Liste_compétences,0))</f>
        <v/>
      </c>
      <c r="AA308" s="285"/>
      <c r="AB308" s="121" t="str">
        <f>IF(ISBLANK(AA308),"",MATCH($D308,Liste_compétences,0))</f>
        <v/>
      </c>
      <c r="AC308" s="121">
        <f>IF(ISBLANK(#REF!),"",MATCH($D308,Liste_compétences,0))</f>
        <v>308</v>
      </c>
      <c r="AD308" s="121">
        <f>IF(ISBLANK(#REF!),"",MATCH($D308,Liste_compétences,0))</f>
        <v>308</v>
      </c>
    </row>
    <row r="309" spans="1:30" x14ac:dyDescent="0.25">
      <c r="A309" s="431"/>
      <c r="B309" s="66" t="s">
        <v>220</v>
      </c>
      <c r="C309" s="168" t="s">
        <v>410</v>
      </c>
      <c r="D309" s="207" t="s">
        <v>945</v>
      </c>
      <c r="E309" s="244"/>
      <c r="F309" s="122" t="str">
        <f>IF(ISBLANK(E309),"",MATCH($D309,Liste_compétences,0))</f>
        <v/>
      </c>
      <c r="G309" s="266"/>
      <c r="H309" s="122" t="str">
        <f>IF(ISBLANK(G309),"",MATCH($D309,Liste_compétences,0))</f>
        <v/>
      </c>
      <c r="I309" s="286"/>
      <c r="J309" s="122" t="str">
        <f>IF(ISBLANK(I309),"",MATCH($D309,Liste_compétences,0))</f>
        <v/>
      </c>
      <c r="K309" s="309"/>
      <c r="L309" s="122" t="str">
        <f>IF(ISBLANK(K309),"",MATCH($D309,Liste_compétences,0))</f>
        <v/>
      </c>
      <c r="M309" s="266"/>
      <c r="N309" s="122" t="str">
        <f>IF(ISBLANK(M309),"",MATCH($D309,Liste_compétences,0))</f>
        <v/>
      </c>
      <c r="O309" s="286"/>
      <c r="P309" s="122" t="str">
        <f>IF(ISBLANK(O309),"",MATCH($D309,Liste_compétences,0))</f>
        <v/>
      </c>
      <c r="Q309" s="309"/>
      <c r="R309" s="122" t="str">
        <f>IF(ISBLANK(Q309),"",MATCH($D309,Liste_compétences,0))</f>
        <v/>
      </c>
      <c r="S309" s="266"/>
      <c r="T309" s="122" t="str">
        <f>IF(ISBLANK(S309),"",MATCH($D309,Liste_compétences,0))</f>
        <v/>
      </c>
      <c r="U309" s="286"/>
      <c r="V309" s="122" t="str">
        <f>IF(ISBLANK(U309),"",MATCH($D309,Liste_compétences,0))</f>
        <v/>
      </c>
      <c r="W309" s="309"/>
      <c r="X309" s="122" t="str">
        <f>IF(ISBLANK(W309),"",MATCH($D309,Liste_compétences,0))</f>
        <v/>
      </c>
      <c r="Y309" s="266"/>
      <c r="Z309" s="122" t="str">
        <f>IF(ISBLANK(Y309),"",MATCH($D309,Liste_compétences,0))</f>
        <v/>
      </c>
      <c r="AA309" s="286"/>
      <c r="AB309" s="122" t="str">
        <f>IF(ISBLANK(AA309),"",MATCH($D309,Liste_compétences,0))</f>
        <v/>
      </c>
      <c r="AC309" s="122">
        <f>IF(ISBLANK(#REF!),"",MATCH($D309,Liste_compétences,0))</f>
        <v>309</v>
      </c>
      <c r="AD309" s="122">
        <f>IF(ISBLANK(#REF!),"",MATCH($D309,Liste_compétences,0))</f>
        <v>309</v>
      </c>
    </row>
    <row r="310" spans="1:30" ht="15" thickBot="1" x14ac:dyDescent="0.3">
      <c r="A310" s="432"/>
      <c r="B310" s="67" t="s">
        <v>223</v>
      </c>
      <c r="C310" s="169" t="s">
        <v>411</v>
      </c>
      <c r="D310" s="25" t="s">
        <v>946</v>
      </c>
      <c r="E310" s="246"/>
      <c r="F310" s="123" t="str">
        <f>IF(ISBLANK(E310),"",MATCH($D310,Liste_compétences,0))</f>
        <v/>
      </c>
      <c r="G310" s="268"/>
      <c r="H310" s="123" t="str">
        <f>IF(ISBLANK(G310),"",MATCH($D310,Liste_compétences,0))</f>
        <v/>
      </c>
      <c r="I310" s="288"/>
      <c r="J310" s="123" t="str">
        <f>IF(ISBLANK(I310),"",MATCH($D310,Liste_compétences,0))</f>
        <v/>
      </c>
      <c r="K310" s="308"/>
      <c r="L310" s="123" t="str">
        <f>IF(ISBLANK(K310),"",MATCH($D310,Liste_compétences,0))</f>
        <v/>
      </c>
      <c r="M310" s="268"/>
      <c r="N310" s="123" t="str">
        <f>IF(ISBLANK(M310),"",MATCH($D310,Liste_compétences,0))</f>
        <v/>
      </c>
      <c r="O310" s="288"/>
      <c r="P310" s="123" t="str">
        <f>IF(ISBLANK(O310),"",MATCH($D310,Liste_compétences,0))</f>
        <v/>
      </c>
      <c r="Q310" s="308"/>
      <c r="R310" s="123" t="str">
        <f>IF(ISBLANK(Q310),"",MATCH($D310,Liste_compétences,0))</f>
        <v/>
      </c>
      <c r="S310" s="268"/>
      <c r="T310" s="123" t="str">
        <f>IF(ISBLANK(S310),"",MATCH($D310,Liste_compétences,0))</f>
        <v/>
      </c>
      <c r="U310" s="288"/>
      <c r="V310" s="123" t="str">
        <f>IF(ISBLANK(U310),"",MATCH($D310,Liste_compétences,0))</f>
        <v/>
      </c>
      <c r="W310" s="308"/>
      <c r="X310" s="123" t="str">
        <f>IF(ISBLANK(W310),"",MATCH($D310,Liste_compétences,0))</f>
        <v/>
      </c>
      <c r="Y310" s="268"/>
      <c r="Z310" s="123" t="str">
        <f>IF(ISBLANK(Y310),"",MATCH($D310,Liste_compétences,0))</f>
        <v/>
      </c>
      <c r="AA310" s="288"/>
      <c r="AB310" s="123" t="str">
        <f>IF(ISBLANK(AA310),"",MATCH($D310,Liste_compétences,0))</f>
        <v/>
      </c>
      <c r="AC310" s="123">
        <f>IF(ISBLANK(#REF!),"",MATCH($D310,Liste_compétences,0))</f>
        <v>310</v>
      </c>
      <c r="AD310" s="123">
        <f>IF(ISBLANK(#REF!),"",MATCH($D310,Liste_compétences,0))</f>
        <v>310</v>
      </c>
    </row>
    <row r="311" spans="1:30" ht="24" thickBot="1" x14ac:dyDescent="0.3">
      <c r="A311" s="189"/>
      <c r="B311" s="190"/>
      <c r="C311" s="190"/>
      <c r="D311" s="217" t="s">
        <v>23</v>
      </c>
      <c r="E311" s="337"/>
      <c r="F311" s="338" t="str">
        <f>IF(SUM(F312:F375)=0,"",MATCH($D311,Liste_compétences,0))</f>
        <v/>
      </c>
      <c r="G311" s="339"/>
      <c r="H311" s="338" t="str">
        <f>IF(SUM(H312:H375)=0,"",MATCH($D311,Liste_compétences,0))</f>
        <v/>
      </c>
      <c r="I311" s="339"/>
      <c r="J311" s="338" t="str">
        <f>IF(SUM(J312:J375)=0,"",MATCH($D311,Liste_compétences,0))</f>
        <v/>
      </c>
      <c r="K311" s="339"/>
      <c r="L311" s="338" t="str">
        <f>IF(SUM(L312:L375)=0,"",MATCH($D311,Liste_compétences,0))</f>
        <v/>
      </c>
      <c r="M311" s="339"/>
      <c r="N311" s="338" t="str">
        <f>IF(SUM(N312:N375)=0,"",MATCH($D311,Liste_compétences,0))</f>
        <v/>
      </c>
      <c r="O311" s="339"/>
      <c r="P311" s="338" t="str">
        <f>IF(SUM(P312:P375)=0,"",MATCH($D311,Liste_compétences,0))</f>
        <v/>
      </c>
      <c r="Q311" s="339"/>
      <c r="R311" s="338" t="str">
        <f>IF(SUM(R312:R375)=0,"",MATCH($D311,Liste_compétences,0))</f>
        <v/>
      </c>
      <c r="S311" s="339" t="s">
        <v>237</v>
      </c>
      <c r="T311" s="338" t="str">
        <f>IF(SUM(T312:T375)=0,"",MATCH($D311,Liste_compétences,0))</f>
        <v/>
      </c>
      <c r="U311" s="339"/>
      <c r="V311" s="338" t="str">
        <f>IF(SUM(V312:V375)=0,"",MATCH($D311,Liste_compétences,0))</f>
        <v/>
      </c>
      <c r="W311" s="339"/>
      <c r="X311" s="338" t="str">
        <f>IF(SUM(X312:X375)=0,"",MATCH($D311,Liste_compétences,0))</f>
        <v/>
      </c>
      <c r="Y311" s="339"/>
      <c r="Z311" s="338" t="str">
        <f>IF(SUM(Z312:Z375)=0,"",MATCH($D311,Liste_compétences,0))</f>
        <v/>
      </c>
      <c r="AA311" s="339"/>
      <c r="AB311" s="338" t="str">
        <f>IF(SUM(AB312:AB375)=0,"",MATCH($D311,Liste_compétences,0))</f>
        <v/>
      </c>
      <c r="AC311" s="338">
        <f>IF(SUM(AC312:AC375)=0,"",MATCH($D311,Liste_compétences,0))</f>
        <v>311</v>
      </c>
      <c r="AD311" s="104">
        <f>IF(SUM(AD312:AD375)=0,"",MATCH($D311,Liste_compétences,0))</f>
        <v>311</v>
      </c>
    </row>
    <row r="312" spans="1:30" ht="16.5" thickBot="1" x14ac:dyDescent="0.3">
      <c r="A312" s="412" t="s">
        <v>230</v>
      </c>
      <c r="B312" s="159"/>
      <c r="C312" s="172"/>
      <c r="D312" s="15" t="s">
        <v>1353</v>
      </c>
      <c r="E312" s="340"/>
      <c r="F312" s="341" t="str">
        <f>IF(SUM(F314:F320)=0,"",MATCH($D312,Liste_compétences,0))</f>
        <v/>
      </c>
      <c r="G312" s="342" t="str">
        <f>G$6</f>
        <v>2012-2013</v>
      </c>
      <c r="H312" s="341" t="str">
        <f>IF(SUM(H314:H320)=0,"",MATCH($D312,Liste_compétences,0))</f>
        <v/>
      </c>
      <c r="I312" s="343"/>
      <c r="J312" s="341" t="str">
        <f>IF(SUM(J314:J320)=0,"",MATCH($D312,Liste_compétences,0))</f>
        <v/>
      </c>
      <c r="K312" s="340"/>
      <c r="L312" s="341" t="str">
        <f>IF(SUM(L314:L320)=0,"",MATCH($D312,Liste_compétences,0))</f>
        <v/>
      </c>
      <c r="M312" s="342" t="str">
        <f>M$6</f>
        <v>2013-2014</v>
      </c>
      <c r="N312" s="341" t="str">
        <f>IF(SUM(N314:N320)=0,"",MATCH($D312,Liste_compétences,0))</f>
        <v/>
      </c>
      <c r="O312" s="343"/>
      <c r="P312" s="341" t="str">
        <f>IF(SUM(P314:P320)=0,"",MATCH($D312,Liste_compétences,0))</f>
        <v/>
      </c>
      <c r="Q312" s="340"/>
      <c r="R312" s="341" t="str">
        <f>IF(SUM(R314:R320)=0,"",MATCH($D312,Liste_compétences,0))</f>
        <v/>
      </c>
      <c r="S312" s="342" t="str">
        <f>S$6</f>
        <v>2014-2015</v>
      </c>
      <c r="T312" s="341" t="str">
        <f>IF(SUM(T314:T320)=0,"",MATCH($D312,Liste_compétences,0))</f>
        <v/>
      </c>
      <c r="U312" s="343"/>
      <c r="V312" s="341" t="str">
        <f>IF(SUM(V314:V320)=0,"",MATCH($D312,Liste_compétences,0))</f>
        <v/>
      </c>
      <c r="W312" s="340"/>
      <c r="X312" s="341" t="str">
        <f>IF(SUM(X314:X320)=0,"",MATCH($D312,Liste_compétences,0))</f>
        <v/>
      </c>
      <c r="Y312" s="342" t="str">
        <f>Y$6</f>
        <v>2015-2016</v>
      </c>
      <c r="Z312" s="341" t="str">
        <f>IF(SUM(Z314:Z320)=0,"",MATCH($D312,Liste_compétences,0))</f>
        <v/>
      </c>
      <c r="AA312" s="343"/>
      <c r="AB312" s="341" t="str">
        <f>IF(SUM(AB314:AB320)=0,"",MATCH($D312,Liste_compétences,0))</f>
        <v/>
      </c>
      <c r="AC312" s="341">
        <f>IF(SUM(AC314:AC320)=0,"",MATCH($D312,Liste_compétences,0))</f>
        <v>312</v>
      </c>
      <c r="AD312" s="103">
        <f>IF(SUM(AD314:AD320)=0,"",MATCH($D312,Liste_compétences,0))</f>
        <v>312</v>
      </c>
    </row>
    <row r="313" spans="1:30" ht="16.5" thickBot="1" x14ac:dyDescent="0.3">
      <c r="A313" s="413"/>
      <c r="B313" s="177"/>
      <c r="C313" s="173"/>
      <c r="D313" s="16" t="s">
        <v>1</v>
      </c>
      <c r="E313" s="333">
        <v>1</v>
      </c>
      <c r="F313" s="334"/>
      <c r="G313" s="335">
        <v>2</v>
      </c>
      <c r="H313" s="334"/>
      <c r="I313" s="336">
        <v>3</v>
      </c>
      <c r="J313" s="334"/>
      <c r="K313" s="333">
        <v>1</v>
      </c>
      <c r="L313" s="334"/>
      <c r="M313" s="335">
        <v>2</v>
      </c>
      <c r="N313" s="334"/>
      <c r="O313" s="336">
        <v>3</v>
      </c>
      <c r="P313" s="334"/>
      <c r="Q313" s="333">
        <v>1</v>
      </c>
      <c r="R313" s="334"/>
      <c r="S313" s="335">
        <v>2</v>
      </c>
      <c r="T313" s="334"/>
      <c r="U313" s="336">
        <v>3</v>
      </c>
      <c r="V313" s="334"/>
      <c r="W313" s="333">
        <v>1</v>
      </c>
      <c r="X313" s="334"/>
      <c r="Y313" s="335">
        <v>2</v>
      </c>
      <c r="Z313" s="334"/>
      <c r="AA313" s="336">
        <v>3</v>
      </c>
      <c r="AB313" s="334"/>
      <c r="AC313" s="334"/>
      <c r="AD313" s="113"/>
    </row>
    <row r="314" spans="1:30" x14ac:dyDescent="0.25">
      <c r="A314" s="8"/>
      <c r="B314" s="49"/>
      <c r="C314" s="167" t="s">
        <v>412</v>
      </c>
      <c r="D314" s="206" t="s">
        <v>947</v>
      </c>
      <c r="E314" s="255"/>
      <c r="F314" s="138" t="str">
        <f t="shared" ref="F314:V320" si="197">IF(ISBLANK(E314),"",MATCH($D314,Liste_compétences,0))</f>
        <v/>
      </c>
      <c r="G314" s="277"/>
      <c r="H314" s="138" t="str">
        <f t="shared" si="197"/>
        <v/>
      </c>
      <c r="I314" s="298"/>
      <c r="J314" s="138" t="str">
        <f t="shared" si="197"/>
        <v/>
      </c>
      <c r="K314" s="255"/>
      <c r="L314" s="138" t="str">
        <f t="shared" si="197"/>
        <v/>
      </c>
      <c r="M314" s="277"/>
      <c r="N314" s="138" t="str">
        <f t="shared" si="197"/>
        <v/>
      </c>
      <c r="O314" s="298"/>
      <c r="P314" s="138" t="str">
        <f t="shared" si="197"/>
        <v/>
      </c>
      <c r="Q314" s="255"/>
      <c r="R314" s="138" t="str">
        <f t="shared" si="197"/>
        <v/>
      </c>
      <c r="S314" s="277"/>
      <c r="T314" s="138" t="str">
        <f t="shared" si="197"/>
        <v/>
      </c>
      <c r="U314" s="298"/>
      <c r="V314" s="138" t="str">
        <f t="shared" si="197"/>
        <v/>
      </c>
      <c r="W314" s="255"/>
      <c r="X314" s="138" t="str">
        <f t="shared" ref="X314:X320" si="198">IF(ISBLANK(W314),"",MATCH($D314,Liste_compétences,0))</f>
        <v/>
      </c>
      <c r="Y314" s="277"/>
      <c r="Z314" s="138" t="str">
        <f t="shared" ref="Z314:Z320" si="199">IF(ISBLANK(Y314),"",MATCH($D314,Liste_compétences,0))</f>
        <v/>
      </c>
      <c r="AA314" s="298"/>
      <c r="AB314" s="138" t="str">
        <f t="shared" ref="AB314:AB320" si="200">IF(ISBLANK(AA314),"",MATCH($D314,Liste_compétences,0))</f>
        <v/>
      </c>
      <c r="AC314" s="138">
        <f>IF(ISBLANK(#REF!),"",MATCH($D314,Liste_compétences,0))</f>
        <v>314</v>
      </c>
      <c r="AD314" s="138">
        <f>IF(ISBLANK(#REF!),"",MATCH($D314,Liste_compétences,0))</f>
        <v>314</v>
      </c>
    </row>
    <row r="315" spans="1:30" x14ac:dyDescent="0.25">
      <c r="A315" s="8"/>
      <c r="B315" s="49"/>
      <c r="C315" s="168" t="s">
        <v>413</v>
      </c>
      <c r="D315" s="207" t="s">
        <v>948</v>
      </c>
      <c r="E315" s="256"/>
      <c r="F315" s="139" t="str">
        <f t="shared" si="197"/>
        <v/>
      </c>
      <c r="G315" s="278"/>
      <c r="H315" s="139" t="str">
        <f t="shared" si="197"/>
        <v/>
      </c>
      <c r="I315" s="299"/>
      <c r="J315" s="139" t="str">
        <f t="shared" si="197"/>
        <v/>
      </c>
      <c r="K315" s="256"/>
      <c r="L315" s="139" t="str">
        <f t="shared" si="197"/>
        <v/>
      </c>
      <c r="M315" s="278"/>
      <c r="N315" s="139" t="str">
        <f t="shared" si="197"/>
        <v/>
      </c>
      <c r="O315" s="299"/>
      <c r="P315" s="139" t="str">
        <f t="shared" si="197"/>
        <v/>
      </c>
      <c r="Q315" s="256"/>
      <c r="R315" s="139" t="str">
        <f t="shared" si="197"/>
        <v/>
      </c>
      <c r="S315" s="278"/>
      <c r="T315" s="139" t="str">
        <f t="shared" si="197"/>
        <v/>
      </c>
      <c r="U315" s="299"/>
      <c r="V315" s="139" t="str">
        <f t="shared" si="197"/>
        <v/>
      </c>
      <c r="W315" s="256"/>
      <c r="X315" s="139" t="str">
        <f t="shared" si="198"/>
        <v/>
      </c>
      <c r="Y315" s="278"/>
      <c r="Z315" s="139" t="str">
        <f t="shared" si="199"/>
        <v/>
      </c>
      <c r="AA315" s="299"/>
      <c r="AB315" s="139" t="str">
        <f t="shared" si="200"/>
        <v/>
      </c>
      <c r="AC315" s="139">
        <f>IF(ISBLANK(#REF!),"",MATCH($D315,Liste_compétences,0))</f>
        <v>315</v>
      </c>
      <c r="AD315" s="139">
        <f>IF(ISBLANK(#REF!),"",MATCH($D315,Liste_compétences,0))</f>
        <v>315</v>
      </c>
    </row>
    <row r="316" spans="1:30" x14ac:dyDescent="0.25">
      <c r="A316" s="8"/>
      <c r="B316" s="49"/>
      <c r="C316" s="168" t="s">
        <v>414</v>
      </c>
      <c r="D316" s="207" t="s">
        <v>949</v>
      </c>
      <c r="E316" s="256"/>
      <c r="F316" s="139" t="str">
        <f t="shared" si="197"/>
        <v/>
      </c>
      <c r="G316" s="278"/>
      <c r="H316" s="139" t="str">
        <f t="shared" si="197"/>
        <v/>
      </c>
      <c r="I316" s="299"/>
      <c r="J316" s="139" t="str">
        <f t="shared" si="197"/>
        <v/>
      </c>
      <c r="K316" s="256"/>
      <c r="L316" s="139" t="str">
        <f t="shared" si="197"/>
        <v/>
      </c>
      <c r="M316" s="278"/>
      <c r="N316" s="139" t="str">
        <f t="shared" si="197"/>
        <v/>
      </c>
      <c r="O316" s="299"/>
      <c r="P316" s="139" t="str">
        <f t="shared" si="197"/>
        <v/>
      </c>
      <c r="Q316" s="256"/>
      <c r="R316" s="139" t="str">
        <f t="shared" si="197"/>
        <v/>
      </c>
      <c r="S316" s="278"/>
      <c r="T316" s="139" t="str">
        <f t="shared" si="197"/>
        <v/>
      </c>
      <c r="U316" s="299"/>
      <c r="V316" s="139" t="str">
        <f t="shared" si="197"/>
        <v/>
      </c>
      <c r="W316" s="256"/>
      <c r="X316" s="139" t="str">
        <f t="shared" si="198"/>
        <v/>
      </c>
      <c r="Y316" s="278"/>
      <c r="Z316" s="139" t="str">
        <f t="shared" si="199"/>
        <v/>
      </c>
      <c r="AA316" s="299"/>
      <c r="AB316" s="139" t="str">
        <f t="shared" si="200"/>
        <v/>
      </c>
      <c r="AC316" s="139">
        <f>IF(ISBLANK(#REF!),"",MATCH($D316,Liste_compétences,0))</f>
        <v>316</v>
      </c>
      <c r="AD316" s="139">
        <f>IF(ISBLANK(#REF!),"",MATCH($D316,Liste_compétences,0))</f>
        <v>316</v>
      </c>
    </row>
    <row r="317" spans="1:30" x14ac:dyDescent="0.25">
      <c r="A317" s="8"/>
      <c r="B317" s="49"/>
      <c r="C317" s="168" t="s">
        <v>415</v>
      </c>
      <c r="D317" s="207" t="s">
        <v>950</v>
      </c>
      <c r="E317" s="256"/>
      <c r="F317" s="139" t="str">
        <f t="shared" si="197"/>
        <v/>
      </c>
      <c r="G317" s="278"/>
      <c r="H317" s="139" t="str">
        <f t="shared" si="197"/>
        <v/>
      </c>
      <c r="I317" s="299"/>
      <c r="J317" s="139" t="str">
        <f t="shared" si="197"/>
        <v/>
      </c>
      <c r="K317" s="256"/>
      <c r="L317" s="139" t="str">
        <f t="shared" si="197"/>
        <v/>
      </c>
      <c r="M317" s="278"/>
      <c r="N317" s="139" t="str">
        <f t="shared" si="197"/>
        <v/>
      </c>
      <c r="O317" s="299"/>
      <c r="P317" s="139" t="str">
        <f t="shared" si="197"/>
        <v/>
      </c>
      <c r="Q317" s="256"/>
      <c r="R317" s="139" t="str">
        <f t="shared" si="197"/>
        <v/>
      </c>
      <c r="S317" s="278"/>
      <c r="T317" s="139" t="str">
        <f t="shared" si="197"/>
        <v/>
      </c>
      <c r="U317" s="299"/>
      <c r="V317" s="139" t="str">
        <f t="shared" ref="V317:V320" si="201">IF(ISBLANK(U317),"",MATCH($D317,Liste_compétences,0))</f>
        <v/>
      </c>
      <c r="W317" s="256"/>
      <c r="X317" s="139" t="str">
        <f t="shared" si="198"/>
        <v/>
      </c>
      <c r="Y317" s="278"/>
      <c r="Z317" s="139" t="str">
        <f t="shared" si="199"/>
        <v/>
      </c>
      <c r="AA317" s="299"/>
      <c r="AB317" s="139" t="str">
        <f t="shared" si="200"/>
        <v/>
      </c>
      <c r="AC317" s="139">
        <f>IF(ISBLANK(#REF!),"",MATCH($D317,Liste_compétences,0))</f>
        <v>317</v>
      </c>
      <c r="AD317" s="139">
        <f>IF(ISBLANK(#REF!),"",MATCH($D317,Liste_compétences,0))</f>
        <v>317</v>
      </c>
    </row>
    <row r="318" spans="1:30" x14ac:dyDescent="0.25">
      <c r="A318" s="8"/>
      <c r="B318" s="49"/>
      <c r="C318" s="168" t="s">
        <v>416</v>
      </c>
      <c r="D318" s="207" t="s">
        <v>951</v>
      </c>
      <c r="E318" s="256"/>
      <c r="F318" s="139" t="str">
        <f t="shared" si="197"/>
        <v/>
      </c>
      <c r="G318" s="278"/>
      <c r="H318" s="139" t="str">
        <f t="shared" si="197"/>
        <v/>
      </c>
      <c r="I318" s="299"/>
      <c r="J318" s="139" t="str">
        <f t="shared" si="197"/>
        <v/>
      </c>
      <c r="K318" s="256"/>
      <c r="L318" s="139" t="str">
        <f t="shared" si="197"/>
        <v/>
      </c>
      <c r="M318" s="278"/>
      <c r="N318" s="139" t="str">
        <f t="shared" si="197"/>
        <v/>
      </c>
      <c r="O318" s="299"/>
      <c r="P318" s="139" t="str">
        <f t="shared" si="197"/>
        <v/>
      </c>
      <c r="Q318" s="256"/>
      <c r="R318" s="139" t="str">
        <f t="shared" si="197"/>
        <v/>
      </c>
      <c r="S318" s="278"/>
      <c r="T318" s="139" t="str">
        <f t="shared" si="197"/>
        <v/>
      </c>
      <c r="U318" s="299"/>
      <c r="V318" s="139" t="str">
        <f t="shared" si="201"/>
        <v/>
      </c>
      <c r="W318" s="256"/>
      <c r="X318" s="139" t="str">
        <f t="shared" si="198"/>
        <v/>
      </c>
      <c r="Y318" s="278"/>
      <c r="Z318" s="139" t="str">
        <f t="shared" si="199"/>
        <v/>
      </c>
      <c r="AA318" s="299"/>
      <c r="AB318" s="139" t="str">
        <f t="shared" si="200"/>
        <v/>
      </c>
      <c r="AC318" s="139">
        <f>IF(ISBLANK(#REF!),"",MATCH($D318,Liste_compétences,0))</f>
        <v>318</v>
      </c>
      <c r="AD318" s="139">
        <f>IF(ISBLANK(#REF!),"",MATCH($D318,Liste_compétences,0))</f>
        <v>318</v>
      </c>
    </row>
    <row r="319" spans="1:30" x14ac:dyDescent="0.25">
      <c r="A319" s="8"/>
      <c r="B319" s="49"/>
      <c r="C319" s="168" t="s">
        <v>417</v>
      </c>
      <c r="D319" s="207" t="s">
        <v>952</v>
      </c>
      <c r="E319" s="256"/>
      <c r="F319" s="139" t="str">
        <f t="shared" si="197"/>
        <v/>
      </c>
      <c r="G319" s="278"/>
      <c r="H319" s="139" t="str">
        <f t="shared" si="197"/>
        <v/>
      </c>
      <c r="I319" s="299"/>
      <c r="J319" s="139" t="str">
        <f t="shared" si="197"/>
        <v/>
      </c>
      <c r="K319" s="256"/>
      <c r="L319" s="139" t="str">
        <f t="shared" si="197"/>
        <v/>
      </c>
      <c r="M319" s="278"/>
      <c r="N319" s="139" t="str">
        <f t="shared" si="197"/>
        <v/>
      </c>
      <c r="O319" s="299"/>
      <c r="P319" s="139" t="str">
        <f t="shared" si="197"/>
        <v/>
      </c>
      <c r="Q319" s="256"/>
      <c r="R319" s="139" t="str">
        <f t="shared" si="197"/>
        <v/>
      </c>
      <c r="S319" s="278"/>
      <c r="T319" s="139" t="str">
        <f t="shared" si="197"/>
        <v/>
      </c>
      <c r="U319" s="299"/>
      <c r="V319" s="139" t="str">
        <f t="shared" si="201"/>
        <v/>
      </c>
      <c r="W319" s="256"/>
      <c r="X319" s="139" t="str">
        <f t="shared" si="198"/>
        <v/>
      </c>
      <c r="Y319" s="278"/>
      <c r="Z319" s="139" t="str">
        <f t="shared" si="199"/>
        <v/>
      </c>
      <c r="AA319" s="299"/>
      <c r="AB319" s="139" t="str">
        <f t="shared" si="200"/>
        <v/>
      </c>
      <c r="AC319" s="139">
        <f>IF(ISBLANK(#REF!),"",MATCH($D319,Liste_compétences,0))</f>
        <v>319</v>
      </c>
      <c r="AD319" s="139">
        <f>IF(ISBLANK(#REF!),"",MATCH($D319,Liste_compétences,0))</f>
        <v>319</v>
      </c>
    </row>
    <row r="320" spans="1:30" ht="15" thickBot="1" x14ac:dyDescent="0.3">
      <c r="A320" s="8"/>
      <c r="B320" s="49"/>
      <c r="C320" s="169" t="s">
        <v>418</v>
      </c>
      <c r="D320" s="208" t="s">
        <v>87</v>
      </c>
      <c r="E320" s="257"/>
      <c r="F320" s="140" t="str">
        <f t="shared" si="197"/>
        <v/>
      </c>
      <c r="G320" s="279"/>
      <c r="H320" s="140" t="str">
        <f t="shared" si="197"/>
        <v/>
      </c>
      <c r="I320" s="300"/>
      <c r="J320" s="140" t="str">
        <f t="shared" si="197"/>
        <v/>
      </c>
      <c r="K320" s="257"/>
      <c r="L320" s="140" t="str">
        <f t="shared" si="197"/>
        <v/>
      </c>
      <c r="M320" s="279"/>
      <c r="N320" s="140" t="str">
        <f t="shared" si="197"/>
        <v/>
      </c>
      <c r="O320" s="300"/>
      <c r="P320" s="140" t="str">
        <f t="shared" si="197"/>
        <v/>
      </c>
      <c r="Q320" s="257"/>
      <c r="R320" s="140" t="str">
        <f t="shared" si="197"/>
        <v/>
      </c>
      <c r="S320" s="279"/>
      <c r="T320" s="140" t="str">
        <f t="shared" si="197"/>
        <v/>
      </c>
      <c r="U320" s="300"/>
      <c r="V320" s="140" t="str">
        <f t="shared" si="201"/>
        <v/>
      </c>
      <c r="W320" s="257"/>
      <c r="X320" s="140" t="str">
        <f t="shared" si="198"/>
        <v/>
      </c>
      <c r="Y320" s="279"/>
      <c r="Z320" s="140" t="str">
        <f t="shared" si="199"/>
        <v/>
      </c>
      <c r="AA320" s="300"/>
      <c r="AB320" s="140" t="str">
        <f t="shared" si="200"/>
        <v/>
      </c>
      <c r="AC320" s="140">
        <f>IF(ISBLANK(#REF!),"",MATCH($D320,Liste_compétences,0))</f>
        <v>320</v>
      </c>
      <c r="AD320" s="140">
        <f>IF(ISBLANK(#REF!),"",MATCH($D320,Liste_compétences,0))</f>
        <v>320</v>
      </c>
    </row>
    <row r="321" spans="1:30" ht="16.5" thickBot="1" x14ac:dyDescent="0.3">
      <c r="A321" s="412" t="s">
        <v>231</v>
      </c>
      <c r="B321" s="159"/>
      <c r="C321" s="172"/>
      <c r="D321" s="13" t="s">
        <v>1354</v>
      </c>
      <c r="E321" s="340"/>
      <c r="F321" s="341" t="str">
        <f>IF(SUM(F323:F332)=0,"",MATCH($D321,Liste_compétences,0))</f>
        <v/>
      </c>
      <c r="G321" s="342" t="str">
        <f>G$6</f>
        <v>2012-2013</v>
      </c>
      <c r="H321" s="341" t="str">
        <f>IF(SUM(H323:H332)=0,"",MATCH($D321,Liste_compétences,0))</f>
        <v/>
      </c>
      <c r="I321" s="343"/>
      <c r="J321" s="341" t="str">
        <f>IF(SUM(J323:J332)=0,"",MATCH($D321,Liste_compétences,0))</f>
        <v/>
      </c>
      <c r="K321" s="340"/>
      <c r="L321" s="341" t="str">
        <f>IF(SUM(L323:L332)=0,"",MATCH($D321,Liste_compétences,0))</f>
        <v/>
      </c>
      <c r="M321" s="342" t="str">
        <f>M$6</f>
        <v>2013-2014</v>
      </c>
      <c r="N321" s="341" t="str">
        <f>IF(SUM(N323:N332)=0,"",MATCH($D321,Liste_compétences,0))</f>
        <v/>
      </c>
      <c r="O321" s="343"/>
      <c r="P321" s="341" t="str">
        <f>IF(SUM(P323:P332)=0,"",MATCH($D321,Liste_compétences,0))</f>
        <v/>
      </c>
      <c r="Q321" s="340"/>
      <c r="R321" s="341" t="str">
        <f>IF(SUM(R323:R332)=0,"",MATCH($D321,Liste_compétences,0))</f>
        <v/>
      </c>
      <c r="S321" s="342" t="str">
        <f>S$6</f>
        <v>2014-2015</v>
      </c>
      <c r="T321" s="341" t="str">
        <f>IF(SUM(T323:T332)=0,"",MATCH($D321,Liste_compétences,0))</f>
        <v/>
      </c>
      <c r="U321" s="343"/>
      <c r="V321" s="341" t="str">
        <f>IF(SUM(V323:V332)=0,"",MATCH($D321,Liste_compétences,0))</f>
        <v/>
      </c>
      <c r="W321" s="340"/>
      <c r="X321" s="341" t="str">
        <f>IF(SUM(X323:X332)=0,"",MATCH($D321,Liste_compétences,0))</f>
        <v/>
      </c>
      <c r="Y321" s="342" t="str">
        <f>Y$6</f>
        <v>2015-2016</v>
      </c>
      <c r="Z321" s="341" t="str">
        <f>IF(SUM(Z323:Z332)=0,"",MATCH($D321,Liste_compétences,0))</f>
        <v/>
      </c>
      <c r="AA321" s="343"/>
      <c r="AB321" s="341" t="str">
        <f>IF(SUM(AB323:AB332)=0,"",MATCH($D321,Liste_compétences,0))</f>
        <v/>
      </c>
      <c r="AC321" s="341">
        <f>IF(SUM(AC323:AC332)=0,"",MATCH($D321,Liste_compétences,0))</f>
        <v>321</v>
      </c>
      <c r="AD321" s="103">
        <f>IF(SUM(AD323:AD332)=0,"",MATCH($D321,Liste_compétences,0))</f>
        <v>321</v>
      </c>
    </row>
    <row r="322" spans="1:30" ht="16.5" thickBot="1" x14ac:dyDescent="0.3">
      <c r="A322" s="413"/>
      <c r="B322" s="177"/>
      <c r="C322" s="173"/>
      <c r="D322" s="17" t="s">
        <v>1</v>
      </c>
      <c r="E322" s="344">
        <v>1</v>
      </c>
      <c r="F322" s="345"/>
      <c r="G322" s="346">
        <v>2</v>
      </c>
      <c r="H322" s="345"/>
      <c r="I322" s="347">
        <v>3</v>
      </c>
      <c r="J322" s="345"/>
      <c r="K322" s="344">
        <v>1</v>
      </c>
      <c r="L322" s="345"/>
      <c r="M322" s="346">
        <v>2</v>
      </c>
      <c r="N322" s="345"/>
      <c r="O322" s="347">
        <v>3</v>
      </c>
      <c r="P322" s="345"/>
      <c r="Q322" s="344">
        <v>1</v>
      </c>
      <c r="R322" s="345"/>
      <c r="S322" s="346">
        <v>2</v>
      </c>
      <c r="T322" s="345"/>
      <c r="U322" s="347">
        <v>3</v>
      </c>
      <c r="V322" s="345"/>
      <c r="W322" s="344">
        <v>1</v>
      </c>
      <c r="X322" s="345"/>
      <c r="Y322" s="346">
        <v>2</v>
      </c>
      <c r="Z322" s="345"/>
      <c r="AA322" s="347">
        <v>3</v>
      </c>
      <c r="AB322" s="345"/>
      <c r="AC322" s="345"/>
      <c r="AD322" s="119"/>
    </row>
    <row r="323" spans="1:30" x14ac:dyDescent="0.25">
      <c r="A323" s="414" t="s">
        <v>85</v>
      </c>
      <c r="B323" s="184"/>
      <c r="C323" s="167" t="s">
        <v>412</v>
      </c>
      <c r="D323" s="206" t="s">
        <v>953</v>
      </c>
      <c r="E323" s="255"/>
      <c r="F323" s="138" t="str">
        <f t="shared" ref="F323:F332" si="202">IF(ISBLANK(E323),"",MATCH($D323,Liste_compétences,0))</f>
        <v/>
      </c>
      <c r="G323" s="277"/>
      <c r="H323" s="138" t="str">
        <f t="shared" ref="H323:H332" si="203">IF(ISBLANK(G323),"",MATCH($D323,Liste_compétences,0))</f>
        <v/>
      </c>
      <c r="I323" s="298"/>
      <c r="J323" s="138" t="str">
        <f t="shared" ref="J323:J332" si="204">IF(ISBLANK(I323),"",MATCH($D323,Liste_compétences,0))</f>
        <v/>
      </c>
      <c r="K323" s="316"/>
      <c r="L323" s="138" t="str">
        <f t="shared" ref="L323:L332" si="205">IF(ISBLANK(K323),"",MATCH($D323,Liste_compétences,0))</f>
        <v/>
      </c>
      <c r="M323" s="277"/>
      <c r="N323" s="138" t="str">
        <f t="shared" ref="N323:N332" si="206">IF(ISBLANK(M323),"",MATCH($D323,Liste_compétences,0))</f>
        <v/>
      </c>
      <c r="O323" s="298"/>
      <c r="P323" s="138" t="str">
        <f t="shared" ref="P323:P332" si="207">IF(ISBLANK(O323),"",MATCH($D323,Liste_compétences,0))</f>
        <v/>
      </c>
      <c r="Q323" s="316"/>
      <c r="R323" s="138" t="str">
        <f t="shared" ref="R323:R332" si="208">IF(ISBLANK(Q323),"",MATCH($D323,Liste_compétences,0))</f>
        <v/>
      </c>
      <c r="S323" s="277"/>
      <c r="T323" s="138" t="str">
        <f t="shared" ref="T323:T332" si="209">IF(ISBLANK(S323),"",MATCH($D323,Liste_compétences,0))</f>
        <v/>
      </c>
      <c r="U323" s="298"/>
      <c r="V323" s="138" t="str">
        <f t="shared" ref="V323:V332" si="210">IF(ISBLANK(U323),"",MATCH($D323,Liste_compétences,0))</f>
        <v/>
      </c>
      <c r="W323" s="316"/>
      <c r="X323" s="138" t="str">
        <f t="shared" ref="X323:X332" si="211">IF(ISBLANK(W323),"",MATCH($D323,Liste_compétences,0))</f>
        <v/>
      </c>
      <c r="Y323" s="277"/>
      <c r="Z323" s="138" t="str">
        <f t="shared" ref="Z323:Z332" si="212">IF(ISBLANK(Y323),"",MATCH($D323,Liste_compétences,0))</f>
        <v/>
      </c>
      <c r="AA323" s="298"/>
      <c r="AB323" s="138" t="str">
        <f t="shared" ref="AB323:AB332" si="213">IF(ISBLANK(AA323),"",MATCH($D323,Liste_compétences,0))</f>
        <v/>
      </c>
      <c r="AC323" s="138">
        <f>IF(ISBLANK(#REF!),"",MATCH($D323,Liste_compétences,0))</f>
        <v>323</v>
      </c>
      <c r="AD323" s="138">
        <f>IF(ISBLANK(#REF!),"",MATCH($D323,Liste_compétences,0))</f>
        <v>323</v>
      </c>
    </row>
    <row r="324" spans="1:30" ht="15" thickBot="1" x14ac:dyDescent="0.3">
      <c r="A324" s="415"/>
      <c r="B324" s="82"/>
      <c r="C324" s="202" t="s">
        <v>413</v>
      </c>
      <c r="D324" s="208" t="s">
        <v>954</v>
      </c>
      <c r="E324" s="257"/>
      <c r="F324" s="140" t="str">
        <f t="shared" si="202"/>
        <v/>
      </c>
      <c r="G324" s="279"/>
      <c r="H324" s="140" t="str">
        <f t="shared" si="203"/>
        <v/>
      </c>
      <c r="I324" s="300"/>
      <c r="J324" s="140" t="str">
        <f t="shared" si="204"/>
        <v/>
      </c>
      <c r="K324" s="317"/>
      <c r="L324" s="140" t="str">
        <f t="shared" si="205"/>
        <v/>
      </c>
      <c r="M324" s="279"/>
      <c r="N324" s="140" t="str">
        <f t="shared" si="206"/>
        <v/>
      </c>
      <c r="O324" s="300"/>
      <c r="P324" s="140" t="str">
        <f t="shared" si="207"/>
        <v/>
      </c>
      <c r="Q324" s="317"/>
      <c r="R324" s="140" t="str">
        <f t="shared" si="208"/>
        <v/>
      </c>
      <c r="S324" s="279"/>
      <c r="T324" s="140" t="str">
        <f t="shared" si="209"/>
        <v/>
      </c>
      <c r="U324" s="300"/>
      <c r="V324" s="140" t="str">
        <f t="shared" si="210"/>
        <v/>
      </c>
      <c r="W324" s="317"/>
      <c r="X324" s="140" t="str">
        <f t="shared" si="211"/>
        <v/>
      </c>
      <c r="Y324" s="279"/>
      <c r="Z324" s="140" t="str">
        <f t="shared" si="212"/>
        <v/>
      </c>
      <c r="AA324" s="300"/>
      <c r="AB324" s="140" t="str">
        <f t="shared" si="213"/>
        <v/>
      </c>
      <c r="AC324" s="140">
        <f>IF(ISBLANK(#REF!),"",MATCH($D324,Liste_compétences,0))</f>
        <v>324</v>
      </c>
      <c r="AD324" s="140">
        <f>IF(ISBLANK(#REF!),"",MATCH($D324,Liste_compétences,0))</f>
        <v>324</v>
      </c>
    </row>
    <row r="325" spans="1:30" x14ac:dyDescent="0.25">
      <c r="A325" s="416" t="s">
        <v>205</v>
      </c>
      <c r="B325" s="81"/>
      <c r="C325" s="167" t="s">
        <v>414</v>
      </c>
      <c r="D325" s="206" t="s">
        <v>955</v>
      </c>
      <c r="E325" s="255"/>
      <c r="F325" s="138" t="str">
        <f t="shared" si="202"/>
        <v/>
      </c>
      <c r="G325" s="277"/>
      <c r="H325" s="138" t="str">
        <f t="shared" si="203"/>
        <v/>
      </c>
      <c r="I325" s="298"/>
      <c r="J325" s="138" t="str">
        <f t="shared" si="204"/>
        <v/>
      </c>
      <c r="K325" s="316"/>
      <c r="L325" s="138" t="str">
        <f t="shared" si="205"/>
        <v/>
      </c>
      <c r="M325" s="277"/>
      <c r="N325" s="138" t="str">
        <f t="shared" si="206"/>
        <v/>
      </c>
      <c r="O325" s="298"/>
      <c r="P325" s="138" t="str">
        <f t="shared" si="207"/>
        <v/>
      </c>
      <c r="Q325" s="316"/>
      <c r="R325" s="138" t="str">
        <f t="shared" si="208"/>
        <v/>
      </c>
      <c r="S325" s="277"/>
      <c r="T325" s="138" t="str">
        <f t="shared" si="209"/>
        <v/>
      </c>
      <c r="U325" s="298"/>
      <c r="V325" s="138" t="str">
        <f t="shared" si="210"/>
        <v/>
      </c>
      <c r="W325" s="316"/>
      <c r="X325" s="138" t="str">
        <f t="shared" si="211"/>
        <v/>
      </c>
      <c r="Y325" s="277"/>
      <c r="Z325" s="138" t="str">
        <f t="shared" si="212"/>
        <v/>
      </c>
      <c r="AA325" s="298"/>
      <c r="AB325" s="138" t="str">
        <f t="shared" si="213"/>
        <v/>
      </c>
      <c r="AC325" s="138">
        <f>IF(ISBLANK(#REF!),"",MATCH($D325,Liste_compétences,0))</f>
        <v>325</v>
      </c>
      <c r="AD325" s="138">
        <f>IF(ISBLANK(#REF!),"",MATCH($D325,Liste_compétences,0))</f>
        <v>325</v>
      </c>
    </row>
    <row r="326" spans="1:30" x14ac:dyDescent="0.25">
      <c r="A326" s="417"/>
      <c r="B326" s="83"/>
      <c r="C326" s="168" t="s">
        <v>415</v>
      </c>
      <c r="D326" s="207" t="s">
        <v>1411</v>
      </c>
      <c r="E326" s="256"/>
      <c r="F326" s="139" t="str">
        <f t="shared" si="202"/>
        <v/>
      </c>
      <c r="G326" s="278"/>
      <c r="H326" s="139" t="str">
        <f t="shared" si="203"/>
        <v/>
      </c>
      <c r="I326" s="299"/>
      <c r="J326" s="139" t="str">
        <f t="shared" si="204"/>
        <v/>
      </c>
      <c r="K326" s="318"/>
      <c r="L326" s="139" t="str">
        <f t="shared" si="205"/>
        <v/>
      </c>
      <c r="M326" s="278"/>
      <c r="N326" s="139" t="str">
        <f t="shared" si="206"/>
        <v/>
      </c>
      <c r="O326" s="299"/>
      <c r="P326" s="139" t="str">
        <f t="shared" si="207"/>
        <v/>
      </c>
      <c r="Q326" s="318"/>
      <c r="R326" s="139" t="str">
        <f t="shared" si="208"/>
        <v/>
      </c>
      <c r="S326" s="278"/>
      <c r="T326" s="139" t="str">
        <f t="shared" si="209"/>
        <v/>
      </c>
      <c r="U326" s="299"/>
      <c r="V326" s="139" t="str">
        <f t="shared" si="210"/>
        <v/>
      </c>
      <c r="W326" s="318"/>
      <c r="X326" s="139" t="str">
        <f t="shared" si="211"/>
        <v/>
      </c>
      <c r="Y326" s="278"/>
      <c r="Z326" s="139" t="str">
        <f t="shared" si="212"/>
        <v/>
      </c>
      <c r="AA326" s="299"/>
      <c r="AB326" s="139" t="str">
        <f t="shared" si="213"/>
        <v/>
      </c>
      <c r="AC326" s="139">
        <f>IF(ISBLANK(#REF!),"",MATCH($D326,Liste_compétences,0))</f>
        <v>326</v>
      </c>
      <c r="AD326" s="139">
        <f>IF(ISBLANK(#REF!),"",MATCH($D326,Liste_compétences,0))</f>
        <v>326</v>
      </c>
    </row>
    <row r="327" spans="1:30" x14ac:dyDescent="0.25">
      <c r="A327" s="417"/>
      <c r="B327" s="83"/>
      <c r="C327" s="168" t="s">
        <v>416</v>
      </c>
      <c r="D327" s="207" t="s">
        <v>1410</v>
      </c>
      <c r="E327" s="256"/>
      <c r="F327" s="139" t="str">
        <f t="shared" si="202"/>
        <v/>
      </c>
      <c r="G327" s="278"/>
      <c r="H327" s="139" t="str">
        <f t="shared" si="203"/>
        <v/>
      </c>
      <c r="I327" s="299"/>
      <c r="J327" s="139" t="str">
        <f t="shared" si="204"/>
        <v/>
      </c>
      <c r="K327" s="318"/>
      <c r="L327" s="139" t="str">
        <f t="shared" si="205"/>
        <v/>
      </c>
      <c r="M327" s="278"/>
      <c r="N327" s="139" t="str">
        <f t="shared" si="206"/>
        <v/>
      </c>
      <c r="O327" s="299"/>
      <c r="P327" s="139" t="str">
        <f t="shared" si="207"/>
        <v/>
      </c>
      <c r="Q327" s="318"/>
      <c r="R327" s="139" t="str">
        <f t="shared" si="208"/>
        <v/>
      </c>
      <c r="S327" s="278"/>
      <c r="T327" s="139" t="str">
        <f t="shared" si="209"/>
        <v/>
      </c>
      <c r="U327" s="299"/>
      <c r="V327" s="139" t="str">
        <f t="shared" si="210"/>
        <v/>
      </c>
      <c r="W327" s="318"/>
      <c r="X327" s="139" t="str">
        <f t="shared" si="211"/>
        <v/>
      </c>
      <c r="Y327" s="278"/>
      <c r="Z327" s="139" t="str">
        <f t="shared" si="212"/>
        <v/>
      </c>
      <c r="AA327" s="299"/>
      <c r="AB327" s="139" t="str">
        <f t="shared" si="213"/>
        <v/>
      </c>
      <c r="AC327" s="139">
        <f>IF(ISBLANK(#REF!),"",MATCH($D327,Liste_compétences,0))</f>
        <v>327</v>
      </c>
      <c r="AD327" s="139">
        <f>IF(ISBLANK(#REF!),"",MATCH($D327,Liste_compétences,0))</f>
        <v>327</v>
      </c>
    </row>
    <row r="328" spans="1:30" ht="15" thickBot="1" x14ac:dyDescent="0.3">
      <c r="A328" s="418"/>
      <c r="B328" s="84"/>
      <c r="C328" s="169" t="s">
        <v>417</v>
      </c>
      <c r="D328" s="25" t="s">
        <v>1409</v>
      </c>
      <c r="E328" s="258"/>
      <c r="F328" s="141" t="str">
        <f t="shared" si="202"/>
        <v/>
      </c>
      <c r="G328" s="280"/>
      <c r="H328" s="141" t="str">
        <f t="shared" si="203"/>
        <v/>
      </c>
      <c r="I328" s="301"/>
      <c r="J328" s="141" t="str">
        <f t="shared" si="204"/>
        <v/>
      </c>
      <c r="K328" s="319"/>
      <c r="L328" s="141" t="str">
        <f t="shared" si="205"/>
        <v/>
      </c>
      <c r="M328" s="280"/>
      <c r="N328" s="141" t="str">
        <f t="shared" si="206"/>
        <v/>
      </c>
      <c r="O328" s="301"/>
      <c r="P328" s="141" t="str">
        <f t="shared" si="207"/>
        <v/>
      </c>
      <c r="Q328" s="319"/>
      <c r="R328" s="141" t="str">
        <f t="shared" si="208"/>
        <v/>
      </c>
      <c r="S328" s="280"/>
      <c r="T328" s="141" t="str">
        <f t="shared" si="209"/>
        <v/>
      </c>
      <c r="U328" s="301"/>
      <c r="V328" s="141" t="str">
        <f t="shared" si="210"/>
        <v/>
      </c>
      <c r="W328" s="319"/>
      <c r="X328" s="141" t="str">
        <f t="shared" si="211"/>
        <v/>
      </c>
      <c r="Y328" s="280"/>
      <c r="Z328" s="141" t="str">
        <f t="shared" si="212"/>
        <v/>
      </c>
      <c r="AA328" s="301"/>
      <c r="AB328" s="141" t="str">
        <f t="shared" si="213"/>
        <v/>
      </c>
      <c r="AC328" s="141">
        <f>IF(ISBLANK(#REF!),"",MATCH($D328,Liste_compétences,0))</f>
        <v>328</v>
      </c>
      <c r="AD328" s="141">
        <f>IF(ISBLANK(#REF!),"",MATCH($D328,Liste_compétences,0))</f>
        <v>328</v>
      </c>
    </row>
    <row r="329" spans="1:30" x14ac:dyDescent="0.25">
      <c r="A329" s="416" t="s">
        <v>86</v>
      </c>
      <c r="B329" s="81"/>
      <c r="C329" s="167" t="s">
        <v>418</v>
      </c>
      <c r="D329" s="206" t="s">
        <v>1408</v>
      </c>
      <c r="E329" s="255"/>
      <c r="F329" s="138" t="str">
        <f t="shared" si="202"/>
        <v/>
      </c>
      <c r="G329" s="277"/>
      <c r="H329" s="138" t="str">
        <f t="shared" si="203"/>
        <v/>
      </c>
      <c r="I329" s="298"/>
      <c r="J329" s="138" t="str">
        <f t="shared" si="204"/>
        <v/>
      </c>
      <c r="K329" s="316"/>
      <c r="L329" s="138" t="str">
        <f t="shared" si="205"/>
        <v/>
      </c>
      <c r="M329" s="277"/>
      <c r="N329" s="138" t="str">
        <f t="shared" si="206"/>
        <v/>
      </c>
      <c r="O329" s="298"/>
      <c r="P329" s="138" t="str">
        <f t="shared" si="207"/>
        <v/>
      </c>
      <c r="Q329" s="316"/>
      <c r="R329" s="138" t="str">
        <f t="shared" si="208"/>
        <v/>
      </c>
      <c r="S329" s="277"/>
      <c r="T329" s="138" t="str">
        <f t="shared" si="209"/>
        <v/>
      </c>
      <c r="U329" s="298"/>
      <c r="V329" s="138" t="str">
        <f t="shared" si="210"/>
        <v/>
      </c>
      <c r="W329" s="316"/>
      <c r="X329" s="138" t="str">
        <f t="shared" si="211"/>
        <v/>
      </c>
      <c r="Y329" s="277"/>
      <c r="Z329" s="138" t="str">
        <f t="shared" si="212"/>
        <v/>
      </c>
      <c r="AA329" s="298"/>
      <c r="AB329" s="138" t="str">
        <f t="shared" si="213"/>
        <v/>
      </c>
      <c r="AC329" s="138">
        <f>IF(ISBLANK(#REF!),"",MATCH($D329,Liste_compétences,0))</f>
        <v>329</v>
      </c>
      <c r="AD329" s="138">
        <f>IF(ISBLANK(#REF!),"",MATCH($D329,Liste_compétences,0))</f>
        <v>329</v>
      </c>
    </row>
    <row r="330" spans="1:30" ht="15" thickBot="1" x14ac:dyDescent="0.3">
      <c r="A330" s="415"/>
      <c r="B330" s="82"/>
      <c r="C330" s="202" t="s">
        <v>419</v>
      </c>
      <c r="D330" s="208" t="s">
        <v>1407</v>
      </c>
      <c r="E330" s="257"/>
      <c r="F330" s="140" t="str">
        <f t="shared" si="202"/>
        <v/>
      </c>
      <c r="G330" s="279"/>
      <c r="H330" s="140" t="str">
        <f t="shared" si="203"/>
        <v/>
      </c>
      <c r="I330" s="300"/>
      <c r="J330" s="140" t="str">
        <f t="shared" si="204"/>
        <v/>
      </c>
      <c r="K330" s="317"/>
      <c r="L330" s="140" t="str">
        <f t="shared" si="205"/>
        <v/>
      </c>
      <c r="M330" s="279"/>
      <c r="N330" s="140" t="str">
        <f t="shared" si="206"/>
        <v/>
      </c>
      <c r="O330" s="300"/>
      <c r="P330" s="140" t="str">
        <f t="shared" si="207"/>
        <v/>
      </c>
      <c r="Q330" s="317"/>
      <c r="R330" s="140" t="str">
        <f t="shared" si="208"/>
        <v/>
      </c>
      <c r="S330" s="279"/>
      <c r="T330" s="140" t="str">
        <f t="shared" si="209"/>
        <v/>
      </c>
      <c r="U330" s="300"/>
      <c r="V330" s="140" t="str">
        <f t="shared" si="210"/>
        <v/>
      </c>
      <c r="W330" s="317"/>
      <c r="X330" s="140" t="str">
        <f t="shared" si="211"/>
        <v/>
      </c>
      <c r="Y330" s="279"/>
      <c r="Z330" s="140" t="str">
        <f t="shared" si="212"/>
        <v/>
      </c>
      <c r="AA330" s="300"/>
      <c r="AB330" s="140" t="str">
        <f t="shared" si="213"/>
        <v/>
      </c>
      <c r="AC330" s="140">
        <f>IF(ISBLANK(#REF!),"",MATCH($D330,Liste_compétences,0))</f>
        <v>330</v>
      </c>
      <c r="AD330" s="140">
        <f>IF(ISBLANK(#REF!),"",MATCH($D330,Liste_compétences,0))</f>
        <v>330</v>
      </c>
    </row>
    <row r="331" spans="1:30" x14ac:dyDescent="0.25">
      <c r="A331" s="416" t="s">
        <v>87</v>
      </c>
      <c r="B331" s="81"/>
      <c r="C331" s="167" t="s">
        <v>420</v>
      </c>
      <c r="D331" s="206" t="s">
        <v>1405</v>
      </c>
      <c r="E331" s="255"/>
      <c r="F331" s="138" t="str">
        <f t="shared" si="202"/>
        <v/>
      </c>
      <c r="G331" s="277"/>
      <c r="H331" s="138" t="str">
        <f t="shared" si="203"/>
        <v/>
      </c>
      <c r="I331" s="298"/>
      <c r="J331" s="138" t="str">
        <f t="shared" si="204"/>
        <v/>
      </c>
      <c r="K331" s="316"/>
      <c r="L331" s="138" t="str">
        <f t="shared" si="205"/>
        <v/>
      </c>
      <c r="M331" s="277"/>
      <c r="N331" s="138" t="str">
        <f t="shared" si="206"/>
        <v/>
      </c>
      <c r="O331" s="298"/>
      <c r="P331" s="138" t="str">
        <f t="shared" si="207"/>
        <v/>
      </c>
      <c r="Q331" s="316"/>
      <c r="R331" s="138" t="str">
        <f t="shared" si="208"/>
        <v/>
      </c>
      <c r="S331" s="277"/>
      <c r="T331" s="138" t="str">
        <f t="shared" si="209"/>
        <v/>
      </c>
      <c r="U331" s="298"/>
      <c r="V331" s="138" t="str">
        <f t="shared" si="210"/>
        <v/>
      </c>
      <c r="W331" s="316"/>
      <c r="X331" s="138" t="str">
        <f t="shared" si="211"/>
        <v/>
      </c>
      <c r="Y331" s="277"/>
      <c r="Z331" s="138" t="str">
        <f t="shared" si="212"/>
        <v/>
      </c>
      <c r="AA331" s="298"/>
      <c r="AB331" s="138" t="str">
        <f t="shared" si="213"/>
        <v/>
      </c>
      <c r="AC331" s="138">
        <f>IF(ISBLANK(#REF!),"",MATCH($D331,Liste_compétences,0))</f>
        <v>331</v>
      </c>
      <c r="AD331" s="138">
        <f>IF(ISBLANK(#REF!),"",MATCH($D331,Liste_compétences,0))</f>
        <v>331</v>
      </c>
    </row>
    <row r="332" spans="1:30" ht="15" thickBot="1" x14ac:dyDescent="0.3">
      <c r="A332" s="415"/>
      <c r="B332" s="82"/>
      <c r="C332" s="169" t="s">
        <v>421</v>
      </c>
      <c r="D332" s="208" t="s">
        <v>956</v>
      </c>
      <c r="E332" s="257"/>
      <c r="F332" s="140" t="str">
        <f t="shared" si="202"/>
        <v/>
      </c>
      <c r="G332" s="279"/>
      <c r="H332" s="140" t="str">
        <f t="shared" si="203"/>
        <v/>
      </c>
      <c r="I332" s="300"/>
      <c r="J332" s="140" t="str">
        <f t="shared" si="204"/>
        <v/>
      </c>
      <c r="K332" s="317"/>
      <c r="L332" s="140" t="str">
        <f t="shared" si="205"/>
        <v/>
      </c>
      <c r="M332" s="279"/>
      <c r="N332" s="140" t="str">
        <f t="shared" si="206"/>
        <v/>
      </c>
      <c r="O332" s="300"/>
      <c r="P332" s="140" t="str">
        <f t="shared" si="207"/>
        <v/>
      </c>
      <c r="Q332" s="317"/>
      <c r="R332" s="140" t="str">
        <f t="shared" si="208"/>
        <v/>
      </c>
      <c r="S332" s="279"/>
      <c r="T332" s="140" t="str">
        <f t="shared" si="209"/>
        <v/>
      </c>
      <c r="U332" s="300"/>
      <c r="V332" s="140" t="str">
        <f t="shared" si="210"/>
        <v/>
      </c>
      <c r="W332" s="317"/>
      <c r="X332" s="140" t="str">
        <f t="shared" si="211"/>
        <v/>
      </c>
      <c r="Y332" s="279"/>
      <c r="Z332" s="140" t="str">
        <f t="shared" si="212"/>
        <v/>
      </c>
      <c r="AA332" s="300"/>
      <c r="AB332" s="140" t="str">
        <f t="shared" si="213"/>
        <v/>
      </c>
      <c r="AC332" s="140">
        <f>IF(ISBLANK(#REF!),"",MATCH($D332,Liste_compétences,0))</f>
        <v>332</v>
      </c>
      <c r="AD332" s="140">
        <f>IF(ISBLANK(#REF!),"",MATCH($D332,Liste_compétences,0))</f>
        <v>332</v>
      </c>
    </row>
    <row r="333" spans="1:30" ht="16.5" thickBot="1" x14ac:dyDescent="0.3">
      <c r="A333" s="412" t="s">
        <v>230</v>
      </c>
      <c r="B333" s="159"/>
      <c r="C333" s="172"/>
      <c r="D333" s="199" t="s">
        <v>1355</v>
      </c>
      <c r="E333" s="340"/>
      <c r="F333" s="341" t="str">
        <f>IF(SUM(F335:F339)=0,"",MATCH($D333,Liste_compétences,0))</f>
        <v/>
      </c>
      <c r="G333" s="342" t="str">
        <f>G$6</f>
        <v>2012-2013</v>
      </c>
      <c r="H333" s="341" t="str">
        <f>IF(SUM(H335:H339)=0,"",MATCH($D333,Liste_compétences,0))</f>
        <v/>
      </c>
      <c r="I333" s="343"/>
      <c r="J333" s="341" t="str">
        <f>IF(SUM(J335:J339)=0,"",MATCH($D333,Liste_compétences,0))</f>
        <v/>
      </c>
      <c r="K333" s="340"/>
      <c r="L333" s="341" t="str">
        <f>IF(SUM(L335:L339)=0,"",MATCH($D333,Liste_compétences,0))</f>
        <v/>
      </c>
      <c r="M333" s="342" t="str">
        <f>M$6</f>
        <v>2013-2014</v>
      </c>
      <c r="N333" s="341" t="str">
        <f>IF(SUM(N335:N339)=0,"",MATCH($D333,Liste_compétences,0))</f>
        <v/>
      </c>
      <c r="O333" s="343"/>
      <c r="P333" s="341" t="str">
        <f>IF(SUM(P335:P339)=0,"",MATCH($D333,Liste_compétences,0))</f>
        <v/>
      </c>
      <c r="Q333" s="340"/>
      <c r="R333" s="341" t="str">
        <f>IF(SUM(R335:R339)=0,"",MATCH($D333,Liste_compétences,0))</f>
        <v/>
      </c>
      <c r="S333" s="342" t="str">
        <f>S$6</f>
        <v>2014-2015</v>
      </c>
      <c r="T333" s="341" t="str">
        <f>IF(SUM(T335:T339)=0,"",MATCH($D333,Liste_compétences,0))</f>
        <v/>
      </c>
      <c r="U333" s="343"/>
      <c r="V333" s="341" t="str">
        <f>IF(SUM(V335:V339)=0,"",MATCH($D333,Liste_compétences,0))</f>
        <v/>
      </c>
      <c r="W333" s="340"/>
      <c r="X333" s="341" t="str">
        <f>IF(SUM(X335:X339)=0,"",MATCH($D333,Liste_compétences,0))</f>
        <v/>
      </c>
      <c r="Y333" s="342" t="str">
        <f>Y$6</f>
        <v>2015-2016</v>
      </c>
      <c r="Z333" s="341" t="str">
        <f>IF(SUM(Z335:Z339)=0,"",MATCH($D333,Liste_compétences,0))</f>
        <v/>
      </c>
      <c r="AA333" s="343"/>
      <c r="AB333" s="341" t="str">
        <f>IF(SUM(AB335:AB339)=0,"",MATCH($D333,Liste_compétences,0))</f>
        <v/>
      </c>
      <c r="AC333" s="341">
        <f>IF(SUM(AC335:AC339)=0,"",MATCH($D333,Liste_compétences,0))</f>
        <v>333</v>
      </c>
      <c r="AD333" s="103">
        <f>IF(SUM(AD335:AD339)=0,"",MATCH($D333,Liste_compétences,0))</f>
        <v>333</v>
      </c>
    </row>
    <row r="334" spans="1:30" ht="16.5" thickBot="1" x14ac:dyDescent="0.3">
      <c r="A334" s="413"/>
      <c r="B334" s="177"/>
      <c r="C334" s="173"/>
      <c r="D334" s="179" t="s">
        <v>1</v>
      </c>
      <c r="E334" s="352">
        <v>1</v>
      </c>
      <c r="F334" s="353"/>
      <c r="G334" s="335">
        <v>2</v>
      </c>
      <c r="H334" s="353"/>
      <c r="I334" s="354">
        <v>3</v>
      </c>
      <c r="J334" s="353"/>
      <c r="K334" s="352">
        <v>1</v>
      </c>
      <c r="L334" s="353"/>
      <c r="M334" s="335">
        <v>2</v>
      </c>
      <c r="N334" s="353"/>
      <c r="O334" s="354">
        <v>3</v>
      </c>
      <c r="P334" s="353"/>
      <c r="Q334" s="352">
        <v>1</v>
      </c>
      <c r="R334" s="353"/>
      <c r="S334" s="335">
        <v>2</v>
      </c>
      <c r="T334" s="353"/>
      <c r="U334" s="354">
        <v>3</v>
      </c>
      <c r="V334" s="353"/>
      <c r="W334" s="352">
        <v>1</v>
      </c>
      <c r="X334" s="353"/>
      <c r="Y334" s="335">
        <v>2</v>
      </c>
      <c r="Z334" s="353"/>
      <c r="AA334" s="354">
        <v>3</v>
      </c>
      <c r="AB334" s="353"/>
      <c r="AC334" s="353"/>
      <c r="AD334" s="142"/>
    </row>
    <row r="335" spans="1:30" x14ac:dyDescent="0.25">
      <c r="A335" s="8"/>
      <c r="B335" s="49"/>
      <c r="C335" s="167" t="s">
        <v>419</v>
      </c>
      <c r="D335" s="216" t="s">
        <v>957</v>
      </c>
      <c r="E335" s="259"/>
      <c r="F335" s="143" t="str">
        <f>IF(ISBLANK(E335),"",MATCH($D335,Liste_compétences,0))</f>
        <v/>
      </c>
      <c r="G335" s="281"/>
      <c r="H335" s="143" t="str">
        <f>IF(ISBLANK(G335),"",MATCH($D335,Liste_compétences,0))</f>
        <v/>
      </c>
      <c r="I335" s="302"/>
      <c r="J335" s="143" t="str">
        <f>IF(ISBLANK(I335),"",MATCH($D335,Liste_compétences,0))</f>
        <v/>
      </c>
      <c r="K335" s="320"/>
      <c r="L335" s="143" t="str">
        <f>IF(ISBLANK(K335),"",MATCH($D335,Liste_compétences,0))</f>
        <v/>
      </c>
      <c r="M335" s="281"/>
      <c r="N335" s="143" t="str">
        <f>IF(ISBLANK(M335),"",MATCH($D335,Liste_compétences,0))</f>
        <v/>
      </c>
      <c r="O335" s="302"/>
      <c r="P335" s="143" t="str">
        <f>IF(ISBLANK(O335),"",MATCH($D335,Liste_compétences,0))</f>
        <v/>
      </c>
      <c r="Q335" s="259"/>
      <c r="R335" s="143" t="str">
        <f>IF(ISBLANK(Q335),"",MATCH($D335,Liste_compétences,0))</f>
        <v/>
      </c>
      <c r="S335" s="281"/>
      <c r="T335" s="143" t="str">
        <f>IF(ISBLANK(S335),"",MATCH($D335,Liste_compétences,0))</f>
        <v/>
      </c>
      <c r="U335" s="302"/>
      <c r="V335" s="143" t="str">
        <f>IF(ISBLANK(U335),"",MATCH($D335,Liste_compétences,0))</f>
        <v/>
      </c>
      <c r="W335" s="320"/>
      <c r="X335" s="143" t="str">
        <f>IF(ISBLANK(W335),"",MATCH($D335,Liste_compétences,0))</f>
        <v/>
      </c>
      <c r="Y335" s="281"/>
      <c r="Z335" s="143" t="str">
        <f>IF(ISBLANK(Y335),"",MATCH($D335,Liste_compétences,0))</f>
        <v/>
      </c>
      <c r="AA335" s="302"/>
      <c r="AB335" s="143" t="str">
        <f>IF(ISBLANK(AA335),"",MATCH($D335,Liste_compétences,0))</f>
        <v/>
      </c>
      <c r="AC335" s="143">
        <f>IF(ISBLANK(#REF!),"",MATCH($D335,Liste_compétences,0))</f>
        <v>335</v>
      </c>
      <c r="AD335" s="143">
        <f>IF(ISBLANK(#REF!),"",MATCH($D335,Liste_compétences,0))</f>
        <v>335</v>
      </c>
    </row>
    <row r="336" spans="1:30" x14ac:dyDescent="0.25">
      <c r="A336" s="8"/>
      <c r="B336" s="49"/>
      <c r="C336" s="168" t="s">
        <v>420</v>
      </c>
      <c r="D336" s="207" t="s">
        <v>958</v>
      </c>
      <c r="E336" s="256"/>
      <c r="F336" s="139" t="str">
        <f>IF(ISBLANK(E336),"",MATCH($D336,Liste_compétences,0))</f>
        <v/>
      </c>
      <c r="G336" s="278"/>
      <c r="H336" s="139" t="str">
        <f>IF(ISBLANK(G336),"",MATCH($D336,Liste_compétences,0))</f>
        <v/>
      </c>
      <c r="I336" s="299"/>
      <c r="J336" s="139" t="str">
        <f>IF(ISBLANK(I336),"",MATCH($D336,Liste_compétences,0))</f>
        <v/>
      </c>
      <c r="K336" s="318"/>
      <c r="L336" s="139" t="str">
        <f>IF(ISBLANK(K336),"",MATCH($D336,Liste_compétences,0))</f>
        <v/>
      </c>
      <c r="M336" s="278"/>
      <c r="N336" s="139" t="str">
        <f>IF(ISBLANK(M336),"",MATCH($D336,Liste_compétences,0))</f>
        <v/>
      </c>
      <c r="O336" s="299"/>
      <c r="P336" s="139" t="str">
        <f>IF(ISBLANK(O336),"",MATCH($D336,Liste_compétences,0))</f>
        <v/>
      </c>
      <c r="Q336" s="256"/>
      <c r="R336" s="139" t="str">
        <f>IF(ISBLANK(Q336),"",MATCH($D336,Liste_compétences,0))</f>
        <v/>
      </c>
      <c r="S336" s="278"/>
      <c r="T336" s="139" t="str">
        <f>IF(ISBLANK(S336),"",MATCH($D336,Liste_compétences,0))</f>
        <v/>
      </c>
      <c r="U336" s="299"/>
      <c r="V336" s="139" t="str">
        <f>IF(ISBLANK(U336),"",MATCH($D336,Liste_compétences,0))</f>
        <v/>
      </c>
      <c r="W336" s="318"/>
      <c r="X336" s="139" t="str">
        <f>IF(ISBLANK(W336),"",MATCH($D336,Liste_compétences,0))</f>
        <v/>
      </c>
      <c r="Y336" s="278"/>
      <c r="Z336" s="139" t="str">
        <f>IF(ISBLANK(Y336),"",MATCH($D336,Liste_compétences,0))</f>
        <v/>
      </c>
      <c r="AA336" s="299"/>
      <c r="AB336" s="139" t="str">
        <f>IF(ISBLANK(AA336),"",MATCH($D336,Liste_compétences,0))</f>
        <v/>
      </c>
      <c r="AC336" s="139">
        <f>IF(ISBLANK(#REF!),"",MATCH($D336,Liste_compétences,0))</f>
        <v>336</v>
      </c>
      <c r="AD336" s="139">
        <f>IF(ISBLANK(#REF!),"",MATCH($D336,Liste_compétences,0))</f>
        <v>336</v>
      </c>
    </row>
    <row r="337" spans="1:30" x14ac:dyDescent="0.25">
      <c r="A337" s="8"/>
      <c r="B337" s="49"/>
      <c r="C337" s="168" t="s">
        <v>421</v>
      </c>
      <c r="D337" s="207" t="s">
        <v>959</v>
      </c>
      <c r="E337" s="256"/>
      <c r="F337" s="139" t="str">
        <f>IF(ISBLANK(E337),"",MATCH($D337,Liste_compétences,0))</f>
        <v/>
      </c>
      <c r="G337" s="278"/>
      <c r="H337" s="139" t="str">
        <f>IF(ISBLANK(G337),"",MATCH($D337,Liste_compétences,0))</f>
        <v/>
      </c>
      <c r="I337" s="299"/>
      <c r="J337" s="139" t="str">
        <f>IF(ISBLANK(I337),"",MATCH($D337,Liste_compétences,0))</f>
        <v/>
      </c>
      <c r="K337" s="318"/>
      <c r="L337" s="139" t="str">
        <f>IF(ISBLANK(K337),"",MATCH($D337,Liste_compétences,0))</f>
        <v/>
      </c>
      <c r="M337" s="278"/>
      <c r="N337" s="139" t="str">
        <f>IF(ISBLANK(M337),"",MATCH($D337,Liste_compétences,0))</f>
        <v/>
      </c>
      <c r="O337" s="299"/>
      <c r="P337" s="139" t="str">
        <f>IF(ISBLANK(O337),"",MATCH($D337,Liste_compétences,0))</f>
        <v/>
      </c>
      <c r="Q337" s="256"/>
      <c r="R337" s="139" t="str">
        <f>IF(ISBLANK(Q337),"",MATCH($D337,Liste_compétences,0))</f>
        <v/>
      </c>
      <c r="S337" s="278"/>
      <c r="T337" s="139" t="str">
        <f>IF(ISBLANK(S337),"",MATCH($D337,Liste_compétences,0))</f>
        <v/>
      </c>
      <c r="U337" s="299"/>
      <c r="V337" s="139" t="str">
        <f>IF(ISBLANK(U337),"",MATCH($D337,Liste_compétences,0))</f>
        <v/>
      </c>
      <c r="W337" s="318"/>
      <c r="X337" s="139" t="str">
        <f>IF(ISBLANK(W337),"",MATCH($D337,Liste_compétences,0))</f>
        <v/>
      </c>
      <c r="Y337" s="278"/>
      <c r="Z337" s="139" t="str">
        <f>IF(ISBLANK(Y337),"",MATCH($D337,Liste_compétences,0))</f>
        <v/>
      </c>
      <c r="AA337" s="299"/>
      <c r="AB337" s="139" t="str">
        <f>IF(ISBLANK(AA337),"",MATCH($D337,Liste_compétences,0))</f>
        <v/>
      </c>
      <c r="AC337" s="139">
        <f>IF(ISBLANK(#REF!),"",MATCH($D337,Liste_compétences,0))</f>
        <v>337</v>
      </c>
      <c r="AD337" s="139">
        <f>IF(ISBLANK(#REF!),"",MATCH($D337,Liste_compétences,0))</f>
        <v>337</v>
      </c>
    </row>
    <row r="338" spans="1:30" x14ac:dyDescent="0.25">
      <c r="A338" s="8"/>
      <c r="B338" s="49"/>
      <c r="C338" s="168" t="s">
        <v>422</v>
      </c>
      <c r="D338" s="207" t="s">
        <v>960</v>
      </c>
      <c r="E338" s="256"/>
      <c r="F338" s="139" t="str">
        <f>IF(ISBLANK(E338),"",MATCH($D338,Liste_compétences,0))</f>
        <v/>
      </c>
      <c r="G338" s="278"/>
      <c r="H338" s="139" t="str">
        <f>IF(ISBLANK(G338),"",MATCH($D338,Liste_compétences,0))</f>
        <v/>
      </c>
      <c r="I338" s="299"/>
      <c r="J338" s="139" t="str">
        <f>IF(ISBLANK(I338),"",MATCH($D338,Liste_compétences,0))</f>
        <v/>
      </c>
      <c r="K338" s="318"/>
      <c r="L338" s="139" t="str">
        <f>IF(ISBLANK(K338),"",MATCH($D338,Liste_compétences,0))</f>
        <v/>
      </c>
      <c r="M338" s="278"/>
      <c r="N338" s="139" t="str">
        <f>IF(ISBLANK(M338),"",MATCH($D338,Liste_compétences,0))</f>
        <v/>
      </c>
      <c r="O338" s="299"/>
      <c r="P338" s="139" t="str">
        <f>IF(ISBLANK(O338),"",MATCH($D338,Liste_compétences,0))</f>
        <v/>
      </c>
      <c r="Q338" s="256"/>
      <c r="R338" s="139" t="str">
        <f>IF(ISBLANK(Q338),"",MATCH($D338,Liste_compétences,0))</f>
        <v/>
      </c>
      <c r="S338" s="278"/>
      <c r="T338" s="139" t="str">
        <f>IF(ISBLANK(S338),"",MATCH($D338,Liste_compétences,0))</f>
        <v/>
      </c>
      <c r="U338" s="299"/>
      <c r="V338" s="139" t="str">
        <f>IF(ISBLANK(U338),"",MATCH($D338,Liste_compétences,0))</f>
        <v/>
      </c>
      <c r="W338" s="318"/>
      <c r="X338" s="139" t="str">
        <f>IF(ISBLANK(W338),"",MATCH($D338,Liste_compétences,0))</f>
        <v/>
      </c>
      <c r="Y338" s="278"/>
      <c r="Z338" s="139" t="str">
        <f>IF(ISBLANK(Y338),"",MATCH($D338,Liste_compétences,0))</f>
        <v/>
      </c>
      <c r="AA338" s="299"/>
      <c r="AB338" s="139" t="str">
        <f>IF(ISBLANK(AA338),"",MATCH($D338,Liste_compétences,0))</f>
        <v/>
      </c>
      <c r="AC338" s="139">
        <f>IF(ISBLANK(#REF!),"",MATCH($D338,Liste_compétences,0))</f>
        <v>338</v>
      </c>
      <c r="AD338" s="139">
        <f>IF(ISBLANK(#REF!),"",MATCH($D338,Liste_compétences,0))</f>
        <v>338</v>
      </c>
    </row>
    <row r="339" spans="1:30" ht="15" thickBot="1" x14ac:dyDescent="0.3">
      <c r="A339" s="8"/>
      <c r="B339" s="49"/>
      <c r="C339" s="169" t="s">
        <v>423</v>
      </c>
      <c r="D339" s="25" t="s">
        <v>961</v>
      </c>
      <c r="E339" s="258"/>
      <c r="F339" s="141" t="str">
        <f>IF(ISBLANK(E339),"",MATCH($D339,Liste_compétences,0))</f>
        <v/>
      </c>
      <c r="G339" s="280"/>
      <c r="H339" s="141" t="str">
        <f>IF(ISBLANK(G339),"",MATCH($D339,Liste_compétences,0))</f>
        <v/>
      </c>
      <c r="I339" s="301"/>
      <c r="J339" s="141" t="str">
        <f>IF(ISBLANK(I339),"",MATCH($D339,Liste_compétences,0))</f>
        <v/>
      </c>
      <c r="K339" s="319"/>
      <c r="L339" s="141" t="str">
        <f>IF(ISBLANK(K339),"",MATCH($D339,Liste_compétences,0))</f>
        <v/>
      </c>
      <c r="M339" s="280"/>
      <c r="N339" s="141" t="str">
        <f>IF(ISBLANK(M339),"",MATCH($D339,Liste_compétences,0))</f>
        <v/>
      </c>
      <c r="O339" s="301"/>
      <c r="P339" s="141" t="str">
        <f>IF(ISBLANK(O339),"",MATCH($D339,Liste_compétences,0))</f>
        <v/>
      </c>
      <c r="Q339" s="258"/>
      <c r="R339" s="141" t="str">
        <f>IF(ISBLANK(Q339),"",MATCH($D339,Liste_compétences,0))</f>
        <v/>
      </c>
      <c r="S339" s="280"/>
      <c r="T339" s="141" t="str">
        <f>IF(ISBLANK(S339),"",MATCH($D339,Liste_compétences,0))</f>
        <v/>
      </c>
      <c r="U339" s="301"/>
      <c r="V339" s="141" t="str">
        <f>IF(ISBLANK(U339),"",MATCH($D339,Liste_compétences,0))</f>
        <v/>
      </c>
      <c r="W339" s="319"/>
      <c r="X339" s="141" t="str">
        <f>IF(ISBLANK(W339),"",MATCH($D339,Liste_compétences,0))</f>
        <v/>
      </c>
      <c r="Y339" s="280"/>
      <c r="Z339" s="141" t="str">
        <f>IF(ISBLANK(Y339),"",MATCH($D339,Liste_compétences,0))</f>
        <v/>
      </c>
      <c r="AA339" s="301"/>
      <c r="AB339" s="141" t="str">
        <f>IF(ISBLANK(AA339),"",MATCH($D339,Liste_compétences,0))</f>
        <v/>
      </c>
      <c r="AC339" s="141">
        <f>IF(ISBLANK(#REF!),"",MATCH($D339,Liste_compétences,0))</f>
        <v>339</v>
      </c>
      <c r="AD339" s="141">
        <f>IF(ISBLANK(#REF!),"",MATCH($D339,Liste_compétences,0))</f>
        <v>339</v>
      </c>
    </row>
    <row r="340" spans="1:30" ht="16.5" thickBot="1" x14ac:dyDescent="0.3">
      <c r="A340" s="412" t="s">
        <v>231</v>
      </c>
      <c r="B340" s="159"/>
      <c r="C340" s="172"/>
      <c r="D340" s="15" t="s">
        <v>1356</v>
      </c>
      <c r="E340" s="340"/>
      <c r="F340" s="341" t="str">
        <f>IF(SUM(F342:F345)=0,"",MATCH($D340,Liste_compétences,0))</f>
        <v/>
      </c>
      <c r="G340" s="342" t="str">
        <f>G$6</f>
        <v>2012-2013</v>
      </c>
      <c r="H340" s="341" t="str">
        <f>IF(SUM(H342:H345)=0,"",MATCH($D340,Liste_compétences,0))</f>
        <v/>
      </c>
      <c r="I340" s="343"/>
      <c r="J340" s="341" t="str">
        <f>IF(SUM(J342:J345)=0,"",MATCH($D340,Liste_compétences,0))</f>
        <v/>
      </c>
      <c r="K340" s="340"/>
      <c r="L340" s="341" t="str">
        <f>IF(SUM(L342:L345)=0,"",MATCH($D340,Liste_compétences,0))</f>
        <v/>
      </c>
      <c r="M340" s="342" t="str">
        <f>M$6</f>
        <v>2013-2014</v>
      </c>
      <c r="N340" s="341" t="str">
        <f>IF(SUM(N342:N345)=0,"",MATCH($D340,Liste_compétences,0))</f>
        <v/>
      </c>
      <c r="O340" s="343"/>
      <c r="P340" s="341" t="str">
        <f>IF(SUM(P342:P345)=0,"",MATCH($D340,Liste_compétences,0))</f>
        <v/>
      </c>
      <c r="Q340" s="340"/>
      <c r="R340" s="341" t="str">
        <f>IF(SUM(R342:R345)=0,"",MATCH($D340,Liste_compétences,0))</f>
        <v/>
      </c>
      <c r="S340" s="342" t="str">
        <f>S$6</f>
        <v>2014-2015</v>
      </c>
      <c r="T340" s="341" t="str">
        <f>IF(SUM(T342:T345)=0,"",MATCH($D340,Liste_compétences,0))</f>
        <v/>
      </c>
      <c r="U340" s="343"/>
      <c r="V340" s="341" t="str">
        <f>IF(SUM(V342:V345)=0,"",MATCH($D340,Liste_compétences,0))</f>
        <v/>
      </c>
      <c r="W340" s="340"/>
      <c r="X340" s="341" t="str">
        <f>IF(SUM(X342:X345)=0,"",MATCH($D340,Liste_compétences,0))</f>
        <v/>
      </c>
      <c r="Y340" s="342" t="str">
        <f>Y$6</f>
        <v>2015-2016</v>
      </c>
      <c r="Z340" s="341" t="str">
        <f>IF(SUM(Z342:Z345)=0,"",MATCH($D340,Liste_compétences,0))</f>
        <v/>
      </c>
      <c r="AA340" s="343"/>
      <c r="AB340" s="341" t="str">
        <f>IF(SUM(AB342:AB345)=0,"",MATCH($D340,Liste_compétences,0))</f>
        <v/>
      </c>
      <c r="AC340" s="341">
        <f>IF(SUM(AC342:AC345)=0,"",MATCH($D340,Liste_compétences,0))</f>
        <v>340</v>
      </c>
      <c r="AD340" s="103">
        <f>IF(SUM(AD342:AD345)=0,"",MATCH($D340,Liste_compétences,0))</f>
        <v>340</v>
      </c>
    </row>
    <row r="341" spans="1:30" ht="16.5" thickBot="1" x14ac:dyDescent="0.3">
      <c r="A341" s="413"/>
      <c r="B341" s="177"/>
      <c r="C341" s="173"/>
      <c r="D341" s="16" t="s">
        <v>1</v>
      </c>
      <c r="E341" s="344">
        <v>1</v>
      </c>
      <c r="F341" s="345"/>
      <c r="G341" s="346">
        <v>2</v>
      </c>
      <c r="H341" s="345"/>
      <c r="I341" s="347">
        <v>3</v>
      </c>
      <c r="J341" s="345"/>
      <c r="K341" s="344">
        <v>1</v>
      </c>
      <c r="L341" s="345"/>
      <c r="M341" s="346">
        <v>2</v>
      </c>
      <c r="N341" s="345"/>
      <c r="O341" s="347">
        <v>3</v>
      </c>
      <c r="P341" s="345"/>
      <c r="Q341" s="344">
        <v>1</v>
      </c>
      <c r="R341" s="345"/>
      <c r="S341" s="346">
        <v>2</v>
      </c>
      <c r="T341" s="345"/>
      <c r="U341" s="347">
        <v>3</v>
      </c>
      <c r="V341" s="345"/>
      <c r="W341" s="344">
        <v>1</v>
      </c>
      <c r="X341" s="345"/>
      <c r="Y341" s="346">
        <v>2</v>
      </c>
      <c r="Z341" s="345"/>
      <c r="AA341" s="347">
        <v>3</v>
      </c>
      <c r="AB341" s="345"/>
      <c r="AC341" s="345"/>
      <c r="AD341" s="119"/>
    </row>
    <row r="342" spans="1:30" ht="15" thickBot="1" x14ac:dyDescent="0.3">
      <c r="A342" s="112" t="s">
        <v>88</v>
      </c>
      <c r="B342" s="31"/>
      <c r="C342" s="167" t="s">
        <v>422</v>
      </c>
      <c r="D342" s="206" t="s">
        <v>88</v>
      </c>
      <c r="E342" s="255"/>
      <c r="F342" s="145" t="str">
        <f>IF(ISBLANK(E342),"",MATCH($D342,Liste_compétences,0))</f>
        <v/>
      </c>
      <c r="G342" s="277"/>
      <c r="H342" s="145" t="str">
        <f>IF(ISBLANK(G342),"",MATCH($D342,Liste_compétences,0))</f>
        <v/>
      </c>
      <c r="I342" s="298"/>
      <c r="J342" s="145" t="str">
        <f>IF(ISBLANK(I342),"",MATCH($D342,Liste_compétences,0))</f>
        <v/>
      </c>
      <c r="K342" s="316"/>
      <c r="L342" s="145" t="str">
        <f>IF(ISBLANK(K342),"",MATCH($D342,Liste_compétences,0))</f>
        <v/>
      </c>
      <c r="M342" s="277"/>
      <c r="N342" s="145" t="str">
        <f>IF(ISBLANK(M342),"",MATCH($D342,Liste_compétences,0))</f>
        <v/>
      </c>
      <c r="O342" s="298"/>
      <c r="P342" s="145" t="str">
        <f>IF(ISBLANK(O342),"",MATCH($D342,Liste_compétences,0))</f>
        <v/>
      </c>
      <c r="Q342" s="316"/>
      <c r="R342" s="145" t="str">
        <f>IF(ISBLANK(Q342),"",MATCH($D342,Liste_compétences,0))</f>
        <v/>
      </c>
      <c r="S342" s="277"/>
      <c r="T342" s="145" t="str">
        <f>IF(ISBLANK(S342),"",MATCH($D342,Liste_compétences,0))</f>
        <v/>
      </c>
      <c r="U342" s="298"/>
      <c r="V342" s="145" t="str">
        <f>IF(ISBLANK(U342),"",MATCH($D342,Liste_compétences,0))</f>
        <v/>
      </c>
      <c r="W342" s="316"/>
      <c r="X342" s="145" t="str">
        <f>IF(ISBLANK(W342),"",MATCH($D342,Liste_compétences,0))</f>
        <v/>
      </c>
      <c r="Y342" s="277"/>
      <c r="Z342" s="145" t="str">
        <f>IF(ISBLANK(Y342),"",MATCH($D342,Liste_compétences,0))</f>
        <v/>
      </c>
      <c r="AA342" s="298"/>
      <c r="AB342" s="145" t="str">
        <f>IF(ISBLANK(AA342),"",MATCH($D342,Liste_compétences,0))</f>
        <v/>
      </c>
      <c r="AC342" s="145">
        <f>IF(ISBLANK(#REF!),"",MATCH($D342,Liste_compétences,0))</f>
        <v>342</v>
      </c>
      <c r="AD342" s="144">
        <f>IF(ISBLANK(#REF!),"",MATCH($D342,Liste_compétences,0))</f>
        <v>342</v>
      </c>
    </row>
    <row r="343" spans="1:30" x14ac:dyDescent="0.25">
      <c r="A343" s="416" t="s">
        <v>89</v>
      </c>
      <c r="B343" s="184"/>
      <c r="C343" s="201" t="s">
        <v>423</v>
      </c>
      <c r="D343" s="216" t="s">
        <v>962</v>
      </c>
      <c r="E343" s="259"/>
      <c r="F343" s="332" t="str">
        <f>IF(ISBLANK(E343),"",MATCH($D343,Liste_compétences,0))</f>
        <v/>
      </c>
      <c r="G343" s="281"/>
      <c r="H343" s="332" t="str">
        <f>IF(ISBLANK(G343),"",MATCH($D343,Liste_compétences,0))</f>
        <v/>
      </c>
      <c r="I343" s="302"/>
      <c r="J343" s="332" t="str">
        <f>IF(ISBLANK(I343),"",MATCH($D343,Liste_compétences,0))</f>
        <v/>
      </c>
      <c r="K343" s="320"/>
      <c r="L343" s="332" t="str">
        <f>IF(ISBLANK(K343),"",MATCH($D343,Liste_compétences,0))</f>
        <v/>
      </c>
      <c r="M343" s="281"/>
      <c r="N343" s="332" t="str">
        <f>IF(ISBLANK(M343),"",MATCH($D343,Liste_compétences,0))</f>
        <v/>
      </c>
      <c r="O343" s="302"/>
      <c r="P343" s="332" t="str">
        <f>IF(ISBLANK(O343),"",MATCH($D343,Liste_compétences,0))</f>
        <v/>
      </c>
      <c r="Q343" s="320"/>
      <c r="R343" s="332" t="str">
        <f>IF(ISBLANK(Q343),"",MATCH($D343,Liste_compétences,0))</f>
        <v/>
      </c>
      <c r="S343" s="281"/>
      <c r="T343" s="332" t="str">
        <f>IF(ISBLANK(S343),"",MATCH($D343,Liste_compétences,0))</f>
        <v/>
      </c>
      <c r="U343" s="302"/>
      <c r="V343" s="332" t="str">
        <f>IF(ISBLANK(U343),"",MATCH($D343,Liste_compétences,0))</f>
        <v/>
      </c>
      <c r="W343" s="320"/>
      <c r="X343" s="332" t="str">
        <f>IF(ISBLANK(W343),"",MATCH($D343,Liste_compétences,0))</f>
        <v/>
      </c>
      <c r="Y343" s="281"/>
      <c r="Z343" s="332" t="str">
        <f>IF(ISBLANK(Y343),"",MATCH($D343,Liste_compétences,0))</f>
        <v/>
      </c>
      <c r="AA343" s="302"/>
      <c r="AB343" s="332" t="str">
        <f>IF(ISBLANK(AA343),"",MATCH($D343,Liste_compétences,0))</f>
        <v/>
      </c>
      <c r="AC343" s="332">
        <f>IF(ISBLANK(#REF!),"",MATCH($D343,Liste_compétences,0))</f>
        <v>343</v>
      </c>
      <c r="AD343" s="145">
        <f>IF(ISBLANK(#REF!),"",MATCH($D343,Liste_compétences,0))</f>
        <v>343</v>
      </c>
    </row>
    <row r="344" spans="1:30" ht="15" thickBot="1" x14ac:dyDescent="0.3">
      <c r="A344" s="418"/>
      <c r="B344" s="32"/>
      <c r="C344" s="168" t="s">
        <v>424</v>
      </c>
      <c r="D344" s="207" t="s">
        <v>1406</v>
      </c>
      <c r="E344" s="256"/>
      <c r="F344" s="139" t="str">
        <f>IF(ISBLANK(E344),"",MATCH($D344,Liste_compétences,0))</f>
        <v/>
      </c>
      <c r="G344" s="278"/>
      <c r="H344" s="139" t="str">
        <f>IF(ISBLANK(G344),"",MATCH($D344,Liste_compétences,0))</f>
        <v/>
      </c>
      <c r="I344" s="299"/>
      <c r="J344" s="139" t="str">
        <f>IF(ISBLANK(I344),"",MATCH($D344,Liste_compétences,0))</f>
        <v/>
      </c>
      <c r="K344" s="318"/>
      <c r="L344" s="139" t="str">
        <f>IF(ISBLANK(K344),"",MATCH($D344,Liste_compétences,0))</f>
        <v/>
      </c>
      <c r="M344" s="278"/>
      <c r="N344" s="139" t="str">
        <f>IF(ISBLANK(M344),"",MATCH($D344,Liste_compétences,0))</f>
        <v/>
      </c>
      <c r="O344" s="299"/>
      <c r="P344" s="139" t="str">
        <f>IF(ISBLANK(O344),"",MATCH($D344,Liste_compétences,0))</f>
        <v/>
      </c>
      <c r="Q344" s="318"/>
      <c r="R344" s="139" t="str">
        <f>IF(ISBLANK(Q344),"",MATCH($D344,Liste_compétences,0))</f>
        <v/>
      </c>
      <c r="S344" s="278"/>
      <c r="T344" s="139" t="str">
        <f>IF(ISBLANK(S344),"",MATCH($D344,Liste_compétences,0))</f>
        <v/>
      </c>
      <c r="U344" s="299"/>
      <c r="V344" s="139" t="str">
        <f>IF(ISBLANK(U344),"",MATCH($D344,Liste_compétences,0))</f>
        <v/>
      </c>
      <c r="W344" s="318"/>
      <c r="X344" s="139" t="str">
        <f>IF(ISBLANK(W344),"",MATCH($D344,Liste_compétences,0))</f>
        <v/>
      </c>
      <c r="Y344" s="278"/>
      <c r="Z344" s="139" t="str">
        <f>IF(ISBLANK(Y344),"",MATCH($D344,Liste_compétences,0))</f>
        <v/>
      </c>
      <c r="AA344" s="299"/>
      <c r="AB344" s="139" t="str">
        <f>IF(ISBLANK(AA344),"",MATCH($D344,Liste_compétences,0))</f>
        <v/>
      </c>
      <c r="AC344" s="139">
        <f>IF(ISBLANK(#REF!),"",MATCH($D344,Liste_compétences,0))</f>
        <v>344</v>
      </c>
      <c r="AD344" s="141">
        <f>IF(ISBLANK(#REF!),"",MATCH($D344,Liste_compétences,0))</f>
        <v>344</v>
      </c>
    </row>
    <row r="345" spans="1:30" ht="15" thickBot="1" x14ac:dyDescent="0.3">
      <c r="A345" s="110" t="s">
        <v>90</v>
      </c>
      <c r="B345" s="51"/>
      <c r="C345" s="204" t="s">
        <v>425</v>
      </c>
      <c r="D345" s="212" t="s">
        <v>963</v>
      </c>
      <c r="E345" s="355"/>
      <c r="F345" s="356" t="str">
        <f>IF(ISBLANK(E345),"",MATCH($D345,Liste_compétences,0))</f>
        <v/>
      </c>
      <c r="G345" s="329"/>
      <c r="H345" s="356" t="str">
        <f>IF(ISBLANK(G345),"",MATCH($D345,Liste_compétences,0))</f>
        <v/>
      </c>
      <c r="I345" s="330"/>
      <c r="J345" s="356" t="str">
        <f>IF(ISBLANK(I345),"",MATCH($D345,Liste_compétences,0))</f>
        <v/>
      </c>
      <c r="K345" s="328"/>
      <c r="L345" s="356" t="str">
        <f>IF(ISBLANK(K345),"",MATCH($D345,Liste_compétences,0))</f>
        <v/>
      </c>
      <c r="M345" s="329"/>
      <c r="N345" s="356" t="str">
        <f>IF(ISBLANK(M345),"",MATCH($D345,Liste_compétences,0))</f>
        <v/>
      </c>
      <c r="O345" s="330"/>
      <c r="P345" s="356" t="str">
        <f>IF(ISBLANK(O345),"",MATCH($D345,Liste_compétences,0))</f>
        <v/>
      </c>
      <c r="Q345" s="328"/>
      <c r="R345" s="356" t="str">
        <f>IF(ISBLANK(Q345),"",MATCH($D345,Liste_compétences,0))</f>
        <v/>
      </c>
      <c r="S345" s="329"/>
      <c r="T345" s="356" t="str">
        <f>IF(ISBLANK(S345),"",MATCH($D345,Liste_compétences,0))</f>
        <v/>
      </c>
      <c r="U345" s="330"/>
      <c r="V345" s="356" t="str">
        <f>IF(ISBLANK(U345),"",MATCH($D345,Liste_compétences,0))</f>
        <v/>
      </c>
      <c r="W345" s="328"/>
      <c r="X345" s="356" t="str">
        <f>IF(ISBLANK(W345),"",MATCH($D345,Liste_compétences,0))</f>
        <v/>
      </c>
      <c r="Y345" s="329"/>
      <c r="Z345" s="356" t="str">
        <f>IF(ISBLANK(Y345),"",MATCH($D345,Liste_compétences,0))</f>
        <v/>
      </c>
      <c r="AA345" s="330"/>
      <c r="AB345" s="356" t="str">
        <f>IF(ISBLANK(AA345),"",MATCH($D345,Liste_compétences,0))</f>
        <v/>
      </c>
      <c r="AC345" s="356">
        <f>IF(ISBLANK(#REF!),"",MATCH($D345,Liste_compétences,0))</f>
        <v>345</v>
      </c>
      <c r="AD345" s="144">
        <f>IF(ISBLANK(#REF!),"",MATCH($D345,Liste_compétences,0))</f>
        <v>345</v>
      </c>
    </row>
    <row r="346" spans="1:30" ht="16.5" thickBot="1" x14ac:dyDescent="0.3">
      <c r="A346" s="412" t="s">
        <v>230</v>
      </c>
      <c r="B346" s="159"/>
      <c r="C346" s="172"/>
      <c r="D346" s="199" t="s">
        <v>1357</v>
      </c>
      <c r="E346" s="340"/>
      <c r="F346" s="341" t="str">
        <f>IF(SUM(F348:F352)=0,"",MATCH($D346,Liste_compétences,0))</f>
        <v/>
      </c>
      <c r="G346" s="342" t="str">
        <f>G$6</f>
        <v>2012-2013</v>
      </c>
      <c r="H346" s="341" t="str">
        <f>IF(SUM(H348:H352)=0,"",MATCH($D346,Liste_compétences,0))</f>
        <v/>
      </c>
      <c r="I346" s="343"/>
      <c r="J346" s="341" t="str">
        <f>IF(SUM(J348:J352)=0,"",MATCH($D346,Liste_compétences,0))</f>
        <v/>
      </c>
      <c r="K346" s="340"/>
      <c r="L346" s="341" t="str">
        <f>IF(SUM(L348:L352)=0,"",MATCH($D346,Liste_compétences,0))</f>
        <v/>
      </c>
      <c r="M346" s="342" t="str">
        <f>M$6</f>
        <v>2013-2014</v>
      </c>
      <c r="N346" s="341" t="str">
        <f>IF(SUM(N348:N352)=0,"",MATCH($D346,Liste_compétences,0))</f>
        <v/>
      </c>
      <c r="O346" s="343"/>
      <c r="P346" s="341" t="str">
        <f>IF(SUM(P348:P352)=0,"",MATCH($D346,Liste_compétences,0))</f>
        <v/>
      </c>
      <c r="Q346" s="340"/>
      <c r="R346" s="341" t="str">
        <f>IF(SUM(R348:R352)=0,"",MATCH($D346,Liste_compétences,0))</f>
        <v/>
      </c>
      <c r="S346" s="342" t="str">
        <f>S$6</f>
        <v>2014-2015</v>
      </c>
      <c r="T346" s="341" t="str">
        <f>IF(SUM(T348:T352)=0,"",MATCH($D346,Liste_compétences,0))</f>
        <v/>
      </c>
      <c r="U346" s="343"/>
      <c r="V346" s="341" t="str">
        <f>IF(SUM(V348:V352)=0,"",MATCH($D346,Liste_compétences,0))</f>
        <v/>
      </c>
      <c r="W346" s="340"/>
      <c r="X346" s="341" t="str">
        <f>IF(SUM(X348:X352)=0,"",MATCH($D346,Liste_compétences,0))</f>
        <v/>
      </c>
      <c r="Y346" s="342" t="str">
        <f>Y$6</f>
        <v>2015-2016</v>
      </c>
      <c r="Z346" s="341" t="str">
        <f>IF(SUM(Z348:Z352)=0,"",MATCH($D346,Liste_compétences,0))</f>
        <v/>
      </c>
      <c r="AA346" s="343"/>
      <c r="AB346" s="341" t="str">
        <f>IF(SUM(AB348:AB352)=0,"",MATCH($D346,Liste_compétences,0))</f>
        <v/>
      </c>
      <c r="AC346" s="341">
        <f>IF(SUM(AC348:AC352)=0,"",MATCH($D346,Liste_compétences,0))</f>
        <v>346</v>
      </c>
      <c r="AD346" s="103">
        <f>IF(SUM(AD348:AD352)=0,"",MATCH($D346,Liste_compétences,0))</f>
        <v>346</v>
      </c>
    </row>
    <row r="347" spans="1:30" ht="16.5" thickBot="1" x14ac:dyDescent="0.3">
      <c r="A347" s="413"/>
      <c r="B347" s="177"/>
      <c r="C347" s="173"/>
      <c r="D347" s="179" t="s">
        <v>1</v>
      </c>
      <c r="E347" s="352">
        <v>1</v>
      </c>
      <c r="F347" s="353"/>
      <c r="G347" s="335">
        <v>2</v>
      </c>
      <c r="H347" s="353"/>
      <c r="I347" s="354">
        <v>3</v>
      </c>
      <c r="J347" s="353"/>
      <c r="K347" s="352">
        <v>1</v>
      </c>
      <c r="L347" s="353"/>
      <c r="M347" s="335">
        <v>2</v>
      </c>
      <c r="N347" s="353"/>
      <c r="O347" s="354">
        <v>3</v>
      </c>
      <c r="P347" s="353"/>
      <c r="Q347" s="352">
        <v>1</v>
      </c>
      <c r="R347" s="353"/>
      <c r="S347" s="335">
        <v>2</v>
      </c>
      <c r="T347" s="353"/>
      <c r="U347" s="354">
        <v>3</v>
      </c>
      <c r="V347" s="353"/>
      <c r="W347" s="352">
        <v>1</v>
      </c>
      <c r="X347" s="353"/>
      <c r="Y347" s="335">
        <v>2</v>
      </c>
      <c r="Z347" s="353"/>
      <c r="AA347" s="354">
        <v>3</v>
      </c>
      <c r="AB347" s="353"/>
      <c r="AC347" s="353"/>
      <c r="AD347" s="142"/>
    </row>
    <row r="348" spans="1:30" x14ac:dyDescent="0.25">
      <c r="A348" s="8"/>
      <c r="B348" s="49"/>
      <c r="C348" s="167" t="s">
        <v>424</v>
      </c>
      <c r="D348" s="206" t="s">
        <v>964</v>
      </c>
      <c r="E348" s="255"/>
      <c r="F348" s="138" t="str">
        <f>IF(ISBLANK(E348),"",MATCH($D348,Liste_compétences,0))</f>
        <v/>
      </c>
      <c r="G348" s="277"/>
      <c r="H348" s="138" t="str">
        <f>IF(ISBLANK(G348),"",MATCH($D348,Liste_compétences,0))</f>
        <v/>
      </c>
      <c r="I348" s="298"/>
      <c r="J348" s="138" t="str">
        <f>IF(ISBLANK(I348),"",MATCH($D348,Liste_compétences,0))</f>
        <v/>
      </c>
      <c r="K348" s="316"/>
      <c r="L348" s="138" t="str">
        <f>IF(ISBLANK(K348),"",MATCH($D348,Liste_compétences,0))</f>
        <v/>
      </c>
      <c r="M348" s="277"/>
      <c r="N348" s="138" t="str">
        <f>IF(ISBLANK(M348),"",MATCH($D348,Liste_compétences,0))</f>
        <v/>
      </c>
      <c r="O348" s="298"/>
      <c r="P348" s="138" t="str">
        <f>IF(ISBLANK(O348),"",MATCH($D348,Liste_compétences,0))</f>
        <v/>
      </c>
      <c r="Q348" s="255"/>
      <c r="R348" s="138" t="str">
        <f>IF(ISBLANK(Q348),"",MATCH($D348,Liste_compétences,0))</f>
        <v/>
      </c>
      <c r="S348" s="277"/>
      <c r="T348" s="138" t="str">
        <f>IF(ISBLANK(S348),"",MATCH($D348,Liste_compétences,0))</f>
        <v/>
      </c>
      <c r="U348" s="298"/>
      <c r="V348" s="138" t="str">
        <f>IF(ISBLANK(U348),"",MATCH($D348,Liste_compétences,0))</f>
        <v/>
      </c>
      <c r="W348" s="316"/>
      <c r="X348" s="138" t="str">
        <f>IF(ISBLANK(W348),"",MATCH($D348,Liste_compétences,0))</f>
        <v/>
      </c>
      <c r="Y348" s="277"/>
      <c r="Z348" s="138" t="str">
        <f>IF(ISBLANK(Y348),"",MATCH($D348,Liste_compétences,0))</f>
        <v/>
      </c>
      <c r="AA348" s="298"/>
      <c r="AB348" s="138" t="str">
        <f>IF(ISBLANK(AA348),"",MATCH($D348,Liste_compétences,0))</f>
        <v/>
      </c>
      <c r="AC348" s="138">
        <f>IF(ISBLANK(#REF!),"",MATCH($D348,Liste_compétences,0))</f>
        <v>348</v>
      </c>
      <c r="AD348" s="138">
        <f>IF(ISBLANK(#REF!),"",MATCH($D348,Liste_compétences,0))</f>
        <v>348</v>
      </c>
    </row>
    <row r="349" spans="1:30" x14ac:dyDescent="0.25">
      <c r="A349" s="8"/>
      <c r="B349" s="49"/>
      <c r="C349" s="168" t="s">
        <v>425</v>
      </c>
      <c r="D349" s="207" t="s">
        <v>965</v>
      </c>
      <c r="E349" s="256"/>
      <c r="F349" s="139" t="str">
        <f>IF(ISBLANK(E349),"",MATCH($D349,Liste_compétences,0))</f>
        <v/>
      </c>
      <c r="G349" s="278"/>
      <c r="H349" s="139" t="str">
        <f>IF(ISBLANK(G349),"",MATCH($D349,Liste_compétences,0))</f>
        <v/>
      </c>
      <c r="I349" s="299"/>
      <c r="J349" s="139" t="str">
        <f>IF(ISBLANK(I349),"",MATCH($D349,Liste_compétences,0))</f>
        <v/>
      </c>
      <c r="K349" s="318"/>
      <c r="L349" s="139" t="str">
        <f>IF(ISBLANK(K349),"",MATCH($D349,Liste_compétences,0))</f>
        <v/>
      </c>
      <c r="M349" s="278"/>
      <c r="N349" s="139" t="str">
        <f>IF(ISBLANK(M349),"",MATCH($D349,Liste_compétences,0))</f>
        <v/>
      </c>
      <c r="O349" s="299"/>
      <c r="P349" s="139" t="str">
        <f>IF(ISBLANK(O349),"",MATCH($D349,Liste_compétences,0))</f>
        <v/>
      </c>
      <c r="Q349" s="256"/>
      <c r="R349" s="139" t="str">
        <f>IF(ISBLANK(Q349),"",MATCH($D349,Liste_compétences,0))</f>
        <v/>
      </c>
      <c r="S349" s="278"/>
      <c r="T349" s="139" t="str">
        <f>IF(ISBLANK(S349),"",MATCH($D349,Liste_compétences,0))</f>
        <v/>
      </c>
      <c r="U349" s="299"/>
      <c r="V349" s="139" t="str">
        <f>IF(ISBLANK(U349),"",MATCH($D349,Liste_compétences,0))</f>
        <v/>
      </c>
      <c r="W349" s="318"/>
      <c r="X349" s="139" t="str">
        <f>IF(ISBLANK(W349),"",MATCH($D349,Liste_compétences,0))</f>
        <v/>
      </c>
      <c r="Y349" s="278"/>
      <c r="Z349" s="139" t="str">
        <f>IF(ISBLANK(Y349),"",MATCH($D349,Liste_compétences,0))</f>
        <v/>
      </c>
      <c r="AA349" s="299"/>
      <c r="AB349" s="139" t="str">
        <f>IF(ISBLANK(AA349),"",MATCH($D349,Liste_compétences,0))</f>
        <v/>
      </c>
      <c r="AC349" s="139">
        <f>IF(ISBLANK(#REF!),"",MATCH($D349,Liste_compétences,0))</f>
        <v>349</v>
      </c>
      <c r="AD349" s="139">
        <f>IF(ISBLANK(#REF!),"",MATCH($D349,Liste_compétences,0))</f>
        <v>349</v>
      </c>
    </row>
    <row r="350" spans="1:30" x14ac:dyDescent="0.25">
      <c r="A350" s="8"/>
      <c r="B350" s="49"/>
      <c r="C350" s="168" t="s">
        <v>426</v>
      </c>
      <c r="D350" s="207" t="s">
        <v>966</v>
      </c>
      <c r="E350" s="256"/>
      <c r="F350" s="139" t="str">
        <f>IF(ISBLANK(E350),"",MATCH($D350,Liste_compétences,0))</f>
        <v/>
      </c>
      <c r="G350" s="278"/>
      <c r="H350" s="139" t="str">
        <f>IF(ISBLANK(G350),"",MATCH($D350,Liste_compétences,0))</f>
        <v/>
      </c>
      <c r="I350" s="299"/>
      <c r="J350" s="139" t="str">
        <f>IF(ISBLANK(I350),"",MATCH($D350,Liste_compétences,0))</f>
        <v/>
      </c>
      <c r="K350" s="318"/>
      <c r="L350" s="139" t="str">
        <f>IF(ISBLANK(K350),"",MATCH($D350,Liste_compétences,0))</f>
        <v/>
      </c>
      <c r="M350" s="278"/>
      <c r="N350" s="139" t="str">
        <f>IF(ISBLANK(M350),"",MATCH($D350,Liste_compétences,0))</f>
        <v/>
      </c>
      <c r="O350" s="299"/>
      <c r="P350" s="139" t="str">
        <f>IF(ISBLANK(O350),"",MATCH($D350,Liste_compétences,0))</f>
        <v/>
      </c>
      <c r="Q350" s="256"/>
      <c r="R350" s="139" t="str">
        <f>IF(ISBLANK(Q350),"",MATCH($D350,Liste_compétences,0))</f>
        <v/>
      </c>
      <c r="S350" s="278"/>
      <c r="T350" s="139" t="str">
        <f>IF(ISBLANK(S350),"",MATCH($D350,Liste_compétences,0))</f>
        <v/>
      </c>
      <c r="U350" s="299"/>
      <c r="V350" s="139" t="str">
        <f>IF(ISBLANK(U350),"",MATCH($D350,Liste_compétences,0))</f>
        <v/>
      </c>
      <c r="W350" s="318"/>
      <c r="X350" s="139" t="str">
        <f>IF(ISBLANK(W350),"",MATCH($D350,Liste_compétences,0))</f>
        <v/>
      </c>
      <c r="Y350" s="278"/>
      <c r="Z350" s="139" t="str">
        <f>IF(ISBLANK(Y350),"",MATCH($D350,Liste_compétences,0))</f>
        <v/>
      </c>
      <c r="AA350" s="299"/>
      <c r="AB350" s="139" t="str">
        <f>IF(ISBLANK(AA350),"",MATCH($D350,Liste_compétences,0))</f>
        <v/>
      </c>
      <c r="AC350" s="139">
        <f>IF(ISBLANK(#REF!),"",MATCH($D350,Liste_compétences,0))</f>
        <v>350</v>
      </c>
      <c r="AD350" s="139">
        <f>IF(ISBLANK(#REF!),"",MATCH($D350,Liste_compétences,0))</f>
        <v>350</v>
      </c>
    </row>
    <row r="351" spans="1:30" x14ac:dyDescent="0.25">
      <c r="A351" s="8"/>
      <c r="B351" s="49"/>
      <c r="C351" s="168" t="s">
        <v>427</v>
      </c>
      <c r="D351" s="207" t="s">
        <v>967</v>
      </c>
      <c r="E351" s="256"/>
      <c r="F351" s="139" t="str">
        <f>IF(ISBLANK(E351),"",MATCH($D351,Liste_compétences,0))</f>
        <v/>
      </c>
      <c r="G351" s="278"/>
      <c r="H351" s="139" t="str">
        <f>IF(ISBLANK(G351),"",MATCH($D351,Liste_compétences,0))</f>
        <v/>
      </c>
      <c r="I351" s="299"/>
      <c r="J351" s="139" t="str">
        <f>IF(ISBLANK(I351),"",MATCH($D351,Liste_compétences,0))</f>
        <v/>
      </c>
      <c r="K351" s="318"/>
      <c r="L351" s="139" t="str">
        <f>IF(ISBLANK(K351),"",MATCH($D351,Liste_compétences,0))</f>
        <v/>
      </c>
      <c r="M351" s="278"/>
      <c r="N351" s="139" t="str">
        <f>IF(ISBLANK(M351),"",MATCH($D351,Liste_compétences,0))</f>
        <v/>
      </c>
      <c r="O351" s="299"/>
      <c r="P351" s="139" t="str">
        <f>IF(ISBLANK(O351),"",MATCH($D351,Liste_compétences,0))</f>
        <v/>
      </c>
      <c r="Q351" s="256"/>
      <c r="R351" s="139" t="str">
        <f>IF(ISBLANK(Q351),"",MATCH($D351,Liste_compétences,0))</f>
        <v/>
      </c>
      <c r="S351" s="278"/>
      <c r="T351" s="139" t="str">
        <f>IF(ISBLANK(S351),"",MATCH($D351,Liste_compétences,0))</f>
        <v/>
      </c>
      <c r="U351" s="299"/>
      <c r="V351" s="139" t="str">
        <f>IF(ISBLANK(U351),"",MATCH($D351,Liste_compétences,0))</f>
        <v/>
      </c>
      <c r="W351" s="318"/>
      <c r="X351" s="139" t="str">
        <f>IF(ISBLANK(W351),"",MATCH($D351,Liste_compétences,0))</f>
        <v/>
      </c>
      <c r="Y351" s="278"/>
      <c r="Z351" s="139" t="str">
        <f>IF(ISBLANK(Y351),"",MATCH($D351,Liste_compétences,0))</f>
        <v/>
      </c>
      <c r="AA351" s="299"/>
      <c r="AB351" s="139" t="str">
        <f>IF(ISBLANK(AA351),"",MATCH($D351,Liste_compétences,0))</f>
        <v/>
      </c>
      <c r="AC351" s="139">
        <f>IF(ISBLANK(#REF!),"",MATCH($D351,Liste_compétences,0))</f>
        <v>351</v>
      </c>
      <c r="AD351" s="139">
        <f>IF(ISBLANK(#REF!),"",MATCH($D351,Liste_compétences,0))</f>
        <v>351</v>
      </c>
    </row>
    <row r="352" spans="1:30" ht="15" thickBot="1" x14ac:dyDescent="0.3">
      <c r="A352" s="8"/>
      <c r="B352" s="49"/>
      <c r="C352" s="169" t="s">
        <v>428</v>
      </c>
      <c r="D352" s="25" t="s">
        <v>968</v>
      </c>
      <c r="E352" s="258"/>
      <c r="F352" s="141" t="str">
        <f>IF(ISBLANK(E352),"",MATCH($D352,Liste_compétences,0))</f>
        <v/>
      </c>
      <c r="G352" s="280"/>
      <c r="H352" s="141" t="str">
        <f>IF(ISBLANK(G352),"",MATCH($D352,Liste_compétences,0))</f>
        <v/>
      </c>
      <c r="I352" s="301"/>
      <c r="J352" s="141" t="str">
        <f>IF(ISBLANK(I352),"",MATCH($D352,Liste_compétences,0))</f>
        <v/>
      </c>
      <c r="K352" s="319"/>
      <c r="L352" s="141" t="str">
        <f>IF(ISBLANK(K352),"",MATCH($D352,Liste_compétences,0))</f>
        <v/>
      </c>
      <c r="M352" s="280"/>
      <c r="N352" s="141" t="str">
        <f>IF(ISBLANK(M352),"",MATCH($D352,Liste_compétences,0))</f>
        <v/>
      </c>
      <c r="O352" s="301"/>
      <c r="P352" s="141" t="str">
        <f>IF(ISBLANK(O352),"",MATCH($D352,Liste_compétences,0))</f>
        <v/>
      </c>
      <c r="Q352" s="258"/>
      <c r="R352" s="141" t="str">
        <f>IF(ISBLANK(Q352),"",MATCH($D352,Liste_compétences,0))</f>
        <v/>
      </c>
      <c r="S352" s="280"/>
      <c r="T352" s="141" t="str">
        <f>IF(ISBLANK(S352),"",MATCH($D352,Liste_compétences,0))</f>
        <v/>
      </c>
      <c r="U352" s="301"/>
      <c r="V352" s="141" t="str">
        <f>IF(ISBLANK(U352),"",MATCH($D352,Liste_compétences,0))</f>
        <v/>
      </c>
      <c r="W352" s="319"/>
      <c r="X352" s="141" t="str">
        <f>IF(ISBLANK(W352),"",MATCH($D352,Liste_compétences,0))</f>
        <v/>
      </c>
      <c r="Y352" s="280"/>
      <c r="Z352" s="141" t="str">
        <f>IF(ISBLANK(Y352),"",MATCH($D352,Liste_compétences,0))</f>
        <v/>
      </c>
      <c r="AA352" s="301"/>
      <c r="AB352" s="141" t="str">
        <f>IF(ISBLANK(AA352),"",MATCH($D352,Liste_compétences,0))</f>
        <v/>
      </c>
      <c r="AC352" s="141">
        <f>IF(ISBLANK(#REF!),"",MATCH($D352,Liste_compétences,0))</f>
        <v>352</v>
      </c>
      <c r="AD352" s="141">
        <f>IF(ISBLANK(#REF!),"",MATCH($D352,Liste_compétences,0))</f>
        <v>352</v>
      </c>
    </row>
    <row r="353" spans="1:30" ht="16.5" thickBot="1" x14ac:dyDescent="0.3">
      <c r="A353" s="412" t="s">
        <v>231</v>
      </c>
      <c r="B353" s="159"/>
      <c r="C353" s="172"/>
      <c r="D353" s="13" t="s">
        <v>1358</v>
      </c>
      <c r="E353" s="340"/>
      <c r="F353" s="341" t="str">
        <f>IF(SUM(F355:F361)=0,"",MATCH($D353,Liste_compétences,0))</f>
        <v/>
      </c>
      <c r="G353" s="342" t="str">
        <f>G$6</f>
        <v>2012-2013</v>
      </c>
      <c r="H353" s="341" t="str">
        <f>IF(SUM(H355:H361)=0,"",MATCH($D353,Liste_compétences,0))</f>
        <v/>
      </c>
      <c r="I353" s="343"/>
      <c r="J353" s="341" t="str">
        <f>IF(SUM(J355:J361)=0,"",MATCH($D353,Liste_compétences,0))</f>
        <v/>
      </c>
      <c r="K353" s="340"/>
      <c r="L353" s="341" t="str">
        <f>IF(SUM(L355:L361)=0,"",MATCH($D353,Liste_compétences,0))</f>
        <v/>
      </c>
      <c r="M353" s="342" t="str">
        <f>M$6</f>
        <v>2013-2014</v>
      </c>
      <c r="N353" s="341" t="str">
        <f>IF(SUM(N355:N361)=0,"",MATCH($D353,Liste_compétences,0))</f>
        <v/>
      </c>
      <c r="O353" s="343"/>
      <c r="P353" s="341" t="str">
        <f>IF(SUM(P355:P361)=0,"",MATCH($D353,Liste_compétences,0))</f>
        <v/>
      </c>
      <c r="Q353" s="340"/>
      <c r="R353" s="341" t="str">
        <f>IF(SUM(R355:R361)=0,"",MATCH($D353,Liste_compétences,0))</f>
        <v/>
      </c>
      <c r="S353" s="342" t="str">
        <f>S$6</f>
        <v>2014-2015</v>
      </c>
      <c r="T353" s="341" t="str">
        <f>IF(SUM(T355:T361)=0,"",MATCH($D353,Liste_compétences,0))</f>
        <v/>
      </c>
      <c r="U353" s="343"/>
      <c r="V353" s="341" t="str">
        <f>IF(SUM(V355:V361)=0,"",MATCH($D353,Liste_compétences,0))</f>
        <v/>
      </c>
      <c r="W353" s="340"/>
      <c r="X353" s="341" t="str">
        <f>IF(SUM(X355:X361)=0,"",MATCH($D353,Liste_compétences,0))</f>
        <v/>
      </c>
      <c r="Y353" s="342" t="str">
        <f>Y$6</f>
        <v>2015-2016</v>
      </c>
      <c r="Z353" s="341" t="str">
        <f>IF(SUM(Z355:Z361)=0,"",MATCH($D353,Liste_compétences,0))</f>
        <v/>
      </c>
      <c r="AA353" s="343"/>
      <c r="AB353" s="341" t="str">
        <f>IF(SUM(AB355:AB361)=0,"",MATCH($D353,Liste_compétences,0))</f>
        <v/>
      </c>
      <c r="AC353" s="341">
        <f>IF(SUM(AC355:AC361)=0,"",MATCH($D353,Liste_compétences,0))</f>
        <v>353</v>
      </c>
      <c r="AD353" s="103">
        <f>IF(SUM(AD355:AD361)=0,"",MATCH($D353,Liste_compétences,0))</f>
        <v>353</v>
      </c>
    </row>
    <row r="354" spans="1:30" ht="16.5" thickBot="1" x14ac:dyDescent="0.3">
      <c r="A354" s="413"/>
      <c r="B354" s="177"/>
      <c r="C354" s="173"/>
      <c r="D354" s="17" t="s">
        <v>1</v>
      </c>
      <c r="E354" s="344">
        <v>1</v>
      </c>
      <c r="F354" s="345"/>
      <c r="G354" s="346">
        <v>2</v>
      </c>
      <c r="H354" s="345"/>
      <c r="I354" s="347">
        <v>3</v>
      </c>
      <c r="J354" s="345"/>
      <c r="K354" s="344">
        <v>1</v>
      </c>
      <c r="L354" s="345"/>
      <c r="M354" s="346">
        <v>2</v>
      </c>
      <c r="N354" s="345"/>
      <c r="O354" s="347">
        <v>3</v>
      </c>
      <c r="P354" s="345"/>
      <c r="Q354" s="344">
        <v>1</v>
      </c>
      <c r="R354" s="345"/>
      <c r="S354" s="346">
        <v>2</v>
      </c>
      <c r="T354" s="345"/>
      <c r="U354" s="347">
        <v>3</v>
      </c>
      <c r="V354" s="345"/>
      <c r="W354" s="344">
        <v>1</v>
      </c>
      <c r="X354" s="345"/>
      <c r="Y354" s="346">
        <v>2</v>
      </c>
      <c r="Z354" s="345"/>
      <c r="AA354" s="347">
        <v>3</v>
      </c>
      <c r="AB354" s="345"/>
      <c r="AC354" s="345"/>
      <c r="AD354" s="119"/>
    </row>
    <row r="355" spans="1:30" x14ac:dyDescent="0.25">
      <c r="A355" s="414" t="s">
        <v>91</v>
      </c>
      <c r="B355" s="184"/>
      <c r="C355" s="167" t="s">
        <v>426</v>
      </c>
      <c r="D355" s="206" t="s">
        <v>969</v>
      </c>
      <c r="E355" s="255"/>
      <c r="F355" s="138" t="str">
        <f t="shared" ref="F355:V361" si="214">IF(ISBLANK(E355),"",MATCH($D355,Liste_compétences,0))</f>
        <v/>
      </c>
      <c r="G355" s="277"/>
      <c r="H355" s="138" t="str">
        <f t="shared" si="214"/>
        <v/>
      </c>
      <c r="I355" s="298"/>
      <c r="J355" s="138" t="str">
        <f t="shared" si="214"/>
        <v/>
      </c>
      <c r="K355" s="316"/>
      <c r="L355" s="138" t="str">
        <f t="shared" si="214"/>
        <v/>
      </c>
      <c r="M355" s="277"/>
      <c r="N355" s="138" t="str">
        <f t="shared" si="214"/>
        <v/>
      </c>
      <c r="O355" s="298"/>
      <c r="P355" s="138" t="str">
        <f t="shared" si="214"/>
        <v/>
      </c>
      <c r="Q355" s="316"/>
      <c r="R355" s="138" t="str">
        <f t="shared" si="214"/>
        <v/>
      </c>
      <c r="S355" s="277"/>
      <c r="T355" s="138" t="str">
        <f t="shared" si="214"/>
        <v/>
      </c>
      <c r="U355" s="298"/>
      <c r="V355" s="138" t="str">
        <f t="shared" si="214"/>
        <v/>
      </c>
      <c r="W355" s="316"/>
      <c r="X355" s="138" t="str">
        <f t="shared" ref="X355:X361" si="215">IF(ISBLANK(W355),"",MATCH($D355,Liste_compétences,0))</f>
        <v/>
      </c>
      <c r="Y355" s="277"/>
      <c r="Z355" s="138" t="str">
        <f t="shared" ref="Z355:Z361" si="216">IF(ISBLANK(Y355),"",MATCH($D355,Liste_compétences,0))</f>
        <v/>
      </c>
      <c r="AA355" s="298"/>
      <c r="AB355" s="138" t="str">
        <f t="shared" ref="AB355:AB361" si="217">IF(ISBLANK(AA355),"",MATCH($D355,Liste_compétences,0))</f>
        <v/>
      </c>
      <c r="AC355" s="138">
        <f>IF(ISBLANK(#REF!),"",MATCH($D355,Liste_compétences,0))</f>
        <v>355</v>
      </c>
      <c r="AD355" s="138">
        <f>IF(ISBLANK(#REF!),"",MATCH($D355,Liste_compétences,0))</f>
        <v>355</v>
      </c>
    </row>
    <row r="356" spans="1:30" ht="15" thickBot="1" x14ac:dyDescent="0.3">
      <c r="A356" s="415"/>
      <c r="B356" s="82"/>
      <c r="C356" s="202" t="s">
        <v>427</v>
      </c>
      <c r="D356" s="208" t="s">
        <v>970</v>
      </c>
      <c r="E356" s="257"/>
      <c r="F356" s="140" t="str">
        <f t="shared" si="214"/>
        <v/>
      </c>
      <c r="G356" s="279"/>
      <c r="H356" s="140" t="str">
        <f t="shared" si="214"/>
        <v/>
      </c>
      <c r="I356" s="300"/>
      <c r="J356" s="140" t="str">
        <f t="shared" si="214"/>
        <v/>
      </c>
      <c r="K356" s="317"/>
      <c r="L356" s="140" t="str">
        <f t="shared" si="214"/>
        <v/>
      </c>
      <c r="M356" s="279"/>
      <c r="N356" s="140" t="str">
        <f t="shared" si="214"/>
        <v/>
      </c>
      <c r="O356" s="300"/>
      <c r="P356" s="140" t="str">
        <f t="shared" si="214"/>
        <v/>
      </c>
      <c r="Q356" s="317"/>
      <c r="R356" s="140" t="str">
        <f t="shared" si="214"/>
        <v/>
      </c>
      <c r="S356" s="279"/>
      <c r="T356" s="140" t="str">
        <f t="shared" si="214"/>
        <v/>
      </c>
      <c r="U356" s="300"/>
      <c r="V356" s="140" t="str">
        <f t="shared" si="214"/>
        <v/>
      </c>
      <c r="W356" s="317"/>
      <c r="X356" s="140" t="str">
        <f t="shared" si="215"/>
        <v/>
      </c>
      <c r="Y356" s="279"/>
      <c r="Z356" s="140" t="str">
        <f t="shared" si="216"/>
        <v/>
      </c>
      <c r="AA356" s="300"/>
      <c r="AB356" s="140" t="str">
        <f t="shared" si="217"/>
        <v/>
      </c>
      <c r="AC356" s="140">
        <f>IF(ISBLANK(#REF!),"",MATCH($D356,Liste_compétences,0))</f>
        <v>356</v>
      </c>
      <c r="AD356" s="140">
        <f>IF(ISBLANK(#REF!),"",MATCH($D356,Liste_compétences,0))</f>
        <v>356</v>
      </c>
    </row>
    <row r="357" spans="1:30" x14ac:dyDescent="0.25">
      <c r="A357" s="416" t="s">
        <v>219</v>
      </c>
      <c r="B357" s="81"/>
      <c r="C357" s="167" t="s">
        <v>428</v>
      </c>
      <c r="D357" s="206" t="s">
        <v>971</v>
      </c>
      <c r="E357" s="255"/>
      <c r="F357" s="138" t="str">
        <f t="shared" si="214"/>
        <v/>
      </c>
      <c r="G357" s="277"/>
      <c r="H357" s="138" t="str">
        <f t="shared" si="214"/>
        <v/>
      </c>
      <c r="I357" s="298"/>
      <c r="J357" s="138" t="str">
        <f t="shared" si="214"/>
        <v/>
      </c>
      <c r="K357" s="316"/>
      <c r="L357" s="138" t="str">
        <f t="shared" si="214"/>
        <v/>
      </c>
      <c r="M357" s="277"/>
      <c r="N357" s="138" t="str">
        <f t="shared" si="214"/>
        <v/>
      </c>
      <c r="O357" s="298"/>
      <c r="P357" s="138" t="str">
        <f t="shared" si="214"/>
        <v/>
      </c>
      <c r="Q357" s="316"/>
      <c r="R357" s="138" t="str">
        <f t="shared" si="214"/>
        <v/>
      </c>
      <c r="S357" s="277"/>
      <c r="T357" s="138" t="str">
        <f t="shared" si="214"/>
        <v/>
      </c>
      <c r="U357" s="298"/>
      <c r="V357" s="138" t="str">
        <f t="shared" si="214"/>
        <v/>
      </c>
      <c r="W357" s="316"/>
      <c r="X357" s="138" t="str">
        <f t="shared" si="215"/>
        <v/>
      </c>
      <c r="Y357" s="277"/>
      <c r="Z357" s="138" t="str">
        <f t="shared" si="216"/>
        <v/>
      </c>
      <c r="AA357" s="298"/>
      <c r="AB357" s="138" t="str">
        <f t="shared" si="217"/>
        <v/>
      </c>
      <c r="AC357" s="138">
        <f>IF(ISBLANK(#REF!),"",MATCH($D357,Liste_compétences,0))</f>
        <v>357</v>
      </c>
      <c r="AD357" s="138">
        <f>IF(ISBLANK(#REF!),"",MATCH($D357,Liste_compétences,0))</f>
        <v>357</v>
      </c>
    </row>
    <row r="358" spans="1:30" x14ac:dyDescent="0.25">
      <c r="A358" s="417"/>
      <c r="B358" s="83"/>
      <c r="C358" s="168" t="s">
        <v>429</v>
      </c>
      <c r="D358" s="207" t="s">
        <v>972</v>
      </c>
      <c r="E358" s="256"/>
      <c r="F358" s="139" t="str">
        <f t="shared" si="214"/>
        <v/>
      </c>
      <c r="G358" s="278"/>
      <c r="H358" s="139" t="str">
        <f t="shared" si="214"/>
        <v/>
      </c>
      <c r="I358" s="299"/>
      <c r="J358" s="139" t="str">
        <f t="shared" si="214"/>
        <v/>
      </c>
      <c r="K358" s="318"/>
      <c r="L358" s="139" t="str">
        <f t="shared" si="214"/>
        <v/>
      </c>
      <c r="M358" s="278"/>
      <c r="N358" s="139" t="str">
        <f t="shared" si="214"/>
        <v/>
      </c>
      <c r="O358" s="299"/>
      <c r="P358" s="139" t="str">
        <f t="shared" si="214"/>
        <v/>
      </c>
      <c r="Q358" s="318"/>
      <c r="R358" s="139" t="str">
        <f t="shared" si="214"/>
        <v/>
      </c>
      <c r="S358" s="278"/>
      <c r="T358" s="139" t="str">
        <f t="shared" si="214"/>
        <v/>
      </c>
      <c r="U358" s="299"/>
      <c r="V358" s="139" t="str">
        <f t="shared" ref="V358:V361" si="218">IF(ISBLANK(U358),"",MATCH($D358,Liste_compétences,0))</f>
        <v/>
      </c>
      <c r="W358" s="318"/>
      <c r="X358" s="139" t="str">
        <f t="shared" si="215"/>
        <v/>
      </c>
      <c r="Y358" s="278"/>
      <c r="Z358" s="139" t="str">
        <f t="shared" si="216"/>
        <v/>
      </c>
      <c r="AA358" s="299"/>
      <c r="AB358" s="139" t="str">
        <f t="shared" si="217"/>
        <v/>
      </c>
      <c r="AC358" s="139">
        <f>IF(ISBLANK(#REF!),"",MATCH($D358,Liste_compétences,0))</f>
        <v>358</v>
      </c>
      <c r="AD358" s="139">
        <f>IF(ISBLANK(#REF!),"",MATCH($D358,Liste_compétences,0))</f>
        <v>358</v>
      </c>
    </row>
    <row r="359" spans="1:30" x14ac:dyDescent="0.25">
      <c r="A359" s="417"/>
      <c r="B359" s="83"/>
      <c r="C359" s="168" t="s">
        <v>430</v>
      </c>
      <c r="D359" s="207" t="s">
        <v>973</v>
      </c>
      <c r="E359" s="256"/>
      <c r="F359" s="139" t="str">
        <f t="shared" si="214"/>
        <v/>
      </c>
      <c r="G359" s="278"/>
      <c r="H359" s="139" t="str">
        <f t="shared" si="214"/>
        <v/>
      </c>
      <c r="I359" s="299"/>
      <c r="J359" s="139" t="str">
        <f t="shared" si="214"/>
        <v/>
      </c>
      <c r="K359" s="318"/>
      <c r="L359" s="139" t="str">
        <f t="shared" si="214"/>
        <v/>
      </c>
      <c r="M359" s="278"/>
      <c r="N359" s="139" t="str">
        <f t="shared" si="214"/>
        <v/>
      </c>
      <c r="O359" s="299"/>
      <c r="P359" s="139" t="str">
        <f t="shared" si="214"/>
        <v/>
      </c>
      <c r="Q359" s="318"/>
      <c r="R359" s="139" t="str">
        <f t="shared" si="214"/>
        <v/>
      </c>
      <c r="S359" s="278"/>
      <c r="T359" s="139" t="str">
        <f t="shared" si="214"/>
        <v/>
      </c>
      <c r="U359" s="299"/>
      <c r="V359" s="139" t="str">
        <f t="shared" si="218"/>
        <v/>
      </c>
      <c r="W359" s="318"/>
      <c r="X359" s="139" t="str">
        <f t="shared" si="215"/>
        <v/>
      </c>
      <c r="Y359" s="278"/>
      <c r="Z359" s="139" t="str">
        <f t="shared" si="216"/>
        <v/>
      </c>
      <c r="AA359" s="299"/>
      <c r="AB359" s="139" t="str">
        <f t="shared" si="217"/>
        <v/>
      </c>
      <c r="AC359" s="139">
        <f>IF(ISBLANK(#REF!),"",MATCH($D359,Liste_compétences,0))</f>
        <v>359</v>
      </c>
      <c r="AD359" s="139">
        <f>IF(ISBLANK(#REF!),"",MATCH($D359,Liste_compétences,0))</f>
        <v>359</v>
      </c>
    </row>
    <row r="360" spans="1:30" ht="15" thickBot="1" x14ac:dyDescent="0.3">
      <c r="A360" s="415"/>
      <c r="B360" s="82"/>
      <c r="C360" s="202" t="s">
        <v>431</v>
      </c>
      <c r="D360" s="208" t="s">
        <v>974</v>
      </c>
      <c r="E360" s="257"/>
      <c r="F360" s="140" t="str">
        <f t="shared" si="214"/>
        <v/>
      </c>
      <c r="G360" s="279"/>
      <c r="H360" s="140" t="str">
        <f t="shared" si="214"/>
        <v/>
      </c>
      <c r="I360" s="300"/>
      <c r="J360" s="140" t="str">
        <f t="shared" si="214"/>
        <v/>
      </c>
      <c r="K360" s="317"/>
      <c r="L360" s="140" t="str">
        <f t="shared" si="214"/>
        <v/>
      </c>
      <c r="M360" s="279"/>
      <c r="N360" s="140" t="str">
        <f t="shared" si="214"/>
        <v/>
      </c>
      <c r="O360" s="300"/>
      <c r="P360" s="140" t="str">
        <f t="shared" si="214"/>
        <v/>
      </c>
      <c r="Q360" s="317"/>
      <c r="R360" s="140" t="str">
        <f t="shared" si="214"/>
        <v/>
      </c>
      <c r="S360" s="279"/>
      <c r="T360" s="140" t="str">
        <f t="shared" si="214"/>
        <v/>
      </c>
      <c r="U360" s="300"/>
      <c r="V360" s="140" t="str">
        <f t="shared" si="218"/>
        <v/>
      </c>
      <c r="W360" s="317"/>
      <c r="X360" s="140" t="str">
        <f t="shared" si="215"/>
        <v/>
      </c>
      <c r="Y360" s="279"/>
      <c r="Z360" s="140" t="str">
        <f t="shared" si="216"/>
        <v/>
      </c>
      <c r="AA360" s="300"/>
      <c r="AB360" s="140" t="str">
        <f t="shared" si="217"/>
        <v/>
      </c>
      <c r="AC360" s="140">
        <f>IF(ISBLANK(#REF!),"",MATCH($D360,Liste_compétences,0))</f>
        <v>360</v>
      </c>
      <c r="AD360" s="140">
        <f>IF(ISBLANK(#REF!),"",MATCH($D360,Liste_compétences,0))</f>
        <v>360</v>
      </c>
    </row>
    <row r="361" spans="1:30" ht="23.25" thickBot="1" x14ac:dyDescent="0.3">
      <c r="A361" s="110" t="s">
        <v>206</v>
      </c>
      <c r="B361" s="88"/>
      <c r="C361" s="203" t="s">
        <v>432</v>
      </c>
      <c r="D361" s="209" t="s">
        <v>975</v>
      </c>
      <c r="E361" s="260"/>
      <c r="F361" s="146" t="str">
        <f t="shared" si="214"/>
        <v/>
      </c>
      <c r="G361" s="282"/>
      <c r="H361" s="146" t="str">
        <f t="shared" si="214"/>
        <v/>
      </c>
      <c r="I361" s="303"/>
      <c r="J361" s="146" t="str">
        <f t="shared" si="214"/>
        <v/>
      </c>
      <c r="K361" s="321"/>
      <c r="L361" s="146" t="str">
        <f t="shared" si="214"/>
        <v/>
      </c>
      <c r="M361" s="282"/>
      <c r="N361" s="146" t="str">
        <f t="shared" si="214"/>
        <v/>
      </c>
      <c r="O361" s="303"/>
      <c r="P361" s="146" t="str">
        <f t="shared" si="214"/>
        <v/>
      </c>
      <c r="Q361" s="321"/>
      <c r="R361" s="146" t="str">
        <f t="shared" si="214"/>
        <v/>
      </c>
      <c r="S361" s="282"/>
      <c r="T361" s="146" t="str">
        <f t="shared" si="214"/>
        <v/>
      </c>
      <c r="U361" s="303"/>
      <c r="V361" s="146" t="str">
        <f t="shared" si="218"/>
        <v/>
      </c>
      <c r="W361" s="321"/>
      <c r="X361" s="146" t="str">
        <f t="shared" si="215"/>
        <v/>
      </c>
      <c r="Y361" s="282"/>
      <c r="Z361" s="146" t="str">
        <f t="shared" si="216"/>
        <v/>
      </c>
      <c r="AA361" s="303"/>
      <c r="AB361" s="146" t="str">
        <f t="shared" si="217"/>
        <v/>
      </c>
      <c r="AC361" s="146">
        <f>IF(ISBLANK(#REF!),"",MATCH($D361,Liste_compétences,0))</f>
        <v>361</v>
      </c>
      <c r="AD361" s="146">
        <f>IF(ISBLANK(#REF!),"",MATCH($D361,Liste_compétences,0))</f>
        <v>361</v>
      </c>
    </row>
    <row r="362" spans="1:30" ht="16.5" thickBot="1" x14ac:dyDescent="0.3">
      <c r="A362" s="412" t="s">
        <v>231</v>
      </c>
      <c r="B362" s="159"/>
      <c r="C362" s="172"/>
      <c r="D362" s="13" t="s">
        <v>1359</v>
      </c>
      <c r="E362" s="340"/>
      <c r="F362" s="341" t="str">
        <f>IF(SUM(F364:F366)=0,"",MATCH($D362,Liste_compétences,0))</f>
        <v/>
      </c>
      <c r="G362" s="342" t="str">
        <f>G$6</f>
        <v>2012-2013</v>
      </c>
      <c r="H362" s="341" t="str">
        <f>IF(SUM(H364:H366)=0,"",MATCH($D362,Liste_compétences,0))</f>
        <v/>
      </c>
      <c r="I362" s="343"/>
      <c r="J362" s="341" t="str">
        <f>IF(SUM(J364:J366)=0,"",MATCH($D362,Liste_compétences,0))</f>
        <v/>
      </c>
      <c r="K362" s="340"/>
      <c r="L362" s="341" t="str">
        <f>IF(SUM(L364:L366)=0,"",MATCH($D362,Liste_compétences,0))</f>
        <v/>
      </c>
      <c r="M362" s="342" t="str">
        <f>M$6</f>
        <v>2013-2014</v>
      </c>
      <c r="N362" s="341" t="str">
        <f>IF(SUM(N364:N366)=0,"",MATCH($D362,Liste_compétences,0))</f>
        <v/>
      </c>
      <c r="O362" s="343"/>
      <c r="P362" s="341" t="str">
        <f>IF(SUM(P364:P366)=0,"",MATCH($D362,Liste_compétences,0))</f>
        <v/>
      </c>
      <c r="Q362" s="340"/>
      <c r="R362" s="341" t="str">
        <f>IF(SUM(R364:R366)=0,"",MATCH($D362,Liste_compétences,0))</f>
        <v/>
      </c>
      <c r="S362" s="342" t="str">
        <f>S$6</f>
        <v>2014-2015</v>
      </c>
      <c r="T362" s="341" t="str">
        <f>IF(SUM(T364:T366)=0,"",MATCH($D362,Liste_compétences,0))</f>
        <v/>
      </c>
      <c r="U362" s="343"/>
      <c r="V362" s="341" t="str">
        <f>IF(SUM(V364:V366)=0,"",MATCH($D362,Liste_compétences,0))</f>
        <v/>
      </c>
      <c r="W362" s="340"/>
      <c r="X362" s="341" t="str">
        <f>IF(SUM(X364:X366)=0,"",MATCH($D362,Liste_compétences,0))</f>
        <v/>
      </c>
      <c r="Y362" s="342" t="str">
        <f>Y$6</f>
        <v>2015-2016</v>
      </c>
      <c r="Z362" s="341" t="str">
        <f>IF(SUM(Z364:Z366)=0,"",MATCH($D362,Liste_compétences,0))</f>
        <v/>
      </c>
      <c r="AA362" s="343"/>
      <c r="AB362" s="341" t="str">
        <f>IF(SUM(AB364:AB366)=0,"",MATCH($D362,Liste_compétences,0))</f>
        <v/>
      </c>
      <c r="AC362" s="341">
        <f>IF(SUM(AC364:AC366)=0,"",MATCH($D362,Liste_compétences,0))</f>
        <v>362</v>
      </c>
      <c r="AD362" s="103">
        <f>IF(SUM(AD364:AD366)=0,"",MATCH($D362,Liste_compétences,0))</f>
        <v>362</v>
      </c>
    </row>
    <row r="363" spans="1:30" ht="16.5" thickBot="1" x14ac:dyDescent="0.3">
      <c r="A363" s="413"/>
      <c r="B363" s="177"/>
      <c r="C363" s="173"/>
      <c r="D363" s="17" t="s">
        <v>1</v>
      </c>
      <c r="E363" s="344">
        <v>1</v>
      </c>
      <c r="F363" s="345"/>
      <c r="G363" s="346">
        <v>2</v>
      </c>
      <c r="H363" s="345"/>
      <c r="I363" s="347">
        <v>3</v>
      </c>
      <c r="J363" s="345"/>
      <c r="K363" s="344">
        <v>1</v>
      </c>
      <c r="L363" s="345"/>
      <c r="M363" s="346">
        <v>2</v>
      </c>
      <c r="N363" s="345"/>
      <c r="O363" s="347">
        <v>3</v>
      </c>
      <c r="P363" s="345"/>
      <c r="Q363" s="344">
        <v>1</v>
      </c>
      <c r="R363" s="345"/>
      <c r="S363" s="346">
        <v>2</v>
      </c>
      <c r="T363" s="345"/>
      <c r="U363" s="347">
        <v>3</v>
      </c>
      <c r="V363" s="345"/>
      <c r="W363" s="344">
        <v>1</v>
      </c>
      <c r="X363" s="345"/>
      <c r="Y363" s="346">
        <v>2</v>
      </c>
      <c r="Z363" s="345"/>
      <c r="AA363" s="347">
        <v>3</v>
      </c>
      <c r="AB363" s="345"/>
      <c r="AC363" s="345"/>
      <c r="AD363" s="119"/>
    </row>
    <row r="364" spans="1:30" x14ac:dyDescent="0.25">
      <c r="A364" s="414" t="s">
        <v>92</v>
      </c>
      <c r="B364" s="184"/>
      <c r="C364" s="167" t="s">
        <v>433</v>
      </c>
      <c r="D364" s="206" t="s">
        <v>1339</v>
      </c>
      <c r="E364" s="255"/>
      <c r="F364" s="138" t="str">
        <f>IF(ISBLANK(E364),"",MATCH($D364,Liste_compétences,0))</f>
        <v/>
      </c>
      <c r="G364" s="277"/>
      <c r="H364" s="138" t="str">
        <f>IF(ISBLANK(G364),"",MATCH($D364,Liste_compétences,0))</f>
        <v/>
      </c>
      <c r="I364" s="298"/>
      <c r="J364" s="138" t="str">
        <f>IF(ISBLANK(I364),"",MATCH($D364,Liste_compétences,0))</f>
        <v/>
      </c>
      <c r="K364" s="316"/>
      <c r="L364" s="138" t="str">
        <f>IF(ISBLANK(K364),"",MATCH($D364,Liste_compétences,0))</f>
        <v/>
      </c>
      <c r="M364" s="277"/>
      <c r="N364" s="138" t="str">
        <f>IF(ISBLANK(M364),"",MATCH($D364,Liste_compétences,0))</f>
        <v/>
      </c>
      <c r="O364" s="298"/>
      <c r="P364" s="138" t="str">
        <f>IF(ISBLANK(O364),"",MATCH($D364,Liste_compétences,0))</f>
        <v/>
      </c>
      <c r="Q364" s="316"/>
      <c r="R364" s="138" t="str">
        <f>IF(ISBLANK(Q364),"",MATCH($D364,Liste_compétences,0))</f>
        <v/>
      </c>
      <c r="S364" s="277"/>
      <c r="T364" s="138" t="str">
        <f>IF(ISBLANK(S364),"",MATCH($D364,Liste_compétences,0))</f>
        <v/>
      </c>
      <c r="U364" s="298"/>
      <c r="V364" s="138" t="str">
        <f>IF(ISBLANK(U364),"",MATCH($D364,Liste_compétences,0))</f>
        <v/>
      </c>
      <c r="W364" s="316"/>
      <c r="X364" s="138" t="str">
        <f>IF(ISBLANK(W364),"",MATCH($D364,Liste_compétences,0))</f>
        <v/>
      </c>
      <c r="Y364" s="277"/>
      <c r="Z364" s="138" t="str">
        <f>IF(ISBLANK(Y364),"",MATCH($D364,Liste_compétences,0))</f>
        <v/>
      </c>
      <c r="AA364" s="298"/>
      <c r="AB364" s="138" t="str">
        <f>IF(ISBLANK(AA364),"",MATCH($D364,Liste_compétences,0))</f>
        <v/>
      </c>
      <c r="AC364" s="138">
        <f>IF(ISBLANK(#REF!),"",MATCH($D364,Liste_compétences,0))</f>
        <v>364</v>
      </c>
      <c r="AD364" s="138">
        <f>IF(ISBLANK(#REF!),"",MATCH($D364,Liste_compétences,0))</f>
        <v>364</v>
      </c>
    </row>
    <row r="365" spans="1:30" ht="15" thickBot="1" x14ac:dyDescent="0.3">
      <c r="A365" s="418"/>
      <c r="B365" s="84"/>
      <c r="C365" s="169" t="s">
        <v>434</v>
      </c>
      <c r="D365" s="25" t="s">
        <v>1340</v>
      </c>
      <c r="E365" s="258"/>
      <c r="F365" s="141" t="str">
        <f>IF(ISBLANK(E365),"",MATCH($D365,Liste_compétences,0))</f>
        <v/>
      </c>
      <c r="G365" s="280"/>
      <c r="H365" s="141" t="str">
        <f>IF(ISBLANK(G365),"",MATCH($D365,Liste_compétences,0))</f>
        <v/>
      </c>
      <c r="I365" s="301"/>
      <c r="J365" s="141" t="str">
        <f>IF(ISBLANK(I365),"",MATCH($D365,Liste_compétences,0))</f>
        <v/>
      </c>
      <c r="K365" s="319"/>
      <c r="L365" s="141" t="str">
        <f>IF(ISBLANK(K365),"",MATCH($D365,Liste_compétences,0))</f>
        <v/>
      </c>
      <c r="M365" s="280"/>
      <c r="N365" s="141" t="str">
        <f>IF(ISBLANK(M365),"",MATCH($D365,Liste_compétences,0))</f>
        <v/>
      </c>
      <c r="O365" s="301"/>
      <c r="P365" s="141" t="str">
        <f>IF(ISBLANK(O365),"",MATCH($D365,Liste_compétences,0))</f>
        <v/>
      </c>
      <c r="Q365" s="319"/>
      <c r="R365" s="141" t="str">
        <f>IF(ISBLANK(Q365),"",MATCH($D365,Liste_compétences,0))</f>
        <v/>
      </c>
      <c r="S365" s="280"/>
      <c r="T365" s="141" t="str">
        <f>IF(ISBLANK(S365),"",MATCH($D365,Liste_compétences,0))</f>
        <v/>
      </c>
      <c r="U365" s="301"/>
      <c r="V365" s="141" t="str">
        <f>IF(ISBLANK(U365),"",MATCH($D365,Liste_compétences,0))</f>
        <v/>
      </c>
      <c r="W365" s="319"/>
      <c r="X365" s="141" t="str">
        <f>IF(ISBLANK(W365),"",MATCH($D365,Liste_compétences,0))</f>
        <v/>
      </c>
      <c r="Y365" s="280"/>
      <c r="Z365" s="141" t="str">
        <f>IF(ISBLANK(Y365),"",MATCH($D365,Liste_compétences,0))</f>
        <v/>
      </c>
      <c r="AA365" s="301"/>
      <c r="AB365" s="141" t="str">
        <f>IF(ISBLANK(AA365),"",MATCH($D365,Liste_compétences,0))</f>
        <v/>
      </c>
      <c r="AC365" s="141">
        <f>IF(ISBLANK(#REF!),"",MATCH($D365,Liste_compétences,0))</f>
        <v>365</v>
      </c>
      <c r="AD365" s="141">
        <f>IF(ISBLANK(#REF!),"",MATCH($D365,Liste_compétences,0))</f>
        <v>365</v>
      </c>
    </row>
    <row r="366" spans="1:30" ht="18.75" thickBot="1" x14ac:dyDescent="0.3">
      <c r="A366" s="110" t="s">
        <v>93</v>
      </c>
      <c r="B366" s="88"/>
      <c r="C366" s="203" t="s">
        <v>435</v>
      </c>
      <c r="D366" s="209" t="s">
        <v>1341</v>
      </c>
      <c r="E366" s="260"/>
      <c r="F366" s="146" t="str">
        <f>IF(ISBLANK(E366),"",MATCH($D366,Liste_compétences,0))</f>
        <v/>
      </c>
      <c r="G366" s="282"/>
      <c r="H366" s="146" t="str">
        <f>IF(ISBLANK(G366),"",MATCH($D366,Liste_compétences,0))</f>
        <v/>
      </c>
      <c r="I366" s="303"/>
      <c r="J366" s="146" t="str">
        <f>IF(ISBLANK(I366),"",MATCH($D366,Liste_compétences,0))</f>
        <v/>
      </c>
      <c r="K366" s="321"/>
      <c r="L366" s="146" t="str">
        <f>IF(ISBLANK(K366),"",MATCH($D366,Liste_compétences,0))</f>
        <v/>
      </c>
      <c r="M366" s="282"/>
      <c r="N366" s="146" t="str">
        <f>IF(ISBLANK(M366),"",MATCH($D366,Liste_compétences,0))</f>
        <v/>
      </c>
      <c r="O366" s="303"/>
      <c r="P366" s="146" t="str">
        <f>IF(ISBLANK(O366),"",MATCH($D366,Liste_compétences,0))</f>
        <v/>
      </c>
      <c r="Q366" s="321"/>
      <c r="R366" s="146" t="str">
        <f>IF(ISBLANK(Q366),"",MATCH($D366,Liste_compétences,0))</f>
        <v/>
      </c>
      <c r="S366" s="282"/>
      <c r="T366" s="146" t="str">
        <f>IF(ISBLANK(S366),"",MATCH($D366,Liste_compétences,0))</f>
        <v/>
      </c>
      <c r="U366" s="303"/>
      <c r="V366" s="146" t="str">
        <f>IF(ISBLANK(U366),"",MATCH($D366,Liste_compétences,0))</f>
        <v/>
      </c>
      <c r="W366" s="321"/>
      <c r="X366" s="146" t="str">
        <f>IF(ISBLANK(W366),"",MATCH($D366,Liste_compétences,0))</f>
        <v/>
      </c>
      <c r="Y366" s="282"/>
      <c r="Z366" s="146" t="str">
        <f>IF(ISBLANK(Y366),"",MATCH($D366,Liste_compétences,0))</f>
        <v/>
      </c>
      <c r="AA366" s="303"/>
      <c r="AB366" s="146" t="str">
        <f>IF(ISBLANK(AA366),"",MATCH($D366,Liste_compétences,0))</f>
        <v/>
      </c>
      <c r="AC366" s="146">
        <f>IF(ISBLANK(#REF!),"",MATCH($D366,Liste_compétences,0))</f>
        <v>366</v>
      </c>
      <c r="AD366" s="146">
        <f>IF(ISBLANK(#REF!),"",MATCH($D366,Liste_compétences,0))</f>
        <v>366</v>
      </c>
    </row>
    <row r="367" spans="1:30" ht="16.5" thickBot="1" x14ac:dyDescent="0.3">
      <c r="A367" s="412" t="s">
        <v>231</v>
      </c>
      <c r="B367" s="159"/>
      <c r="C367" s="172"/>
      <c r="D367" s="13" t="s">
        <v>1360</v>
      </c>
      <c r="E367" s="340"/>
      <c r="F367" s="341" t="str">
        <f>IF(SUM(F369:F375)=0,"",MATCH($D367,Liste_compétences,0))</f>
        <v/>
      </c>
      <c r="G367" s="342" t="str">
        <f>G$6</f>
        <v>2012-2013</v>
      </c>
      <c r="H367" s="341" t="str">
        <f>IF(SUM(H369:H375)=0,"",MATCH($D367,Liste_compétences,0))</f>
        <v/>
      </c>
      <c r="I367" s="343"/>
      <c r="J367" s="341" t="str">
        <f>IF(SUM(J369:J375)=0,"",MATCH($D367,Liste_compétences,0))</f>
        <v/>
      </c>
      <c r="K367" s="340"/>
      <c r="L367" s="341" t="str">
        <f>IF(SUM(L369:L375)=0,"",MATCH($D367,Liste_compétences,0))</f>
        <v/>
      </c>
      <c r="M367" s="342" t="str">
        <f>M$6</f>
        <v>2013-2014</v>
      </c>
      <c r="N367" s="341" t="str">
        <f>IF(SUM(N369:N375)=0,"",MATCH($D367,Liste_compétences,0))</f>
        <v/>
      </c>
      <c r="O367" s="343"/>
      <c r="P367" s="341" t="str">
        <f>IF(SUM(P369:P375)=0,"",MATCH($D367,Liste_compétences,0))</f>
        <v/>
      </c>
      <c r="Q367" s="340"/>
      <c r="R367" s="341" t="str">
        <f>IF(SUM(R369:R375)=0,"",MATCH($D367,Liste_compétences,0))</f>
        <v/>
      </c>
      <c r="S367" s="342" t="str">
        <f>S$6</f>
        <v>2014-2015</v>
      </c>
      <c r="T367" s="341" t="str">
        <f>IF(SUM(T369:T375)=0,"",MATCH($D367,Liste_compétences,0))</f>
        <v/>
      </c>
      <c r="U367" s="343"/>
      <c r="V367" s="341" t="str">
        <f>IF(SUM(V369:V375)=0,"",MATCH($D367,Liste_compétences,0))</f>
        <v/>
      </c>
      <c r="W367" s="340"/>
      <c r="X367" s="341" t="str">
        <f>IF(SUM(X369:X375)=0,"",MATCH($D367,Liste_compétences,0))</f>
        <v/>
      </c>
      <c r="Y367" s="342" t="str">
        <f>Y$6</f>
        <v>2015-2016</v>
      </c>
      <c r="Z367" s="341" t="str">
        <f>IF(SUM(Z369:Z375)=0,"",MATCH($D367,Liste_compétences,0))</f>
        <v/>
      </c>
      <c r="AA367" s="343"/>
      <c r="AB367" s="341" t="str">
        <f>IF(SUM(AB369:AB375)=0,"",MATCH($D367,Liste_compétences,0))</f>
        <v/>
      </c>
      <c r="AC367" s="341">
        <f>IF(SUM(AC369:AC375)=0,"",MATCH($D367,Liste_compétences,0))</f>
        <v>367</v>
      </c>
      <c r="AD367" s="103">
        <f>IF(SUM(AD369:AD375)=0,"",MATCH($D367,Liste_compétences,0))</f>
        <v>367</v>
      </c>
    </row>
    <row r="368" spans="1:30" ht="16.5" thickBot="1" x14ac:dyDescent="0.3">
      <c r="A368" s="413"/>
      <c r="B368" s="177"/>
      <c r="C368" s="173"/>
      <c r="D368" s="17" t="s">
        <v>1</v>
      </c>
      <c r="E368" s="344">
        <v>1</v>
      </c>
      <c r="F368" s="345"/>
      <c r="G368" s="346">
        <v>2</v>
      </c>
      <c r="H368" s="345"/>
      <c r="I368" s="347">
        <v>3</v>
      </c>
      <c r="J368" s="345"/>
      <c r="K368" s="344">
        <v>1</v>
      </c>
      <c r="L368" s="345"/>
      <c r="M368" s="346">
        <v>2</v>
      </c>
      <c r="N368" s="345"/>
      <c r="O368" s="347">
        <v>3</v>
      </c>
      <c r="P368" s="345"/>
      <c r="Q368" s="344">
        <v>1</v>
      </c>
      <c r="R368" s="345"/>
      <c r="S368" s="346">
        <v>2</v>
      </c>
      <c r="T368" s="345"/>
      <c r="U368" s="347">
        <v>3</v>
      </c>
      <c r="V368" s="345"/>
      <c r="W368" s="344">
        <v>1</v>
      </c>
      <c r="X368" s="345"/>
      <c r="Y368" s="346">
        <v>2</v>
      </c>
      <c r="Z368" s="345"/>
      <c r="AA368" s="347">
        <v>3</v>
      </c>
      <c r="AB368" s="345"/>
      <c r="AC368" s="345"/>
      <c r="AD368" s="119"/>
    </row>
    <row r="369" spans="1:30" x14ac:dyDescent="0.25">
      <c r="A369" s="414" t="s">
        <v>94</v>
      </c>
      <c r="B369" s="184"/>
      <c r="C369" s="167" t="s">
        <v>436</v>
      </c>
      <c r="D369" s="206" t="s">
        <v>1332</v>
      </c>
      <c r="E369" s="255"/>
      <c r="F369" s="138" t="str">
        <f t="shared" ref="F369:V375" si="219">IF(ISBLANK(E369),"",MATCH($D369,Liste_compétences,0))</f>
        <v/>
      </c>
      <c r="G369" s="277"/>
      <c r="H369" s="138" t="str">
        <f t="shared" si="219"/>
        <v/>
      </c>
      <c r="I369" s="298"/>
      <c r="J369" s="138" t="str">
        <f t="shared" si="219"/>
        <v/>
      </c>
      <c r="K369" s="316"/>
      <c r="L369" s="138" t="str">
        <f t="shared" si="219"/>
        <v/>
      </c>
      <c r="M369" s="277"/>
      <c r="N369" s="138" t="str">
        <f t="shared" si="219"/>
        <v/>
      </c>
      <c r="O369" s="298"/>
      <c r="P369" s="138" t="str">
        <f t="shared" si="219"/>
        <v/>
      </c>
      <c r="Q369" s="316"/>
      <c r="R369" s="138" t="str">
        <f t="shared" si="219"/>
        <v/>
      </c>
      <c r="S369" s="277"/>
      <c r="T369" s="138" t="str">
        <f t="shared" si="219"/>
        <v/>
      </c>
      <c r="U369" s="298"/>
      <c r="V369" s="138" t="str">
        <f t="shared" si="219"/>
        <v/>
      </c>
      <c r="W369" s="316"/>
      <c r="X369" s="138" t="str">
        <f t="shared" ref="X369:X375" si="220">IF(ISBLANK(W369),"",MATCH($D369,Liste_compétences,0))</f>
        <v/>
      </c>
      <c r="Y369" s="277"/>
      <c r="Z369" s="138" t="str">
        <f t="shared" ref="Z369:Z375" si="221">IF(ISBLANK(Y369),"",MATCH($D369,Liste_compétences,0))</f>
        <v/>
      </c>
      <c r="AA369" s="298"/>
      <c r="AB369" s="138" t="str">
        <f t="shared" ref="AB369:AB375" si="222">IF(ISBLANK(AA369),"",MATCH($D369,Liste_compétences,0))</f>
        <v/>
      </c>
      <c r="AC369" s="138">
        <f>IF(ISBLANK(#REF!),"",MATCH($D369,Liste_compétences,0))</f>
        <v>369</v>
      </c>
      <c r="AD369" s="138">
        <f>IF(ISBLANK(#REF!),"",MATCH($D369,Liste_compétences,0))</f>
        <v>369</v>
      </c>
    </row>
    <row r="370" spans="1:30" ht="15" thickBot="1" x14ac:dyDescent="0.3">
      <c r="A370" s="418"/>
      <c r="B370" s="84"/>
      <c r="C370" s="169" t="s">
        <v>437</v>
      </c>
      <c r="D370" s="25" t="s">
        <v>1333</v>
      </c>
      <c r="E370" s="258"/>
      <c r="F370" s="141" t="str">
        <f t="shared" si="219"/>
        <v/>
      </c>
      <c r="G370" s="280"/>
      <c r="H370" s="141" t="str">
        <f t="shared" si="219"/>
        <v/>
      </c>
      <c r="I370" s="301"/>
      <c r="J370" s="141" t="str">
        <f t="shared" si="219"/>
        <v/>
      </c>
      <c r="K370" s="319"/>
      <c r="L370" s="141" t="str">
        <f t="shared" si="219"/>
        <v/>
      </c>
      <c r="M370" s="280"/>
      <c r="N370" s="141" t="str">
        <f t="shared" si="219"/>
        <v/>
      </c>
      <c r="O370" s="301"/>
      <c r="P370" s="141" t="str">
        <f t="shared" si="219"/>
        <v/>
      </c>
      <c r="Q370" s="319"/>
      <c r="R370" s="141" t="str">
        <f t="shared" si="219"/>
        <v/>
      </c>
      <c r="S370" s="280"/>
      <c r="T370" s="141" t="str">
        <f t="shared" si="219"/>
        <v/>
      </c>
      <c r="U370" s="301"/>
      <c r="V370" s="141" t="str">
        <f t="shared" si="219"/>
        <v/>
      </c>
      <c r="W370" s="319"/>
      <c r="X370" s="141" t="str">
        <f t="shared" si="220"/>
        <v/>
      </c>
      <c r="Y370" s="280"/>
      <c r="Z370" s="141" t="str">
        <f t="shared" si="221"/>
        <v/>
      </c>
      <c r="AA370" s="301"/>
      <c r="AB370" s="141" t="str">
        <f t="shared" si="222"/>
        <v/>
      </c>
      <c r="AC370" s="141">
        <f>IF(ISBLANK(#REF!),"",MATCH($D370,Liste_compétences,0))</f>
        <v>370</v>
      </c>
      <c r="AD370" s="141">
        <f>IF(ISBLANK(#REF!),"",MATCH($D370,Liste_compétences,0))</f>
        <v>370</v>
      </c>
    </row>
    <row r="371" spans="1:30" ht="18.75" thickBot="1" x14ac:dyDescent="0.3">
      <c r="A371" s="24" t="s">
        <v>95</v>
      </c>
      <c r="B371" s="85"/>
      <c r="C371" s="203" t="s">
        <v>438</v>
      </c>
      <c r="D371" s="209" t="s">
        <v>1334</v>
      </c>
      <c r="E371" s="260"/>
      <c r="F371" s="146" t="str">
        <f t="shared" si="219"/>
        <v/>
      </c>
      <c r="G371" s="282"/>
      <c r="H371" s="146" t="str">
        <f t="shared" si="219"/>
        <v/>
      </c>
      <c r="I371" s="303"/>
      <c r="J371" s="146" t="str">
        <f t="shared" si="219"/>
        <v/>
      </c>
      <c r="K371" s="321"/>
      <c r="L371" s="146" t="str">
        <f t="shared" si="219"/>
        <v/>
      </c>
      <c r="M371" s="282"/>
      <c r="N371" s="146" t="str">
        <f t="shared" si="219"/>
        <v/>
      </c>
      <c r="O371" s="303"/>
      <c r="P371" s="146" t="str">
        <f t="shared" si="219"/>
        <v/>
      </c>
      <c r="Q371" s="321"/>
      <c r="R371" s="146" t="str">
        <f t="shared" si="219"/>
        <v/>
      </c>
      <c r="S371" s="282"/>
      <c r="T371" s="146" t="str">
        <f t="shared" si="219"/>
        <v/>
      </c>
      <c r="U371" s="303"/>
      <c r="V371" s="146" t="str">
        <f t="shared" si="219"/>
        <v/>
      </c>
      <c r="W371" s="321"/>
      <c r="X371" s="146" t="str">
        <f t="shared" si="220"/>
        <v/>
      </c>
      <c r="Y371" s="282"/>
      <c r="Z371" s="146" t="str">
        <f t="shared" si="221"/>
        <v/>
      </c>
      <c r="AA371" s="303"/>
      <c r="AB371" s="146" t="str">
        <f t="shared" si="222"/>
        <v/>
      </c>
      <c r="AC371" s="146">
        <f>IF(ISBLANK(#REF!),"",MATCH($D371,Liste_compétences,0))</f>
        <v>371</v>
      </c>
      <c r="AD371" s="146">
        <f>IF(ISBLANK(#REF!),"",MATCH($D371,Liste_compétences,0))</f>
        <v>371</v>
      </c>
    </row>
    <row r="372" spans="1:30" ht="15" thickBot="1" x14ac:dyDescent="0.3">
      <c r="A372" s="24" t="s">
        <v>96</v>
      </c>
      <c r="B372" s="85"/>
      <c r="C372" s="203" t="s">
        <v>439</v>
      </c>
      <c r="D372" s="209" t="s">
        <v>1335</v>
      </c>
      <c r="E372" s="260"/>
      <c r="F372" s="146" t="str">
        <f t="shared" si="219"/>
        <v/>
      </c>
      <c r="G372" s="282"/>
      <c r="H372" s="146" t="str">
        <f t="shared" si="219"/>
        <v/>
      </c>
      <c r="I372" s="303"/>
      <c r="J372" s="146" t="str">
        <f t="shared" si="219"/>
        <v/>
      </c>
      <c r="K372" s="321"/>
      <c r="L372" s="146" t="str">
        <f t="shared" si="219"/>
        <v/>
      </c>
      <c r="M372" s="282"/>
      <c r="N372" s="146" t="str">
        <f t="shared" si="219"/>
        <v/>
      </c>
      <c r="O372" s="303"/>
      <c r="P372" s="146" t="str">
        <f t="shared" si="219"/>
        <v/>
      </c>
      <c r="Q372" s="321"/>
      <c r="R372" s="146" t="str">
        <f t="shared" si="219"/>
        <v/>
      </c>
      <c r="S372" s="282"/>
      <c r="T372" s="146" t="str">
        <f t="shared" si="219"/>
        <v/>
      </c>
      <c r="U372" s="303"/>
      <c r="V372" s="146" t="str">
        <f t="shared" ref="V372:V375" si="223">IF(ISBLANK(U372),"",MATCH($D372,Liste_compétences,0))</f>
        <v/>
      </c>
      <c r="W372" s="321"/>
      <c r="X372" s="146" t="str">
        <f t="shared" si="220"/>
        <v/>
      </c>
      <c r="Y372" s="282"/>
      <c r="Z372" s="146" t="str">
        <f t="shared" si="221"/>
        <v/>
      </c>
      <c r="AA372" s="303"/>
      <c r="AB372" s="146" t="str">
        <f t="shared" si="222"/>
        <v/>
      </c>
      <c r="AC372" s="146">
        <f>IF(ISBLANK(#REF!),"",MATCH($D372,Liste_compétences,0))</f>
        <v>372</v>
      </c>
      <c r="AD372" s="146">
        <f>IF(ISBLANK(#REF!),"",MATCH($D372,Liste_compétences,0))</f>
        <v>372</v>
      </c>
    </row>
    <row r="373" spans="1:30" x14ac:dyDescent="0.25">
      <c r="A373" s="416" t="s">
        <v>207</v>
      </c>
      <c r="B373" s="81"/>
      <c r="C373" s="167" t="s">
        <v>440</v>
      </c>
      <c r="D373" s="206" t="s">
        <v>1336</v>
      </c>
      <c r="E373" s="255"/>
      <c r="F373" s="138" t="str">
        <f t="shared" si="219"/>
        <v/>
      </c>
      <c r="G373" s="277"/>
      <c r="H373" s="138" t="str">
        <f t="shared" si="219"/>
        <v/>
      </c>
      <c r="I373" s="298"/>
      <c r="J373" s="138" t="str">
        <f t="shared" si="219"/>
        <v/>
      </c>
      <c r="K373" s="316"/>
      <c r="L373" s="138" t="str">
        <f t="shared" si="219"/>
        <v/>
      </c>
      <c r="M373" s="277"/>
      <c r="N373" s="138" t="str">
        <f t="shared" si="219"/>
        <v/>
      </c>
      <c r="O373" s="298"/>
      <c r="P373" s="138" t="str">
        <f t="shared" si="219"/>
        <v/>
      </c>
      <c r="Q373" s="316"/>
      <c r="R373" s="138" t="str">
        <f t="shared" si="219"/>
        <v/>
      </c>
      <c r="S373" s="277"/>
      <c r="T373" s="138" t="str">
        <f t="shared" si="219"/>
        <v/>
      </c>
      <c r="U373" s="298"/>
      <c r="V373" s="138" t="str">
        <f t="shared" si="223"/>
        <v/>
      </c>
      <c r="W373" s="316"/>
      <c r="X373" s="138" t="str">
        <f t="shared" si="220"/>
        <v/>
      </c>
      <c r="Y373" s="277"/>
      <c r="Z373" s="138" t="str">
        <f t="shared" si="221"/>
        <v/>
      </c>
      <c r="AA373" s="298"/>
      <c r="AB373" s="138" t="str">
        <f t="shared" si="222"/>
        <v/>
      </c>
      <c r="AC373" s="138">
        <f>IF(ISBLANK(#REF!),"",MATCH($D373,Liste_compétences,0))</f>
        <v>373</v>
      </c>
      <c r="AD373" s="138">
        <f>IF(ISBLANK(#REF!),"",MATCH($D373,Liste_compétences,0))</f>
        <v>373</v>
      </c>
    </row>
    <row r="374" spans="1:30" ht="15" thickBot="1" x14ac:dyDescent="0.3">
      <c r="A374" s="418"/>
      <c r="B374" s="84"/>
      <c r="C374" s="169" t="s">
        <v>441</v>
      </c>
      <c r="D374" s="25" t="s">
        <v>1337</v>
      </c>
      <c r="E374" s="258"/>
      <c r="F374" s="141" t="str">
        <f t="shared" si="219"/>
        <v/>
      </c>
      <c r="G374" s="280"/>
      <c r="H374" s="141" t="str">
        <f t="shared" si="219"/>
        <v/>
      </c>
      <c r="I374" s="301"/>
      <c r="J374" s="141" t="str">
        <f t="shared" si="219"/>
        <v/>
      </c>
      <c r="K374" s="319"/>
      <c r="L374" s="141" t="str">
        <f t="shared" si="219"/>
        <v/>
      </c>
      <c r="M374" s="280"/>
      <c r="N374" s="141" t="str">
        <f t="shared" si="219"/>
        <v/>
      </c>
      <c r="O374" s="301"/>
      <c r="P374" s="141" t="str">
        <f t="shared" si="219"/>
        <v/>
      </c>
      <c r="Q374" s="319"/>
      <c r="R374" s="141" t="str">
        <f t="shared" si="219"/>
        <v/>
      </c>
      <c r="S374" s="280"/>
      <c r="T374" s="141" t="str">
        <f t="shared" si="219"/>
        <v/>
      </c>
      <c r="U374" s="301"/>
      <c r="V374" s="141" t="str">
        <f t="shared" si="223"/>
        <v/>
      </c>
      <c r="W374" s="319"/>
      <c r="X374" s="141" t="str">
        <f t="shared" si="220"/>
        <v/>
      </c>
      <c r="Y374" s="280"/>
      <c r="Z374" s="141" t="str">
        <f t="shared" si="221"/>
        <v/>
      </c>
      <c r="AA374" s="301"/>
      <c r="AB374" s="141" t="str">
        <f t="shared" si="222"/>
        <v/>
      </c>
      <c r="AC374" s="141">
        <f>IF(ISBLANK(#REF!),"",MATCH($D374,Liste_compétences,0))</f>
        <v>374</v>
      </c>
      <c r="AD374" s="141">
        <f>IF(ISBLANK(#REF!),"",MATCH($D374,Liste_compétences,0))</f>
        <v>374</v>
      </c>
    </row>
    <row r="375" spans="1:30" ht="15" thickBot="1" x14ac:dyDescent="0.3">
      <c r="A375" s="24" t="s">
        <v>97</v>
      </c>
      <c r="B375" s="85"/>
      <c r="C375" s="203" t="s">
        <v>442</v>
      </c>
      <c r="D375" s="209" t="s">
        <v>1338</v>
      </c>
      <c r="E375" s="260"/>
      <c r="F375" s="146" t="str">
        <f t="shared" si="219"/>
        <v/>
      </c>
      <c r="G375" s="282"/>
      <c r="H375" s="146" t="str">
        <f t="shared" si="219"/>
        <v/>
      </c>
      <c r="I375" s="303"/>
      <c r="J375" s="146" t="str">
        <f t="shared" si="219"/>
        <v/>
      </c>
      <c r="K375" s="321"/>
      <c r="L375" s="146" t="str">
        <f t="shared" si="219"/>
        <v/>
      </c>
      <c r="M375" s="282"/>
      <c r="N375" s="146" t="str">
        <f t="shared" si="219"/>
        <v/>
      </c>
      <c r="O375" s="303"/>
      <c r="P375" s="146" t="str">
        <f t="shared" si="219"/>
        <v/>
      </c>
      <c r="Q375" s="321"/>
      <c r="R375" s="146" t="str">
        <f t="shared" si="219"/>
        <v/>
      </c>
      <c r="S375" s="282"/>
      <c r="T375" s="146" t="str">
        <f t="shared" si="219"/>
        <v/>
      </c>
      <c r="U375" s="303"/>
      <c r="V375" s="146" t="str">
        <f t="shared" si="223"/>
        <v/>
      </c>
      <c r="W375" s="321"/>
      <c r="X375" s="146" t="str">
        <f t="shared" si="220"/>
        <v/>
      </c>
      <c r="Y375" s="282"/>
      <c r="Z375" s="146" t="str">
        <f t="shared" si="221"/>
        <v/>
      </c>
      <c r="AA375" s="303"/>
      <c r="AB375" s="146" t="str">
        <f t="shared" si="222"/>
        <v/>
      </c>
      <c r="AC375" s="146">
        <f>IF(ISBLANK(#REF!),"",MATCH($D375,Liste_compétences,0))</f>
        <v>375</v>
      </c>
      <c r="AD375" s="146">
        <f>IF(ISBLANK(#REF!),"",MATCH($D375,Liste_compétences,0))</f>
        <v>375</v>
      </c>
    </row>
    <row r="376" spans="1:30" ht="24" thickBot="1" x14ac:dyDescent="0.3">
      <c r="A376" s="189"/>
      <c r="B376" s="181"/>
      <c r="C376" s="181"/>
      <c r="D376" s="217" t="s">
        <v>24</v>
      </c>
      <c r="E376" s="337"/>
      <c r="F376" s="338" t="str">
        <f>IF(SUM(F377:F563)=0,"",MATCH($D376,Liste_compétences,0))</f>
        <v/>
      </c>
      <c r="G376" s="339"/>
      <c r="H376" s="338" t="str">
        <f>IF(SUM(H377:H563)=0,"",MATCH($D376,Liste_compétences,0))</f>
        <v/>
      </c>
      <c r="I376" s="339"/>
      <c r="J376" s="338" t="str">
        <f>IF(SUM(J377:J563)=0,"",MATCH($D376,Liste_compétences,0))</f>
        <v/>
      </c>
      <c r="K376" s="339"/>
      <c r="L376" s="338" t="str">
        <f>IF(SUM(L377:L563)=0,"",MATCH($D376,Liste_compétences,0))</f>
        <v/>
      </c>
      <c r="M376" s="339"/>
      <c r="N376" s="338" t="str">
        <f>IF(SUM(N377:N563)=0,"",MATCH($D376,Liste_compétences,0))</f>
        <v/>
      </c>
      <c r="O376" s="339"/>
      <c r="P376" s="338" t="str">
        <f>IF(SUM(P377:P563)=0,"",MATCH($D376,Liste_compétences,0))</f>
        <v/>
      </c>
      <c r="Q376" s="339"/>
      <c r="R376" s="338" t="str">
        <f>IF(SUM(R377:R563)=0,"",MATCH($D376,Liste_compétences,0))</f>
        <v/>
      </c>
      <c r="S376" s="339" t="s">
        <v>237</v>
      </c>
      <c r="T376" s="338" t="str">
        <f>IF(SUM(T377:T563)=0,"",MATCH($D376,Liste_compétences,0))</f>
        <v/>
      </c>
      <c r="U376" s="339"/>
      <c r="V376" s="338" t="str">
        <f>IF(SUM(V377:V563)=0,"",MATCH($D376,Liste_compétences,0))</f>
        <v/>
      </c>
      <c r="W376" s="339"/>
      <c r="X376" s="338" t="str">
        <f>IF(SUM(X377:X563)=0,"",MATCH($D376,Liste_compétences,0))</f>
        <v/>
      </c>
      <c r="Y376" s="339"/>
      <c r="Z376" s="338" t="str">
        <f>IF(SUM(Z377:Z563)=0,"",MATCH($D376,Liste_compétences,0))</f>
        <v/>
      </c>
      <c r="AA376" s="339"/>
      <c r="AB376" s="338" t="str">
        <f>IF(SUM(AB377:AB563)=0,"",MATCH($D376,Liste_compétences,0))</f>
        <v/>
      </c>
      <c r="AC376" s="338">
        <f>IF(SUM(AC377:AC563)=0,"",MATCH($D376,Liste_compétences,0))</f>
        <v>376</v>
      </c>
      <c r="AD376" s="104">
        <f>IF(SUM(AD377:AD563)=0,"",MATCH($D376,Liste_compétences,0))</f>
        <v>376</v>
      </c>
    </row>
    <row r="377" spans="1:30" ht="16.5" thickBot="1" x14ac:dyDescent="0.3">
      <c r="A377" s="412" t="s">
        <v>230</v>
      </c>
      <c r="B377" s="159"/>
      <c r="C377" s="172"/>
      <c r="D377" s="15" t="s">
        <v>1361</v>
      </c>
      <c r="E377" s="340"/>
      <c r="F377" s="341" t="str">
        <f>IF(SUM(F379:F403)=0,"",MATCH($D377,Liste_compétences,0))</f>
        <v/>
      </c>
      <c r="G377" s="342" t="str">
        <f>G$6</f>
        <v>2012-2013</v>
      </c>
      <c r="H377" s="341" t="str">
        <f>IF(SUM(H379:H403)=0,"",MATCH($D377,Liste_compétences,0))</f>
        <v/>
      </c>
      <c r="I377" s="343"/>
      <c r="J377" s="341" t="str">
        <f>IF(SUM(J379:J403)=0,"",MATCH($D377,Liste_compétences,0))</f>
        <v/>
      </c>
      <c r="K377" s="340"/>
      <c r="L377" s="341" t="str">
        <f>IF(SUM(L379:L403)=0,"",MATCH($D377,Liste_compétences,0))</f>
        <v/>
      </c>
      <c r="M377" s="342" t="str">
        <f>M$6</f>
        <v>2013-2014</v>
      </c>
      <c r="N377" s="341" t="str">
        <f>IF(SUM(N379:N403)=0,"",MATCH($D377,Liste_compétences,0))</f>
        <v/>
      </c>
      <c r="O377" s="343"/>
      <c r="P377" s="341" t="str">
        <f>IF(SUM(P379:P403)=0,"",MATCH($D377,Liste_compétences,0))</f>
        <v/>
      </c>
      <c r="Q377" s="340"/>
      <c r="R377" s="341" t="str">
        <f>IF(SUM(R379:R403)=0,"",MATCH($D377,Liste_compétences,0))</f>
        <v/>
      </c>
      <c r="S377" s="342" t="str">
        <f>S$6</f>
        <v>2014-2015</v>
      </c>
      <c r="T377" s="341" t="str">
        <f>IF(SUM(T379:T403)=0,"",MATCH($D377,Liste_compétences,0))</f>
        <v/>
      </c>
      <c r="U377" s="343"/>
      <c r="V377" s="341" t="str">
        <f>IF(SUM(V379:V403)=0,"",MATCH($D377,Liste_compétences,0))</f>
        <v/>
      </c>
      <c r="W377" s="340"/>
      <c r="X377" s="341" t="str">
        <f>IF(SUM(X379:X403)=0,"",MATCH($D377,Liste_compétences,0))</f>
        <v/>
      </c>
      <c r="Y377" s="342" t="str">
        <f>Y$6</f>
        <v>2015-2016</v>
      </c>
      <c r="Z377" s="341" t="str">
        <f>IF(SUM(Z379:Z403)=0,"",MATCH($D377,Liste_compétences,0))</f>
        <v/>
      </c>
      <c r="AA377" s="343"/>
      <c r="AB377" s="341" t="str">
        <f>IF(SUM(AB379:AB403)=0,"",MATCH($D377,Liste_compétences,0))</f>
        <v/>
      </c>
      <c r="AC377" s="341">
        <f>IF(SUM(AC379:AC403)=0,"",MATCH($D377,Liste_compétences,0))</f>
        <v>377</v>
      </c>
      <c r="AD377" s="103">
        <f>IF(SUM(AD379:AD403)=0,"",MATCH($D377,Liste_compétences,0))</f>
        <v>377</v>
      </c>
    </row>
    <row r="378" spans="1:30" ht="16.5" thickBot="1" x14ac:dyDescent="0.3">
      <c r="A378" s="413"/>
      <c r="B378" s="177"/>
      <c r="C378" s="173"/>
      <c r="D378" s="16" t="s">
        <v>1</v>
      </c>
      <c r="E378" s="344">
        <v>1</v>
      </c>
      <c r="F378" s="345"/>
      <c r="G378" s="346">
        <v>2</v>
      </c>
      <c r="H378" s="345"/>
      <c r="I378" s="347">
        <v>3</v>
      </c>
      <c r="J378" s="345"/>
      <c r="K378" s="357">
        <v>1</v>
      </c>
      <c r="L378" s="345"/>
      <c r="M378" s="346">
        <v>2</v>
      </c>
      <c r="N378" s="345"/>
      <c r="O378" s="347">
        <v>3</v>
      </c>
      <c r="P378" s="345"/>
      <c r="Q378" s="344">
        <v>1</v>
      </c>
      <c r="R378" s="345"/>
      <c r="S378" s="346">
        <v>2</v>
      </c>
      <c r="T378" s="345"/>
      <c r="U378" s="347">
        <v>3</v>
      </c>
      <c r="V378" s="345"/>
      <c r="W378" s="357">
        <v>1</v>
      </c>
      <c r="X378" s="345"/>
      <c r="Y378" s="346">
        <v>2</v>
      </c>
      <c r="Z378" s="345"/>
      <c r="AA378" s="347">
        <v>3</v>
      </c>
      <c r="AB378" s="345"/>
      <c r="AC378" s="345"/>
      <c r="AD378" s="119"/>
    </row>
    <row r="379" spans="1:30" x14ac:dyDescent="0.25">
      <c r="A379" s="410" t="s">
        <v>182</v>
      </c>
      <c r="B379" s="73" t="s">
        <v>176</v>
      </c>
      <c r="C379" s="167" t="s">
        <v>443</v>
      </c>
      <c r="D379" s="206" t="s">
        <v>1309</v>
      </c>
      <c r="E379" s="243"/>
      <c r="F379" s="115" t="str">
        <f t="shared" ref="F379:F403" si="224">IF(ISBLANK(E379),"",MATCH($D379,Liste_compétences,0))</f>
        <v/>
      </c>
      <c r="G379" s="265"/>
      <c r="H379" s="115" t="str">
        <f t="shared" ref="H379:H403" si="225">IF(ISBLANK(G379),"",MATCH($D379,Liste_compétences,0))</f>
        <v/>
      </c>
      <c r="I379" s="285"/>
      <c r="J379" s="115" t="str">
        <f t="shared" ref="J379:J403" si="226">IF(ISBLANK(I379),"",MATCH($D379,Liste_compétences,0))</f>
        <v/>
      </c>
      <c r="K379" s="306"/>
      <c r="L379" s="115" t="str">
        <f t="shared" ref="L379:L403" si="227">IF(ISBLANK(K379),"",MATCH($D379,Liste_compétences,0))</f>
        <v/>
      </c>
      <c r="M379" s="265"/>
      <c r="N379" s="115" t="str">
        <f t="shared" ref="N379:N403" si="228">IF(ISBLANK(M379),"",MATCH($D379,Liste_compétences,0))</f>
        <v/>
      </c>
      <c r="O379" s="285"/>
      <c r="P379" s="115" t="str">
        <f t="shared" ref="P379:P403" si="229">IF(ISBLANK(O379),"",MATCH($D379,Liste_compétences,0))</f>
        <v/>
      </c>
      <c r="Q379" s="243"/>
      <c r="R379" s="115" t="str">
        <f t="shared" ref="R379:R403" si="230">IF(ISBLANK(Q379),"",MATCH($D379,Liste_compétences,0))</f>
        <v/>
      </c>
      <c r="S379" s="265"/>
      <c r="T379" s="115" t="str">
        <f t="shared" ref="T379:T403" si="231">IF(ISBLANK(S379),"",MATCH($D379,Liste_compétences,0))</f>
        <v/>
      </c>
      <c r="U379" s="285"/>
      <c r="V379" s="115" t="str">
        <f t="shared" ref="V379:V403" si="232">IF(ISBLANK(U379),"",MATCH($D379,Liste_compétences,0))</f>
        <v/>
      </c>
      <c r="W379" s="306"/>
      <c r="X379" s="115" t="str">
        <f t="shared" ref="X379:X403" si="233">IF(ISBLANK(W379),"",MATCH($D379,Liste_compétences,0))</f>
        <v/>
      </c>
      <c r="Y379" s="265"/>
      <c r="Z379" s="115" t="str">
        <f t="shared" ref="Z379:Z403" si="234">IF(ISBLANK(Y379),"",MATCH($D379,Liste_compétences,0))</f>
        <v/>
      </c>
      <c r="AA379" s="285"/>
      <c r="AB379" s="115" t="str">
        <f t="shared" ref="AB379:AB403" si="235">IF(ISBLANK(AA379),"",MATCH($D379,Liste_compétences,0))</f>
        <v/>
      </c>
      <c r="AC379" s="115">
        <f>IF(ISBLANK(#REF!),"",MATCH($D379,Liste_compétences,0))</f>
        <v>379</v>
      </c>
      <c r="AD379" s="115">
        <f>IF(ISBLANK(#REF!),"",MATCH($D379,Liste_compétences,0))</f>
        <v>379</v>
      </c>
    </row>
    <row r="380" spans="1:30" x14ac:dyDescent="0.25">
      <c r="A380" s="410"/>
      <c r="B380" s="32" t="s">
        <v>176</v>
      </c>
      <c r="C380" s="168" t="s">
        <v>444</v>
      </c>
      <c r="D380" s="207" t="s">
        <v>1310</v>
      </c>
      <c r="E380" s="244"/>
      <c r="F380" s="116" t="str">
        <f t="shared" si="224"/>
        <v/>
      </c>
      <c r="G380" s="266"/>
      <c r="H380" s="116" t="str">
        <f t="shared" si="225"/>
        <v/>
      </c>
      <c r="I380" s="286"/>
      <c r="J380" s="116" t="str">
        <f t="shared" si="226"/>
        <v/>
      </c>
      <c r="K380" s="309"/>
      <c r="L380" s="116" t="str">
        <f t="shared" si="227"/>
        <v/>
      </c>
      <c r="M380" s="266"/>
      <c r="N380" s="116" t="str">
        <f t="shared" si="228"/>
        <v/>
      </c>
      <c r="O380" s="286"/>
      <c r="P380" s="116" t="str">
        <f t="shared" si="229"/>
        <v/>
      </c>
      <c r="Q380" s="244"/>
      <c r="R380" s="116" t="str">
        <f t="shared" si="230"/>
        <v/>
      </c>
      <c r="S380" s="266"/>
      <c r="T380" s="116" t="str">
        <f t="shared" si="231"/>
        <v/>
      </c>
      <c r="U380" s="286"/>
      <c r="V380" s="116" t="str">
        <f t="shared" si="232"/>
        <v/>
      </c>
      <c r="W380" s="309"/>
      <c r="X380" s="116" t="str">
        <f t="shared" si="233"/>
        <v/>
      </c>
      <c r="Y380" s="266"/>
      <c r="Z380" s="116" t="str">
        <f t="shared" si="234"/>
        <v/>
      </c>
      <c r="AA380" s="286"/>
      <c r="AB380" s="116" t="str">
        <f t="shared" si="235"/>
        <v/>
      </c>
      <c r="AC380" s="116">
        <f>IF(ISBLANK(#REF!),"",MATCH($D380,Liste_compétences,0))</f>
        <v>380</v>
      </c>
      <c r="AD380" s="116">
        <f>IF(ISBLANK(#REF!),"",MATCH($D380,Liste_compétences,0))</f>
        <v>380</v>
      </c>
    </row>
    <row r="381" spans="1:30" x14ac:dyDescent="0.25">
      <c r="A381" s="410"/>
      <c r="B381" s="32" t="s">
        <v>176</v>
      </c>
      <c r="C381" s="168" t="s">
        <v>445</v>
      </c>
      <c r="D381" s="207" t="s">
        <v>1311</v>
      </c>
      <c r="E381" s="244"/>
      <c r="F381" s="116" t="str">
        <f t="shared" si="224"/>
        <v/>
      </c>
      <c r="G381" s="266"/>
      <c r="H381" s="116" t="str">
        <f t="shared" si="225"/>
        <v/>
      </c>
      <c r="I381" s="286"/>
      <c r="J381" s="116" t="str">
        <f t="shared" si="226"/>
        <v/>
      </c>
      <c r="K381" s="309"/>
      <c r="L381" s="116" t="str">
        <f t="shared" si="227"/>
        <v/>
      </c>
      <c r="M381" s="266"/>
      <c r="N381" s="116" t="str">
        <f t="shared" si="228"/>
        <v/>
      </c>
      <c r="O381" s="286"/>
      <c r="P381" s="116" t="str">
        <f t="shared" si="229"/>
        <v/>
      </c>
      <c r="Q381" s="244"/>
      <c r="R381" s="116" t="str">
        <f t="shared" si="230"/>
        <v/>
      </c>
      <c r="S381" s="266"/>
      <c r="T381" s="116" t="str">
        <f t="shared" si="231"/>
        <v/>
      </c>
      <c r="U381" s="286"/>
      <c r="V381" s="116" t="str">
        <f t="shared" si="232"/>
        <v/>
      </c>
      <c r="W381" s="309"/>
      <c r="X381" s="116" t="str">
        <f t="shared" si="233"/>
        <v/>
      </c>
      <c r="Y381" s="266"/>
      <c r="Z381" s="116" t="str">
        <f t="shared" si="234"/>
        <v/>
      </c>
      <c r="AA381" s="286"/>
      <c r="AB381" s="116" t="str">
        <f t="shared" si="235"/>
        <v/>
      </c>
      <c r="AC381" s="116">
        <f>IF(ISBLANK(#REF!),"",MATCH($D381,Liste_compétences,0))</f>
        <v>381</v>
      </c>
      <c r="AD381" s="116">
        <f>IF(ISBLANK(#REF!),"",MATCH($D381,Liste_compétences,0))</f>
        <v>381</v>
      </c>
    </row>
    <row r="382" spans="1:30" x14ac:dyDescent="0.25">
      <c r="A382" s="410"/>
      <c r="B382" s="32" t="s">
        <v>1422</v>
      </c>
      <c r="C382" s="168" t="s">
        <v>446</v>
      </c>
      <c r="D382" s="207" t="s">
        <v>1312</v>
      </c>
      <c r="E382" s="244"/>
      <c r="F382" s="116" t="str">
        <f t="shared" si="224"/>
        <v/>
      </c>
      <c r="G382" s="266"/>
      <c r="H382" s="116" t="str">
        <f t="shared" si="225"/>
        <v/>
      </c>
      <c r="I382" s="286"/>
      <c r="J382" s="116" t="str">
        <f t="shared" si="226"/>
        <v/>
      </c>
      <c r="K382" s="309"/>
      <c r="L382" s="116" t="str">
        <f t="shared" si="227"/>
        <v/>
      </c>
      <c r="M382" s="266"/>
      <c r="N382" s="116" t="str">
        <f t="shared" si="228"/>
        <v/>
      </c>
      <c r="O382" s="286"/>
      <c r="P382" s="116" t="str">
        <f t="shared" si="229"/>
        <v/>
      </c>
      <c r="Q382" s="244"/>
      <c r="R382" s="116" t="str">
        <f t="shared" si="230"/>
        <v/>
      </c>
      <c r="S382" s="266"/>
      <c r="T382" s="116" t="str">
        <f t="shared" si="231"/>
        <v/>
      </c>
      <c r="U382" s="286"/>
      <c r="V382" s="116" t="str">
        <f t="shared" si="232"/>
        <v/>
      </c>
      <c r="W382" s="309"/>
      <c r="X382" s="116" t="str">
        <f t="shared" si="233"/>
        <v/>
      </c>
      <c r="Y382" s="266"/>
      <c r="Z382" s="116" t="str">
        <f t="shared" si="234"/>
        <v/>
      </c>
      <c r="AA382" s="286"/>
      <c r="AB382" s="116" t="str">
        <f t="shared" si="235"/>
        <v/>
      </c>
      <c r="AC382" s="116">
        <f>IF(ISBLANK(#REF!),"",MATCH($D382,Liste_compétences,0))</f>
        <v>382</v>
      </c>
      <c r="AD382" s="116">
        <f>IF(ISBLANK(#REF!),"",MATCH($D382,Liste_compétences,0))</f>
        <v>382</v>
      </c>
    </row>
    <row r="383" spans="1:30" x14ac:dyDescent="0.25">
      <c r="A383" s="410"/>
      <c r="B383" s="32" t="s">
        <v>1422</v>
      </c>
      <c r="C383" s="168" t="s">
        <v>447</v>
      </c>
      <c r="D383" s="207" t="s">
        <v>1313</v>
      </c>
      <c r="E383" s="244"/>
      <c r="F383" s="116" t="str">
        <f t="shared" si="224"/>
        <v/>
      </c>
      <c r="G383" s="266"/>
      <c r="H383" s="116" t="str">
        <f t="shared" si="225"/>
        <v/>
      </c>
      <c r="I383" s="286"/>
      <c r="J383" s="116" t="str">
        <f t="shared" si="226"/>
        <v/>
      </c>
      <c r="K383" s="309"/>
      <c r="L383" s="116" t="str">
        <f t="shared" si="227"/>
        <v/>
      </c>
      <c r="M383" s="266"/>
      <c r="N383" s="116" t="str">
        <f t="shared" si="228"/>
        <v/>
      </c>
      <c r="O383" s="286"/>
      <c r="P383" s="116" t="str">
        <f t="shared" si="229"/>
        <v/>
      </c>
      <c r="Q383" s="244"/>
      <c r="R383" s="116" t="str">
        <f t="shared" si="230"/>
        <v/>
      </c>
      <c r="S383" s="266"/>
      <c r="T383" s="116" t="str">
        <f t="shared" si="231"/>
        <v/>
      </c>
      <c r="U383" s="286"/>
      <c r="V383" s="116" t="str">
        <f t="shared" si="232"/>
        <v/>
      </c>
      <c r="W383" s="309"/>
      <c r="X383" s="116" t="str">
        <f t="shared" si="233"/>
        <v/>
      </c>
      <c r="Y383" s="266"/>
      <c r="Z383" s="116" t="str">
        <f t="shared" si="234"/>
        <v/>
      </c>
      <c r="AA383" s="286"/>
      <c r="AB383" s="116" t="str">
        <f t="shared" si="235"/>
        <v/>
      </c>
      <c r="AC383" s="116">
        <f>IF(ISBLANK(#REF!),"",MATCH($D383,Liste_compétences,0))</f>
        <v>383</v>
      </c>
      <c r="AD383" s="116">
        <f>IF(ISBLANK(#REF!),"",MATCH($D383,Liste_compétences,0))</f>
        <v>383</v>
      </c>
    </row>
    <row r="384" spans="1:30" s="379" customFormat="1" x14ac:dyDescent="0.25">
      <c r="A384" s="410"/>
      <c r="B384" s="32" t="s">
        <v>1422</v>
      </c>
      <c r="C384" s="168" t="s">
        <v>448</v>
      </c>
      <c r="D384" s="207" t="s">
        <v>1314</v>
      </c>
      <c r="E384" s="244"/>
      <c r="F384" s="116" t="str">
        <f t="shared" ref="F384" si="236">IF(ISBLANK(E384),"",MATCH($D384,Liste_compétences,0))</f>
        <v/>
      </c>
      <c r="G384" s="266"/>
      <c r="H384" s="116" t="str">
        <f t="shared" ref="H384" si="237">IF(ISBLANK(G384),"",MATCH($D384,Liste_compétences,0))</f>
        <v/>
      </c>
      <c r="I384" s="286"/>
      <c r="J384" s="116" t="str">
        <f t="shared" ref="J384" si="238">IF(ISBLANK(I384),"",MATCH($D384,Liste_compétences,0))</f>
        <v/>
      </c>
      <c r="K384" s="309"/>
      <c r="L384" s="116" t="str">
        <f t="shared" ref="L384" si="239">IF(ISBLANK(K384),"",MATCH($D384,Liste_compétences,0))</f>
        <v/>
      </c>
      <c r="M384" s="266"/>
      <c r="N384" s="116" t="str">
        <f t="shared" ref="N384" si="240">IF(ISBLANK(M384),"",MATCH($D384,Liste_compétences,0))</f>
        <v/>
      </c>
      <c r="O384" s="286"/>
      <c r="P384" s="116" t="str">
        <f t="shared" ref="P384" si="241">IF(ISBLANK(O384),"",MATCH($D384,Liste_compétences,0))</f>
        <v/>
      </c>
      <c r="Q384" s="244"/>
      <c r="R384" s="116" t="str">
        <f t="shared" ref="R384" si="242">IF(ISBLANK(Q384),"",MATCH($D384,Liste_compétences,0))</f>
        <v/>
      </c>
      <c r="S384" s="266"/>
      <c r="T384" s="116" t="str">
        <f t="shared" ref="T384" si="243">IF(ISBLANK(S384),"",MATCH($D384,Liste_compétences,0))</f>
        <v/>
      </c>
      <c r="U384" s="286"/>
      <c r="V384" s="116" t="str">
        <f t="shared" ref="V384" si="244">IF(ISBLANK(U384),"",MATCH($D384,Liste_compétences,0))</f>
        <v/>
      </c>
      <c r="W384" s="309"/>
      <c r="X384" s="116" t="str">
        <f t="shared" ref="X384" si="245">IF(ISBLANK(W384),"",MATCH($D384,Liste_compétences,0))</f>
        <v/>
      </c>
      <c r="Y384" s="266"/>
      <c r="Z384" s="116" t="str">
        <f t="shared" ref="Z384" si="246">IF(ISBLANK(Y384),"",MATCH($D384,Liste_compétences,0))</f>
        <v/>
      </c>
      <c r="AA384" s="286"/>
      <c r="AB384" s="116" t="str">
        <f t="shared" ref="AB384" si="247">IF(ISBLANK(AA384),"",MATCH($D384,Liste_compétences,0))</f>
        <v/>
      </c>
      <c r="AC384" s="116">
        <f>IF(ISBLANK(#REF!),"",MATCH($D384,Liste_compétences,0))</f>
        <v>384</v>
      </c>
      <c r="AD384" s="116">
        <f>IF(ISBLANK(#REF!),"",MATCH($D384,Liste_compétences,0))</f>
        <v>384</v>
      </c>
    </row>
    <row r="385" spans="1:30" ht="15" thickBot="1" x14ac:dyDescent="0.3">
      <c r="A385" s="411"/>
      <c r="B385" s="380" t="s">
        <v>1422</v>
      </c>
      <c r="C385" s="204" t="s">
        <v>1425</v>
      </c>
      <c r="D385" s="212" t="s">
        <v>1426</v>
      </c>
      <c r="E385" s="251"/>
      <c r="F385" s="147" t="str">
        <f t="shared" si="224"/>
        <v/>
      </c>
      <c r="G385" s="273"/>
      <c r="H385" s="147" t="str">
        <f t="shared" si="225"/>
        <v/>
      </c>
      <c r="I385" s="294"/>
      <c r="J385" s="147" t="str">
        <f t="shared" si="226"/>
        <v/>
      </c>
      <c r="K385" s="323"/>
      <c r="L385" s="147" t="str">
        <f t="shared" si="227"/>
        <v/>
      </c>
      <c r="M385" s="273"/>
      <c r="N385" s="147" t="str">
        <f t="shared" si="228"/>
        <v/>
      </c>
      <c r="O385" s="294"/>
      <c r="P385" s="147" t="str">
        <f t="shared" si="229"/>
        <v/>
      </c>
      <c r="Q385" s="251"/>
      <c r="R385" s="147" t="str">
        <f t="shared" si="230"/>
        <v/>
      </c>
      <c r="S385" s="273"/>
      <c r="T385" s="147" t="str">
        <f t="shared" si="231"/>
        <v/>
      </c>
      <c r="U385" s="294"/>
      <c r="V385" s="147" t="str">
        <f t="shared" si="232"/>
        <v/>
      </c>
      <c r="W385" s="323"/>
      <c r="X385" s="147" t="str">
        <f t="shared" si="233"/>
        <v/>
      </c>
      <c r="Y385" s="273"/>
      <c r="Z385" s="147" t="str">
        <f t="shared" si="234"/>
        <v/>
      </c>
      <c r="AA385" s="294"/>
      <c r="AB385" s="147" t="str">
        <f t="shared" si="235"/>
        <v/>
      </c>
      <c r="AC385" s="147">
        <f>IF(ISBLANK(#REF!),"",MATCH($D385,Liste_compétences,0))</f>
        <v>385</v>
      </c>
      <c r="AD385" s="147">
        <f>IF(ISBLANK(#REF!),"",MATCH($D385,Liste_compétences,0))</f>
        <v>385</v>
      </c>
    </row>
    <row r="386" spans="1:30" ht="15" thickBot="1" x14ac:dyDescent="0.3">
      <c r="A386" s="1" t="s">
        <v>180</v>
      </c>
      <c r="B386" s="50"/>
      <c r="C386" s="171" t="s">
        <v>449</v>
      </c>
      <c r="D386" s="210" t="s">
        <v>180</v>
      </c>
      <c r="E386" s="248"/>
      <c r="F386" s="125" t="str">
        <f t="shared" si="224"/>
        <v/>
      </c>
      <c r="G386" s="270"/>
      <c r="H386" s="125" t="str">
        <f t="shared" si="225"/>
        <v/>
      </c>
      <c r="I386" s="290"/>
      <c r="J386" s="125" t="str">
        <f t="shared" si="226"/>
        <v/>
      </c>
      <c r="K386" s="310"/>
      <c r="L386" s="125" t="str">
        <f t="shared" si="227"/>
        <v/>
      </c>
      <c r="M386" s="270"/>
      <c r="N386" s="125" t="str">
        <f t="shared" si="228"/>
        <v/>
      </c>
      <c r="O386" s="290"/>
      <c r="P386" s="125" t="str">
        <f t="shared" si="229"/>
        <v/>
      </c>
      <c r="Q386" s="248"/>
      <c r="R386" s="125" t="str">
        <f t="shared" si="230"/>
        <v/>
      </c>
      <c r="S386" s="270"/>
      <c r="T386" s="125" t="str">
        <f t="shared" si="231"/>
        <v/>
      </c>
      <c r="U386" s="290"/>
      <c r="V386" s="125" t="str">
        <f t="shared" si="232"/>
        <v/>
      </c>
      <c r="W386" s="310"/>
      <c r="X386" s="125" t="str">
        <f t="shared" si="233"/>
        <v/>
      </c>
      <c r="Y386" s="270"/>
      <c r="Z386" s="125" t="str">
        <f t="shared" si="234"/>
        <v/>
      </c>
      <c r="AA386" s="290"/>
      <c r="AB386" s="125" t="str">
        <f t="shared" si="235"/>
        <v/>
      </c>
      <c r="AC386" s="125">
        <f>IF(ISBLANK(#REF!),"",MATCH($D386,Liste_compétences,0))</f>
        <v>386</v>
      </c>
      <c r="AD386" s="125">
        <f>IF(ISBLANK(#REF!),"",MATCH($D386,Liste_compétences,0))</f>
        <v>386</v>
      </c>
    </row>
    <row r="387" spans="1:30" x14ac:dyDescent="0.25">
      <c r="A387" s="409" t="s">
        <v>25</v>
      </c>
      <c r="B387" s="35" t="s">
        <v>176</v>
      </c>
      <c r="C387" s="167" t="s">
        <v>450</v>
      </c>
      <c r="D387" s="206" t="s">
        <v>1315</v>
      </c>
      <c r="E387" s="243"/>
      <c r="F387" s="115" t="str">
        <f t="shared" si="224"/>
        <v/>
      </c>
      <c r="G387" s="265"/>
      <c r="H387" s="115" t="str">
        <f t="shared" si="225"/>
        <v/>
      </c>
      <c r="I387" s="285"/>
      <c r="J387" s="115" t="str">
        <f t="shared" si="226"/>
        <v/>
      </c>
      <c r="K387" s="306"/>
      <c r="L387" s="115" t="str">
        <f t="shared" si="227"/>
        <v/>
      </c>
      <c r="M387" s="265"/>
      <c r="N387" s="115" t="str">
        <f t="shared" si="228"/>
        <v/>
      </c>
      <c r="O387" s="285"/>
      <c r="P387" s="115" t="str">
        <f t="shared" si="229"/>
        <v/>
      </c>
      <c r="Q387" s="306"/>
      <c r="R387" s="115" t="str">
        <f t="shared" si="230"/>
        <v/>
      </c>
      <c r="S387" s="265"/>
      <c r="T387" s="115" t="str">
        <f t="shared" si="231"/>
        <v/>
      </c>
      <c r="U387" s="285"/>
      <c r="V387" s="115" t="str">
        <f t="shared" si="232"/>
        <v/>
      </c>
      <c r="W387" s="306"/>
      <c r="X387" s="115" t="str">
        <f t="shared" si="233"/>
        <v/>
      </c>
      <c r="Y387" s="265"/>
      <c r="Z387" s="115" t="str">
        <f t="shared" si="234"/>
        <v/>
      </c>
      <c r="AA387" s="285"/>
      <c r="AB387" s="115" t="str">
        <f t="shared" si="235"/>
        <v/>
      </c>
      <c r="AC387" s="115">
        <f>IF(ISBLANK(#REF!),"",MATCH($D387,Liste_compétences,0))</f>
        <v>387</v>
      </c>
      <c r="AD387" s="115">
        <f>IF(ISBLANK(#REF!),"",MATCH($D387,Liste_compétences,0))</f>
        <v>387</v>
      </c>
    </row>
    <row r="388" spans="1:30" x14ac:dyDescent="0.25">
      <c r="A388" s="410"/>
      <c r="B388" s="36" t="s">
        <v>1422</v>
      </c>
      <c r="C388" s="168" t="s">
        <v>451</v>
      </c>
      <c r="D388" s="207" t="s">
        <v>1316</v>
      </c>
      <c r="E388" s="244"/>
      <c r="F388" s="116" t="str">
        <f t="shared" si="224"/>
        <v/>
      </c>
      <c r="G388" s="266"/>
      <c r="H388" s="116" t="str">
        <f t="shared" si="225"/>
        <v/>
      </c>
      <c r="I388" s="286"/>
      <c r="J388" s="116" t="str">
        <f t="shared" si="226"/>
        <v/>
      </c>
      <c r="K388" s="309"/>
      <c r="L388" s="116" t="str">
        <f t="shared" si="227"/>
        <v/>
      </c>
      <c r="M388" s="266"/>
      <c r="N388" s="116" t="str">
        <f t="shared" si="228"/>
        <v/>
      </c>
      <c r="O388" s="286"/>
      <c r="P388" s="116" t="str">
        <f t="shared" si="229"/>
        <v/>
      </c>
      <c r="Q388" s="309"/>
      <c r="R388" s="116" t="str">
        <f t="shared" si="230"/>
        <v/>
      </c>
      <c r="S388" s="266"/>
      <c r="T388" s="116" t="str">
        <f t="shared" si="231"/>
        <v/>
      </c>
      <c r="U388" s="286"/>
      <c r="V388" s="116" t="str">
        <f t="shared" si="232"/>
        <v/>
      </c>
      <c r="W388" s="309"/>
      <c r="X388" s="116" t="str">
        <f t="shared" si="233"/>
        <v/>
      </c>
      <c r="Y388" s="266"/>
      <c r="Z388" s="116" t="str">
        <f t="shared" si="234"/>
        <v/>
      </c>
      <c r="AA388" s="286"/>
      <c r="AB388" s="116" t="str">
        <f t="shared" si="235"/>
        <v/>
      </c>
      <c r="AC388" s="116">
        <f>IF(ISBLANK(#REF!),"",MATCH($D388,Liste_compétences,0))</f>
        <v>388</v>
      </c>
      <c r="AD388" s="116">
        <f>IF(ISBLANK(#REF!),"",MATCH($D388,Liste_compétences,0))</f>
        <v>388</v>
      </c>
    </row>
    <row r="389" spans="1:30" x14ac:dyDescent="0.25">
      <c r="A389" s="410"/>
      <c r="B389" s="36" t="s">
        <v>176</v>
      </c>
      <c r="C389" s="168" t="s">
        <v>452</v>
      </c>
      <c r="D389" s="207" t="s">
        <v>1317</v>
      </c>
      <c r="E389" s="244"/>
      <c r="F389" s="116" t="str">
        <f t="shared" si="224"/>
        <v/>
      </c>
      <c r="G389" s="266"/>
      <c r="H389" s="116" t="str">
        <f t="shared" si="225"/>
        <v/>
      </c>
      <c r="I389" s="286"/>
      <c r="J389" s="116" t="str">
        <f t="shared" si="226"/>
        <v/>
      </c>
      <c r="K389" s="309"/>
      <c r="L389" s="116" t="str">
        <f t="shared" si="227"/>
        <v/>
      </c>
      <c r="M389" s="266"/>
      <c r="N389" s="116" t="str">
        <f t="shared" si="228"/>
        <v/>
      </c>
      <c r="O389" s="286"/>
      <c r="P389" s="116" t="str">
        <f t="shared" si="229"/>
        <v/>
      </c>
      <c r="Q389" s="309"/>
      <c r="R389" s="116" t="str">
        <f t="shared" si="230"/>
        <v/>
      </c>
      <c r="S389" s="266"/>
      <c r="T389" s="116" t="str">
        <f t="shared" si="231"/>
        <v/>
      </c>
      <c r="U389" s="286"/>
      <c r="V389" s="116" t="str">
        <f t="shared" si="232"/>
        <v/>
      </c>
      <c r="W389" s="309"/>
      <c r="X389" s="116" t="str">
        <f t="shared" si="233"/>
        <v/>
      </c>
      <c r="Y389" s="266"/>
      <c r="Z389" s="116" t="str">
        <f t="shared" si="234"/>
        <v/>
      </c>
      <c r="AA389" s="286"/>
      <c r="AB389" s="116" t="str">
        <f t="shared" si="235"/>
        <v/>
      </c>
      <c r="AC389" s="116">
        <f>IF(ISBLANK(#REF!),"",MATCH($D389,Liste_compétences,0))</f>
        <v>389</v>
      </c>
      <c r="AD389" s="116">
        <f>IF(ISBLANK(#REF!),"",MATCH($D389,Liste_compétences,0))</f>
        <v>389</v>
      </c>
    </row>
    <row r="390" spans="1:30" x14ac:dyDescent="0.25">
      <c r="A390" s="410"/>
      <c r="B390" s="36" t="s">
        <v>1422</v>
      </c>
      <c r="C390" s="168" t="s">
        <v>453</v>
      </c>
      <c r="D390" s="207" t="s">
        <v>1318</v>
      </c>
      <c r="E390" s="244"/>
      <c r="F390" s="116" t="str">
        <f t="shared" si="224"/>
        <v/>
      </c>
      <c r="G390" s="266"/>
      <c r="H390" s="116" t="str">
        <f t="shared" si="225"/>
        <v/>
      </c>
      <c r="I390" s="286"/>
      <c r="J390" s="116" t="str">
        <f t="shared" si="226"/>
        <v/>
      </c>
      <c r="K390" s="309"/>
      <c r="L390" s="116" t="str">
        <f t="shared" si="227"/>
        <v/>
      </c>
      <c r="M390" s="266"/>
      <c r="N390" s="116" t="str">
        <f t="shared" si="228"/>
        <v/>
      </c>
      <c r="O390" s="286"/>
      <c r="P390" s="116" t="str">
        <f t="shared" si="229"/>
        <v/>
      </c>
      <c r="Q390" s="309"/>
      <c r="R390" s="116" t="str">
        <f t="shared" si="230"/>
        <v/>
      </c>
      <c r="S390" s="266"/>
      <c r="T390" s="116" t="str">
        <f t="shared" si="231"/>
        <v/>
      </c>
      <c r="U390" s="286"/>
      <c r="V390" s="116" t="str">
        <f t="shared" si="232"/>
        <v/>
      </c>
      <c r="W390" s="309"/>
      <c r="X390" s="116" t="str">
        <f t="shared" si="233"/>
        <v/>
      </c>
      <c r="Y390" s="266"/>
      <c r="Z390" s="116" t="str">
        <f t="shared" si="234"/>
        <v/>
      </c>
      <c r="AA390" s="286"/>
      <c r="AB390" s="116" t="str">
        <f t="shared" si="235"/>
        <v/>
      </c>
      <c r="AC390" s="116">
        <f>IF(ISBLANK(#REF!),"",MATCH($D390,Liste_compétences,0))</f>
        <v>390</v>
      </c>
      <c r="AD390" s="116">
        <f>IF(ISBLANK(#REF!),"",MATCH($D390,Liste_compétences,0))</f>
        <v>390</v>
      </c>
    </row>
    <row r="391" spans="1:30" ht="15" thickBot="1" x14ac:dyDescent="0.3">
      <c r="A391" s="411"/>
      <c r="B391" s="37" t="s">
        <v>1422</v>
      </c>
      <c r="C391" s="169" t="s">
        <v>454</v>
      </c>
      <c r="D391" s="25" t="s">
        <v>1319</v>
      </c>
      <c r="E391" s="246"/>
      <c r="F391" s="118" t="str">
        <f t="shared" si="224"/>
        <v/>
      </c>
      <c r="G391" s="268"/>
      <c r="H391" s="118" t="str">
        <f t="shared" si="225"/>
        <v/>
      </c>
      <c r="I391" s="288"/>
      <c r="J391" s="118" t="str">
        <f t="shared" si="226"/>
        <v/>
      </c>
      <c r="K391" s="308"/>
      <c r="L391" s="118" t="str">
        <f t="shared" si="227"/>
        <v/>
      </c>
      <c r="M391" s="268"/>
      <c r="N391" s="118" t="str">
        <f t="shared" si="228"/>
        <v/>
      </c>
      <c r="O391" s="288"/>
      <c r="P391" s="118" t="str">
        <f t="shared" si="229"/>
        <v/>
      </c>
      <c r="Q391" s="308"/>
      <c r="R391" s="118" t="str">
        <f t="shared" si="230"/>
        <v/>
      </c>
      <c r="S391" s="268"/>
      <c r="T391" s="118" t="str">
        <f t="shared" si="231"/>
        <v/>
      </c>
      <c r="U391" s="288"/>
      <c r="V391" s="118" t="str">
        <f t="shared" si="232"/>
        <v/>
      </c>
      <c r="W391" s="308"/>
      <c r="X391" s="118" t="str">
        <f t="shared" si="233"/>
        <v/>
      </c>
      <c r="Y391" s="268"/>
      <c r="Z391" s="118" t="str">
        <f t="shared" si="234"/>
        <v/>
      </c>
      <c r="AA391" s="288"/>
      <c r="AB391" s="118" t="str">
        <f t="shared" si="235"/>
        <v/>
      </c>
      <c r="AC391" s="118">
        <f>IF(ISBLANK(#REF!),"",MATCH($D391,Liste_compétences,0))</f>
        <v>391</v>
      </c>
      <c r="AD391" s="118">
        <f>IF(ISBLANK(#REF!),"",MATCH($D391,Liste_compétences,0))</f>
        <v>391</v>
      </c>
    </row>
    <row r="392" spans="1:30" ht="23.25" thickBot="1" x14ac:dyDescent="0.3">
      <c r="A392" s="1" t="s">
        <v>26</v>
      </c>
      <c r="B392" s="51" t="s">
        <v>1422</v>
      </c>
      <c r="C392" s="170" t="s">
        <v>455</v>
      </c>
      <c r="D392" s="209" t="s">
        <v>1320</v>
      </c>
      <c r="E392" s="247"/>
      <c r="F392" s="120" t="str">
        <f t="shared" si="224"/>
        <v/>
      </c>
      <c r="G392" s="269"/>
      <c r="H392" s="120" t="str">
        <f t="shared" si="225"/>
        <v/>
      </c>
      <c r="I392" s="289"/>
      <c r="J392" s="120" t="str">
        <f t="shared" si="226"/>
        <v/>
      </c>
      <c r="K392" s="322"/>
      <c r="L392" s="120" t="str">
        <f t="shared" si="227"/>
        <v/>
      </c>
      <c r="M392" s="269"/>
      <c r="N392" s="120" t="str">
        <f t="shared" si="228"/>
        <v/>
      </c>
      <c r="O392" s="289"/>
      <c r="P392" s="120" t="str">
        <f t="shared" si="229"/>
        <v/>
      </c>
      <c r="Q392" s="247"/>
      <c r="R392" s="120" t="str">
        <f t="shared" si="230"/>
        <v/>
      </c>
      <c r="S392" s="269"/>
      <c r="T392" s="120" t="str">
        <f t="shared" si="231"/>
        <v/>
      </c>
      <c r="U392" s="289"/>
      <c r="V392" s="120" t="str">
        <f t="shared" si="232"/>
        <v/>
      </c>
      <c r="W392" s="322"/>
      <c r="X392" s="120" t="str">
        <f t="shared" si="233"/>
        <v/>
      </c>
      <c r="Y392" s="269"/>
      <c r="Z392" s="120" t="str">
        <f t="shared" si="234"/>
        <v/>
      </c>
      <c r="AA392" s="289"/>
      <c r="AB392" s="120" t="str">
        <f t="shared" si="235"/>
        <v/>
      </c>
      <c r="AC392" s="120">
        <f>IF(ISBLANK(#REF!),"",MATCH($D392,Liste_compétences,0))</f>
        <v>392</v>
      </c>
      <c r="AD392" s="120">
        <f>IF(ISBLANK(#REF!),"",MATCH($D392,Liste_compétences,0))</f>
        <v>392</v>
      </c>
    </row>
    <row r="393" spans="1:30" x14ac:dyDescent="0.25">
      <c r="A393" s="409" t="s">
        <v>181</v>
      </c>
      <c r="B393" s="31" t="s">
        <v>176</v>
      </c>
      <c r="C393" s="167" t="s">
        <v>456</v>
      </c>
      <c r="D393" s="206" t="s">
        <v>1321</v>
      </c>
      <c r="E393" s="243"/>
      <c r="F393" s="115" t="str">
        <f t="shared" si="224"/>
        <v/>
      </c>
      <c r="G393" s="265"/>
      <c r="H393" s="115" t="str">
        <f t="shared" si="225"/>
        <v/>
      </c>
      <c r="I393" s="285"/>
      <c r="J393" s="115" t="str">
        <f t="shared" si="226"/>
        <v/>
      </c>
      <c r="K393" s="306"/>
      <c r="L393" s="115" t="str">
        <f t="shared" si="227"/>
        <v/>
      </c>
      <c r="M393" s="265"/>
      <c r="N393" s="115" t="str">
        <f t="shared" si="228"/>
        <v/>
      </c>
      <c r="O393" s="285"/>
      <c r="P393" s="115" t="str">
        <f t="shared" si="229"/>
        <v/>
      </c>
      <c r="Q393" s="243"/>
      <c r="R393" s="115" t="str">
        <f t="shared" si="230"/>
        <v/>
      </c>
      <c r="S393" s="265"/>
      <c r="T393" s="115" t="str">
        <f t="shared" si="231"/>
        <v/>
      </c>
      <c r="U393" s="285"/>
      <c r="V393" s="115" t="str">
        <f t="shared" si="232"/>
        <v/>
      </c>
      <c r="W393" s="306"/>
      <c r="X393" s="115" t="str">
        <f t="shared" si="233"/>
        <v/>
      </c>
      <c r="Y393" s="265"/>
      <c r="Z393" s="115" t="str">
        <f t="shared" si="234"/>
        <v/>
      </c>
      <c r="AA393" s="285"/>
      <c r="AB393" s="115" t="str">
        <f t="shared" si="235"/>
        <v/>
      </c>
      <c r="AC393" s="115">
        <f>IF(ISBLANK(#REF!),"",MATCH($D393,Liste_compétences,0))</f>
        <v>393</v>
      </c>
      <c r="AD393" s="115">
        <f>IF(ISBLANK(#REF!),"",MATCH($D393,Liste_compétences,0))</f>
        <v>393</v>
      </c>
    </row>
    <row r="394" spans="1:30" x14ac:dyDescent="0.25">
      <c r="A394" s="410"/>
      <c r="B394" s="32" t="s">
        <v>176</v>
      </c>
      <c r="C394" s="168" t="s">
        <v>457</v>
      </c>
      <c r="D394" s="207" t="s">
        <v>1322</v>
      </c>
      <c r="E394" s="244"/>
      <c r="F394" s="116" t="str">
        <f t="shared" si="224"/>
        <v/>
      </c>
      <c r="G394" s="266"/>
      <c r="H394" s="116" t="str">
        <f t="shared" si="225"/>
        <v/>
      </c>
      <c r="I394" s="286"/>
      <c r="J394" s="116" t="str">
        <f t="shared" si="226"/>
        <v/>
      </c>
      <c r="K394" s="309"/>
      <c r="L394" s="116" t="str">
        <f t="shared" si="227"/>
        <v/>
      </c>
      <c r="M394" s="266"/>
      <c r="N394" s="116" t="str">
        <f t="shared" si="228"/>
        <v/>
      </c>
      <c r="O394" s="286"/>
      <c r="P394" s="116" t="str">
        <f t="shared" si="229"/>
        <v/>
      </c>
      <c r="Q394" s="244"/>
      <c r="R394" s="116" t="str">
        <f t="shared" si="230"/>
        <v/>
      </c>
      <c r="S394" s="266"/>
      <c r="T394" s="116" t="str">
        <f t="shared" si="231"/>
        <v/>
      </c>
      <c r="U394" s="286"/>
      <c r="V394" s="116" t="str">
        <f t="shared" si="232"/>
        <v/>
      </c>
      <c r="W394" s="309"/>
      <c r="X394" s="116" t="str">
        <f t="shared" si="233"/>
        <v/>
      </c>
      <c r="Y394" s="266"/>
      <c r="Z394" s="116" t="str">
        <f t="shared" si="234"/>
        <v/>
      </c>
      <c r="AA394" s="286"/>
      <c r="AB394" s="116" t="str">
        <f t="shared" si="235"/>
        <v/>
      </c>
      <c r="AC394" s="116">
        <f>IF(ISBLANK(#REF!),"",MATCH($D394,Liste_compétences,0))</f>
        <v>394</v>
      </c>
      <c r="AD394" s="116">
        <f>IF(ISBLANK(#REF!),"",MATCH($D394,Liste_compétences,0))</f>
        <v>394</v>
      </c>
    </row>
    <row r="395" spans="1:30" x14ac:dyDescent="0.25">
      <c r="A395" s="410"/>
      <c r="B395" s="32" t="s">
        <v>1422</v>
      </c>
      <c r="C395" s="168" t="s">
        <v>458</v>
      </c>
      <c r="D395" s="207" t="s">
        <v>1323</v>
      </c>
      <c r="E395" s="244"/>
      <c r="F395" s="116" t="str">
        <f t="shared" si="224"/>
        <v/>
      </c>
      <c r="G395" s="266"/>
      <c r="H395" s="116" t="str">
        <f t="shared" si="225"/>
        <v/>
      </c>
      <c r="I395" s="286"/>
      <c r="J395" s="116" t="str">
        <f t="shared" si="226"/>
        <v/>
      </c>
      <c r="K395" s="309"/>
      <c r="L395" s="116" t="str">
        <f t="shared" si="227"/>
        <v/>
      </c>
      <c r="M395" s="266"/>
      <c r="N395" s="116" t="str">
        <f t="shared" si="228"/>
        <v/>
      </c>
      <c r="O395" s="286"/>
      <c r="P395" s="116" t="str">
        <f t="shared" si="229"/>
        <v/>
      </c>
      <c r="Q395" s="244"/>
      <c r="R395" s="116" t="str">
        <f t="shared" si="230"/>
        <v/>
      </c>
      <c r="S395" s="266"/>
      <c r="T395" s="116" t="str">
        <f t="shared" si="231"/>
        <v/>
      </c>
      <c r="U395" s="286"/>
      <c r="V395" s="116" t="str">
        <f t="shared" si="232"/>
        <v/>
      </c>
      <c r="W395" s="309"/>
      <c r="X395" s="116" t="str">
        <f t="shared" si="233"/>
        <v/>
      </c>
      <c r="Y395" s="266"/>
      <c r="Z395" s="116" t="str">
        <f t="shared" si="234"/>
        <v/>
      </c>
      <c r="AA395" s="286"/>
      <c r="AB395" s="116" t="str">
        <f t="shared" si="235"/>
        <v/>
      </c>
      <c r="AC395" s="116">
        <f>IF(ISBLANK(#REF!),"",MATCH($D395,Liste_compétences,0))</f>
        <v>395</v>
      </c>
      <c r="AD395" s="116">
        <f>IF(ISBLANK(#REF!),"",MATCH($D395,Liste_compétences,0))</f>
        <v>395</v>
      </c>
    </row>
    <row r="396" spans="1:30" x14ac:dyDescent="0.25">
      <c r="A396" s="410"/>
      <c r="B396" s="32" t="s">
        <v>176</v>
      </c>
      <c r="C396" s="168" t="s">
        <v>459</v>
      </c>
      <c r="D396" s="207" t="s">
        <v>1324</v>
      </c>
      <c r="E396" s="244"/>
      <c r="F396" s="116" t="str">
        <f t="shared" si="224"/>
        <v/>
      </c>
      <c r="G396" s="266"/>
      <c r="H396" s="116" t="str">
        <f t="shared" si="225"/>
        <v/>
      </c>
      <c r="I396" s="286"/>
      <c r="J396" s="116" t="str">
        <f t="shared" si="226"/>
        <v/>
      </c>
      <c r="K396" s="309"/>
      <c r="L396" s="116" t="str">
        <f t="shared" si="227"/>
        <v/>
      </c>
      <c r="M396" s="266"/>
      <c r="N396" s="116" t="str">
        <f t="shared" si="228"/>
        <v/>
      </c>
      <c r="O396" s="286"/>
      <c r="P396" s="116" t="str">
        <f t="shared" si="229"/>
        <v/>
      </c>
      <c r="Q396" s="244"/>
      <c r="R396" s="116" t="str">
        <f t="shared" si="230"/>
        <v/>
      </c>
      <c r="S396" s="266"/>
      <c r="T396" s="116" t="str">
        <f t="shared" si="231"/>
        <v/>
      </c>
      <c r="U396" s="286"/>
      <c r="V396" s="116" t="str">
        <f t="shared" si="232"/>
        <v/>
      </c>
      <c r="W396" s="309"/>
      <c r="X396" s="116" t="str">
        <f t="shared" si="233"/>
        <v/>
      </c>
      <c r="Y396" s="266"/>
      <c r="Z396" s="116" t="str">
        <f t="shared" si="234"/>
        <v/>
      </c>
      <c r="AA396" s="286"/>
      <c r="AB396" s="116" t="str">
        <f t="shared" si="235"/>
        <v/>
      </c>
      <c r="AC396" s="116">
        <f>IF(ISBLANK(#REF!),"",MATCH($D396,Liste_compétences,0))</f>
        <v>396</v>
      </c>
      <c r="AD396" s="116">
        <f>IF(ISBLANK(#REF!),"",MATCH($D396,Liste_compétences,0))</f>
        <v>396</v>
      </c>
    </row>
    <row r="397" spans="1:30" ht="15" thickBot="1" x14ac:dyDescent="0.3">
      <c r="A397" s="411"/>
      <c r="B397" s="33" t="s">
        <v>1422</v>
      </c>
      <c r="C397" s="202" t="s">
        <v>460</v>
      </c>
      <c r="D397" s="208" t="s">
        <v>1325</v>
      </c>
      <c r="E397" s="245"/>
      <c r="F397" s="117" t="str">
        <f t="shared" si="224"/>
        <v/>
      </c>
      <c r="G397" s="267"/>
      <c r="H397" s="117" t="str">
        <f t="shared" si="225"/>
        <v/>
      </c>
      <c r="I397" s="287"/>
      <c r="J397" s="117" t="str">
        <f t="shared" si="226"/>
        <v/>
      </c>
      <c r="K397" s="307"/>
      <c r="L397" s="117" t="str">
        <f t="shared" si="227"/>
        <v/>
      </c>
      <c r="M397" s="267"/>
      <c r="N397" s="117" t="str">
        <f t="shared" si="228"/>
        <v/>
      </c>
      <c r="O397" s="287"/>
      <c r="P397" s="117" t="str">
        <f t="shared" si="229"/>
        <v/>
      </c>
      <c r="Q397" s="245"/>
      <c r="R397" s="117" t="str">
        <f t="shared" si="230"/>
        <v/>
      </c>
      <c r="S397" s="267"/>
      <c r="T397" s="117" t="str">
        <f t="shared" si="231"/>
        <v/>
      </c>
      <c r="U397" s="287"/>
      <c r="V397" s="117" t="str">
        <f t="shared" si="232"/>
        <v/>
      </c>
      <c r="W397" s="307"/>
      <c r="X397" s="117" t="str">
        <f t="shared" si="233"/>
        <v/>
      </c>
      <c r="Y397" s="267"/>
      <c r="Z397" s="117" t="str">
        <f t="shared" si="234"/>
        <v/>
      </c>
      <c r="AA397" s="287"/>
      <c r="AB397" s="117" t="str">
        <f t="shared" si="235"/>
        <v/>
      </c>
      <c r="AC397" s="117">
        <f>IF(ISBLANK(#REF!),"",MATCH($D397,Liste_compétences,0))</f>
        <v>397</v>
      </c>
      <c r="AD397" s="117">
        <f>IF(ISBLANK(#REF!),"",MATCH($D397,Liste_compétences,0))</f>
        <v>397</v>
      </c>
    </row>
    <row r="398" spans="1:30" x14ac:dyDescent="0.25">
      <c r="A398" s="409" t="s">
        <v>27</v>
      </c>
      <c r="B398" s="35" t="s">
        <v>176</v>
      </c>
      <c r="C398" s="167" t="s">
        <v>461</v>
      </c>
      <c r="D398" s="206" t="s">
        <v>1326</v>
      </c>
      <c r="E398" s="243"/>
      <c r="F398" s="115" t="str">
        <f t="shared" si="224"/>
        <v/>
      </c>
      <c r="G398" s="265"/>
      <c r="H398" s="115" t="str">
        <f t="shared" si="225"/>
        <v/>
      </c>
      <c r="I398" s="285"/>
      <c r="J398" s="115" t="str">
        <f t="shared" si="226"/>
        <v/>
      </c>
      <c r="K398" s="306"/>
      <c r="L398" s="115" t="str">
        <f t="shared" si="227"/>
        <v/>
      </c>
      <c r="M398" s="265"/>
      <c r="N398" s="115" t="str">
        <f t="shared" si="228"/>
        <v/>
      </c>
      <c r="O398" s="285"/>
      <c r="P398" s="115" t="str">
        <f t="shared" si="229"/>
        <v/>
      </c>
      <c r="Q398" s="243"/>
      <c r="R398" s="115" t="str">
        <f t="shared" si="230"/>
        <v/>
      </c>
      <c r="S398" s="265"/>
      <c r="T398" s="115" t="str">
        <f t="shared" si="231"/>
        <v/>
      </c>
      <c r="U398" s="285"/>
      <c r="V398" s="115" t="str">
        <f t="shared" si="232"/>
        <v/>
      </c>
      <c r="W398" s="306"/>
      <c r="X398" s="115" t="str">
        <f t="shared" si="233"/>
        <v/>
      </c>
      <c r="Y398" s="265"/>
      <c r="Z398" s="115" t="str">
        <f t="shared" si="234"/>
        <v/>
      </c>
      <c r="AA398" s="285"/>
      <c r="AB398" s="115" t="str">
        <f t="shared" si="235"/>
        <v/>
      </c>
      <c r="AC398" s="115">
        <f>IF(ISBLANK(#REF!),"",MATCH($D398,Liste_compétences,0))</f>
        <v>398</v>
      </c>
      <c r="AD398" s="115">
        <f>IF(ISBLANK(#REF!),"",MATCH($D398,Liste_compétences,0))</f>
        <v>398</v>
      </c>
    </row>
    <row r="399" spans="1:30" ht="15" thickBot="1" x14ac:dyDescent="0.3">
      <c r="A399" s="410"/>
      <c r="B399" s="37" t="s">
        <v>1422</v>
      </c>
      <c r="C399" s="169" t="s">
        <v>462</v>
      </c>
      <c r="D399" s="25" t="s">
        <v>1327</v>
      </c>
      <c r="E399" s="246"/>
      <c r="F399" s="118" t="str">
        <f t="shared" si="224"/>
        <v/>
      </c>
      <c r="G399" s="268"/>
      <c r="H399" s="118" t="str">
        <f t="shared" si="225"/>
        <v/>
      </c>
      <c r="I399" s="288"/>
      <c r="J399" s="118" t="str">
        <f t="shared" si="226"/>
        <v/>
      </c>
      <c r="K399" s="308"/>
      <c r="L399" s="118" t="str">
        <f t="shared" si="227"/>
        <v/>
      </c>
      <c r="M399" s="268"/>
      <c r="N399" s="118" t="str">
        <f t="shared" si="228"/>
        <v/>
      </c>
      <c r="O399" s="288"/>
      <c r="P399" s="118" t="str">
        <f t="shared" si="229"/>
        <v/>
      </c>
      <c r="Q399" s="246"/>
      <c r="R399" s="118" t="str">
        <f t="shared" si="230"/>
        <v/>
      </c>
      <c r="S399" s="268"/>
      <c r="T399" s="118" t="str">
        <f t="shared" si="231"/>
        <v/>
      </c>
      <c r="U399" s="288"/>
      <c r="V399" s="118" t="str">
        <f t="shared" si="232"/>
        <v/>
      </c>
      <c r="W399" s="308"/>
      <c r="X399" s="118" t="str">
        <f t="shared" si="233"/>
        <v/>
      </c>
      <c r="Y399" s="268"/>
      <c r="Z399" s="118" t="str">
        <f t="shared" si="234"/>
        <v/>
      </c>
      <c r="AA399" s="288"/>
      <c r="AB399" s="118" t="str">
        <f t="shared" si="235"/>
        <v/>
      </c>
      <c r="AC399" s="118">
        <f>IF(ISBLANK(#REF!),"",MATCH($D399,Liste_compétences,0))</f>
        <v>399</v>
      </c>
      <c r="AD399" s="118">
        <f>IF(ISBLANK(#REF!),"",MATCH($D399,Liste_compétences,0))</f>
        <v>399</v>
      </c>
    </row>
    <row r="400" spans="1:30" x14ac:dyDescent="0.25">
      <c r="A400" s="409" t="s">
        <v>28</v>
      </c>
      <c r="B400" s="31" t="s">
        <v>176</v>
      </c>
      <c r="C400" s="167" t="s">
        <v>463</v>
      </c>
      <c r="D400" s="206" t="s">
        <v>1328</v>
      </c>
      <c r="E400" s="243"/>
      <c r="F400" s="115" t="str">
        <f t="shared" si="224"/>
        <v/>
      </c>
      <c r="G400" s="265"/>
      <c r="H400" s="115" t="str">
        <f t="shared" si="225"/>
        <v/>
      </c>
      <c r="I400" s="285"/>
      <c r="J400" s="115" t="str">
        <f t="shared" si="226"/>
        <v/>
      </c>
      <c r="K400" s="306"/>
      <c r="L400" s="115" t="str">
        <f t="shared" si="227"/>
        <v/>
      </c>
      <c r="M400" s="265"/>
      <c r="N400" s="115" t="str">
        <f t="shared" si="228"/>
        <v/>
      </c>
      <c r="O400" s="285"/>
      <c r="P400" s="115" t="str">
        <f t="shared" si="229"/>
        <v/>
      </c>
      <c r="Q400" s="243"/>
      <c r="R400" s="115" t="str">
        <f t="shared" si="230"/>
        <v/>
      </c>
      <c r="S400" s="265"/>
      <c r="T400" s="115" t="str">
        <f t="shared" si="231"/>
        <v/>
      </c>
      <c r="U400" s="285"/>
      <c r="V400" s="115" t="str">
        <f t="shared" si="232"/>
        <v/>
      </c>
      <c r="W400" s="306"/>
      <c r="X400" s="115" t="str">
        <f t="shared" si="233"/>
        <v/>
      </c>
      <c r="Y400" s="265"/>
      <c r="Z400" s="115" t="str">
        <f t="shared" si="234"/>
        <v/>
      </c>
      <c r="AA400" s="285"/>
      <c r="AB400" s="115" t="str">
        <f t="shared" si="235"/>
        <v/>
      </c>
      <c r="AC400" s="115">
        <f>IF(ISBLANK(#REF!),"",MATCH($D400,Liste_compétences,0))</f>
        <v>400</v>
      </c>
      <c r="AD400" s="115">
        <f>IF(ISBLANK(#REF!),"",MATCH($D400,Liste_compétences,0))</f>
        <v>400</v>
      </c>
    </row>
    <row r="401" spans="1:30" x14ac:dyDescent="0.25">
      <c r="A401" s="410"/>
      <c r="B401" s="32" t="s">
        <v>1422</v>
      </c>
      <c r="C401" s="168" t="s">
        <v>464</v>
      </c>
      <c r="D401" s="207" t="s">
        <v>1329</v>
      </c>
      <c r="E401" s="244"/>
      <c r="F401" s="116" t="str">
        <f t="shared" si="224"/>
        <v/>
      </c>
      <c r="G401" s="266"/>
      <c r="H401" s="116" t="str">
        <f t="shared" si="225"/>
        <v/>
      </c>
      <c r="I401" s="286"/>
      <c r="J401" s="116" t="str">
        <f t="shared" si="226"/>
        <v/>
      </c>
      <c r="K401" s="309"/>
      <c r="L401" s="116" t="str">
        <f t="shared" si="227"/>
        <v/>
      </c>
      <c r="M401" s="266"/>
      <c r="N401" s="116" t="str">
        <f t="shared" si="228"/>
        <v/>
      </c>
      <c r="O401" s="286"/>
      <c r="P401" s="116" t="str">
        <f t="shared" si="229"/>
        <v/>
      </c>
      <c r="Q401" s="244"/>
      <c r="R401" s="116" t="str">
        <f t="shared" si="230"/>
        <v/>
      </c>
      <c r="S401" s="266"/>
      <c r="T401" s="116" t="str">
        <f t="shared" si="231"/>
        <v/>
      </c>
      <c r="U401" s="286"/>
      <c r="V401" s="116" t="str">
        <f t="shared" si="232"/>
        <v/>
      </c>
      <c r="W401" s="309"/>
      <c r="X401" s="116" t="str">
        <f t="shared" si="233"/>
        <v/>
      </c>
      <c r="Y401" s="266"/>
      <c r="Z401" s="116" t="str">
        <f t="shared" si="234"/>
        <v/>
      </c>
      <c r="AA401" s="286"/>
      <c r="AB401" s="116" t="str">
        <f t="shared" si="235"/>
        <v/>
      </c>
      <c r="AC401" s="116">
        <f>IF(ISBLANK(#REF!),"",MATCH($D401,Liste_compétences,0))</f>
        <v>401</v>
      </c>
      <c r="AD401" s="116">
        <f>IF(ISBLANK(#REF!),"",MATCH($D401,Liste_compétences,0))</f>
        <v>401</v>
      </c>
    </row>
    <row r="402" spans="1:30" ht="15" thickBot="1" x14ac:dyDescent="0.3">
      <c r="A402" s="411"/>
      <c r="B402" s="34" t="s">
        <v>1422</v>
      </c>
      <c r="C402" s="169" t="s">
        <v>465</v>
      </c>
      <c r="D402" s="25" t="s">
        <v>1330</v>
      </c>
      <c r="E402" s="246"/>
      <c r="F402" s="118" t="str">
        <f t="shared" si="224"/>
        <v/>
      </c>
      <c r="G402" s="268"/>
      <c r="H402" s="118" t="str">
        <f t="shared" si="225"/>
        <v/>
      </c>
      <c r="I402" s="288"/>
      <c r="J402" s="118" t="str">
        <f t="shared" si="226"/>
        <v/>
      </c>
      <c r="K402" s="308"/>
      <c r="L402" s="118" t="str">
        <f t="shared" si="227"/>
        <v/>
      </c>
      <c r="M402" s="268"/>
      <c r="N402" s="118" t="str">
        <f t="shared" si="228"/>
        <v/>
      </c>
      <c r="O402" s="288"/>
      <c r="P402" s="118" t="str">
        <f t="shared" si="229"/>
        <v/>
      </c>
      <c r="Q402" s="246"/>
      <c r="R402" s="118" t="str">
        <f t="shared" si="230"/>
        <v/>
      </c>
      <c r="S402" s="268"/>
      <c r="T402" s="118" t="str">
        <f t="shared" si="231"/>
        <v/>
      </c>
      <c r="U402" s="288"/>
      <c r="V402" s="118" t="str">
        <f t="shared" si="232"/>
        <v/>
      </c>
      <c r="W402" s="308"/>
      <c r="X402" s="118" t="str">
        <f t="shared" si="233"/>
        <v/>
      </c>
      <c r="Y402" s="268"/>
      <c r="Z402" s="118" t="str">
        <f t="shared" si="234"/>
        <v/>
      </c>
      <c r="AA402" s="288"/>
      <c r="AB402" s="118" t="str">
        <f t="shared" si="235"/>
        <v/>
      </c>
      <c r="AC402" s="118">
        <f>IF(ISBLANK(#REF!),"",MATCH($D402,Liste_compétences,0))</f>
        <v>402</v>
      </c>
      <c r="AD402" s="118">
        <f>IF(ISBLANK(#REF!),"",MATCH($D402,Liste_compétences,0))</f>
        <v>402</v>
      </c>
    </row>
    <row r="403" spans="1:30" ht="15" thickBot="1" x14ac:dyDescent="0.3">
      <c r="A403" s="109" t="s">
        <v>29</v>
      </c>
      <c r="B403" s="39" t="s">
        <v>1422</v>
      </c>
      <c r="C403" s="204" t="s">
        <v>466</v>
      </c>
      <c r="D403" s="211" t="s">
        <v>1331</v>
      </c>
      <c r="E403" s="251"/>
      <c r="F403" s="147" t="str">
        <f t="shared" si="224"/>
        <v/>
      </c>
      <c r="G403" s="273"/>
      <c r="H403" s="147" t="str">
        <f t="shared" si="225"/>
        <v/>
      </c>
      <c r="I403" s="294"/>
      <c r="J403" s="147" t="str">
        <f t="shared" si="226"/>
        <v/>
      </c>
      <c r="K403" s="323"/>
      <c r="L403" s="147" t="str">
        <f t="shared" si="227"/>
        <v/>
      </c>
      <c r="M403" s="273"/>
      <c r="N403" s="147" t="str">
        <f t="shared" si="228"/>
        <v/>
      </c>
      <c r="O403" s="294"/>
      <c r="P403" s="147" t="str">
        <f t="shared" si="229"/>
        <v/>
      </c>
      <c r="Q403" s="251"/>
      <c r="R403" s="147" t="str">
        <f t="shared" si="230"/>
        <v/>
      </c>
      <c r="S403" s="273"/>
      <c r="T403" s="147" t="str">
        <f t="shared" si="231"/>
        <v/>
      </c>
      <c r="U403" s="294"/>
      <c r="V403" s="147" t="str">
        <f t="shared" si="232"/>
        <v/>
      </c>
      <c r="W403" s="323"/>
      <c r="X403" s="147" t="str">
        <f t="shared" si="233"/>
        <v/>
      </c>
      <c r="Y403" s="273"/>
      <c r="Z403" s="147" t="str">
        <f t="shared" si="234"/>
        <v/>
      </c>
      <c r="AA403" s="294"/>
      <c r="AB403" s="147" t="str">
        <f t="shared" si="235"/>
        <v/>
      </c>
      <c r="AC403" s="147">
        <f>IF(ISBLANK(#REF!),"",MATCH($D403,Liste_compétences,0))</f>
        <v>403</v>
      </c>
      <c r="AD403" s="147">
        <f>IF(ISBLANK(#REF!),"",MATCH($D403,Liste_compétences,0))</f>
        <v>403</v>
      </c>
    </row>
    <row r="404" spans="1:30" ht="16.5" thickBot="1" x14ac:dyDescent="0.3">
      <c r="A404" s="412" t="s">
        <v>231</v>
      </c>
      <c r="B404" s="159"/>
      <c r="C404" s="172"/>
      <c r="D404" s="15" t="s">
        <v>1362</v>
      </c>
      <c r="E404" s="340"/>
      <c r="F404" s="341" t="str">
        <f>IF(SUM(F406:F459)=0,"",MATCH($D404,Liste_compétences,0))</f>
        <v/>
      </c>
      <c r="G404" s="342" t="str">
        <f>G$6</f>
        <v>2012-2013</v>
      </c>
      <c r="H404" s="341" t="str">
        <f>IF(SUM(H406:H459)=0,"",MATCH($D404,Liste_compétences,0))</f>
        <v/>
      </c>
      <c r="I404" s="343"/>
      <c r="J404" s="341" t="str">
        <f>IF(SUM(J406:J459)=0,"",MATCH($D404,Liste_compétences,0))</f>
        <v/>
      </c>
      <c r="K404" s="340"/>
      <c r="L404" s="341" t="str">
        <f>IF(SUM(L406:L459)=0,"",MATCH($D404,Liste_compétences,0))</f>
        <v/>
      </c>
      <c r="M404" s="342" t="str">
        <f>M$6</f>
        <v>2013-2014</v>
      </c>
      <c r="N404" s="341" t="str">
        <f>IF(SUM(N406:N459)=0,"",MATCH($D404,Liste_compétences,0))</f>
        <v/>
      </c>
      <c r="O404" s="343"/>
      <c r="P404" s="341" t="str">
        <f>IF(SUM(P406:P459)=0,"",MATCH($D404,Liste_compétences,0))</f>
        <v/>
      </c>
      <c r="Q404" s="340"/>
      <c r="R404" s="341" t="str">
        <f>IF(SUM(R406:R459)=0,"",MATCH($D404,Liste_compétences,0))</f>
        <v/>
      </c>
      <c r="S404" s="342" t="str">
        <f>S$6</f>
        <v>2014-2015</v>
      </c>
      <c r="T404" s="341" t="str">
        <f>IF(SUM(T406:T459)=0,"",MATCH($D404,Liste_compétences,0))</f>
        <v/>
      </c>
      <c r="U404" s="343"/>
      <c r="V404" s="341" t="str">
        <f>IF(SUM(V406:V459)=0,"",MATCH($D404,Liste_compétences,0))</f>
        <v/>
      </c>
      <c r="W404" s="340"/>
      <c r="X404" s="341" t="str">
        <f>IF(SUM(X406:X459)=0,"",MATCH($D404,Liste_compétences,0))</f>
        <v/>
      </c>
      <c r="Y404" s="342" t="str">
        <f>Y$6</f>
        <v>2015-2016</v>
      </c>
      <c r="Z404" s="341" t="str">
        <f>IF(SUM(Z406:Z459)=0,"",MATCH($D404,Liste_compétences,0))</f>
        <v/>
      </c>
      <c r="AA404" s="343"/>
      <c r="AB404" s="341" t="str">
        <f>IF(SUM(AB406:AB459)=0,"",MATCH($D404,Liste_compétences,0))</f>
        <v/>
      </c>
      <c r="AC404" s="341">
        <f>IF(SUM(AC406:AC459)=0,"",MATCH($D404,Liste_compétences,0))</f>
        <v>404</v>
      </c>
      <c r="AD404" s="103">
        <f>IF(SUM(AD406:AD459)=0,"",MATCH($D404,Liste_compétences,0))</f>
        <v>404</v>
      </c>
    </row>
    <row r="405" spans="1:30" ht="16.5" thickBot="1" x14ac:dyDescent="0.3">
      <c r="A405" s="413"/>
      <c r="B405" s="177"/>
      <c r="C405" s="173"/>
      <c r="D405" s="179" t="s">
        <v>1</v>
      </c>
      <c r="E405" s="344">
        <v>1</v>
      </c>
      <c r="F405" s="345"/>
      <c r="G405" s="346">
        <v>2</v>
      </c>
      <c r="H405" s="345"/>
      <c r="I405" s="347">
        <v>3</v>
      </c>
      <c r="J405" s="345"/>
      <c r="K405" s="344">
        <v>1</v>
      </c>
      <c r="L405" s="345"/>
      <c r="M405" s="346">
        <v>2</v>
      </c>
      <c r="N405" s="345"/>
      <c r="O405" s="347">
        <v>3</v>
      </c>
      <c r="P405" s="345"/>
      <c r="Q405" s="344">
        <v>1</v>
      </c>
      <c r="R405" s="345"/>
      <c r="S405" s="346">
        <v>2</v>
      </c>
      <c r="T405" s="345"/>
      <c r="U405" s="347">
        <v>3</v>
      </c>
      <c r="V405" s="345"/>
      <c r="W405" s="344">
        <v>1</v>
      </c>
      <c r="X405" s="345"/>
      <c r="Y405" s="346">
        <v>2</v>
      </c>
      <c r="Z405" s="345"/>
      <c r="AA405" s="347">
        <v>3</v>
      </c>
      <c r="AB405" s="345"/>
      <c r="AC405" s="345"/>
      <c r="AD405" s="119"/>
    </row>
    <row r="406" spans="1:30" ht="15.75" thickBot="1" x14ac:dyDescent="0.3">
      <c r="A406" s="410" t="s">
        <v>208</v>
      </c>
      <c r="B406" s="186"/>
      <c r="C406" s="72"/>
      <c r="D406" s="3" t="s">
        <v>98</v>
      </c>
      <c r="E406" s="404"/>
      <c r="F406" s="405"/>
      <c r="G406" s="405"/>
      <c r="H406" s="405"/>
      <c r="I406" s="405"/>
      <c r="J406" s="405"/>
      <c r="K406" s="405"/>
      <c r="L406" s="405"/>
      <c r="M406" s="405"/>
      <c r="N406" s="405"/>
      <c r="O406" s="405"/>
      <c r="P406" s="405"/>
      <c r="Q406" s="405"/>
      <c r="R406" s="405"/>
      <c r="S406" s="405"/>
      <c r="T406" s="405"/>
      <c r="U406" s="405"/>
      <c r="V406" s="405"/>
      <c r="W406" s="405"/>
      <c r="X406" s="405"/>
      <c r="Y406" s="405"/>
      <c r="Z406" s="405"/>
      <c r="AA406" s="405"/>
      <c r="AB406" s="405"/>
      <c r="AC406" s="405"/>
      <c r="AD406" s="405"/>
    </row>
    <row r="407" spans="1:30" x14ac:dyDescent="0.25">
      <c r="A407" s="419"/>
      <c r="B407" s="31" t="s">
        <v>221</v>
      </c>
      <c r="C407" s="167" t="s">
        <v>443</v>
      </c>
      <c r="D407" s="206" t="s">
        <v>986</v>
      </c>
      <c r="E407" s="243"/>
      <c r="F407" s="115" t="str">
        <f>IF(ISBLANK(E407),"",MATCH($D407,Liste_compétences,0))</f>
        <v/>
      </c>
      <c r="G407" s="265"/>
      <c r="H407" s="115" t="str">
        <f>IF(ISBLANK(G407),"",MATCH($D407,Liste_compétences,0))</f>
        <v/>
      </c>
      <c r="I407" s="285"/>
      <c r="J407" s="115" t="str">
        <f>IF(ISBLANK(I407),"",MATCH($D407,Liste_compétences,0))</f>
        <v/>
      </c>
      <c r="K407" s="306"/>
      <c r="L407" s="115" t="str">
        <f>IF(ISBLANK(K407),"",MATCH($D407,Liste_compétences,0))</f>
        <v/>
      </c>
      <c r="M407" s="265"/>
      <c r="N407" s="115" t="str">
        <f>IF(ISBLANK(M407),"",MATCH($D407,Liste_compétences,0))</f>
        <v/>
      </c>
      <c r="O407" s="285"/>
      <c r="P407" s="115" t="str">
        <f>IF(ISBLANK(O407),"",MATCH($D407,Liste_compétences,0))</f>
        <v/>
      </c>
      <c r="Q407" s="306"/>
      <c r="R407" s="115" t="str">
        <f>IF(ISBLANK(Q407),"",MATCH($D407,Liste_compétences,0))</f>
        <v/>
      </c>
      <c r="S407" s="265"/>
      <c r="T407" s="115" t="str">
        <f>IF(ISBLANK(S407),"",MATCH($D407,Liste_compétences,0))</f>
        <v/>
      </c>
      <c r="U407" s="285"/>
      <c r="V407" s="115" t="str">
        <f>IF(ISBLANK(U407),"",MATCH($D407,Liste_compétences,0))</f>
        <v/>
      </c>
      <c r="W407" s="306"/>
      <c r="X407" s="115" t="str">
        <f>IF(ISBLANK(W407),"",MATCH($D407,Liste_compétences,0))</f>
        <v/>
      </c>
      <c r="Y407" s="265"/>
      <c r="Z407" s="115" t="str">
        <f>IF(ISBLANK(Y407),"",MATCH($D407,Liste_compétences,0))</f>
        <v/>
      </c>
      <c r="AA407" s="285"/>
      <c r="AB407" s="115" t="str">
        <f>IF(ISBLANK(AA407),"",MATCH($D407,Liste_compétences,0))</f>
        <v/>
      </c>
      <c r="AC407" s="115">
        <f>IF(ISBLANK(#REF!),"",MATCH($D407,Liste_compétences,0))</f>
        <v>407</v>
      </c>
      <c r="AD407" s="115">
        <f>IF(ISBLANK(#REF!),"",MATCH($D407,Liste_compétences,0))</f>
        <v>407</v>
      </c>
    </row>
    <row r="408" spans="1:30" x14ac:dyDescent="0.25">
      <c r="A408" s="419"/>
      <c r="B408" s="32" t="s">
        <v>221</v>
      </c>
      <c r="C408" s="168" t="s">
        <v>444</v>
      </c>
      <c r="D408" s="207" t="s">
        <v>987</v>
      </c>
      <c r="E408" s="244"/>
      <c r="F408" s="116" t="str">
        <f>IF(ISBLANK(E408),"",MATCH($D408,Liste_compétences,0))</f>
        <v/>
      </c>
      <c r="G408" s="266"/>
      <c r="H408" s="116" t="str">
        <f>IF(ISBLANK(G408),"",MATCH($D408,Liste_compétences,0))</f>
        <v/>
      </c>
      <c r="I408" s="286"/>
      <c r="J408" s="116" t="str">
        <f>IF(ISBLANK(I408),"",MATCH($D408,Liste_compétences,0))</f>
        <v/>
      </c>
      <c r="K408" s="309"/>
      <c r="L408" s="116" t="str">
        <f>IF(ISBLANK(K408),"",MATCH($D408,Liste_compétences,0))</f>
        <v/>
      </c>
      <c r="M408" s="266"/>
      <c r="N408" s="116" t="str">
        <f>IF(ISBLANK(M408),"",MATCH($D408,Liste_compétences,0))</f>
        <v/>
      </c>
      <c r="O408" s="286"/>
      <c r="P408" s="116" t="str">
        <f>IF(ISBLANK(O408),"",MATCH($D408,Liste_compétences,0))</f>
        <v/>
      </c>
      <c r="Q408" s="309"/>
      <c r="R408" s="116" t="str">
        <f>IF(ISBLANK(Q408),"",MATCH($D408,Liste_compétences,0))</f>
        <v/>
      </c>
      <c r="S408" s="266"/>
      <c r="T408" s="116" t="str">
        <f>IF(ISBLANK(S408),"",MATCH($D408,Liste_compétences,0))</f>
        <v/>
      </c>
      <c r="U408" s="286"/>
      <c r="V408" s="116" t="str">
        <f>IF(ISBLANK(U408),"",MATCH($D408,Liste_compétences,0))</f>
        <v/>
      </c>
      <c r="W408" s="309"/>
      <c r="X408" s="116" t="str">
        <f>IF(ISBLANK(W408),"",MATCH($D408,Liste_compétences,0))</f>
        <v/>
      </c>
      <c r="Y408" s="266"/>
      <c r="Z408" s="116" t="str">
        <f>IF(ISBLANK(Y408),"",MATCH($D408,Liste_compétences,0))</f>
        <v/>
      </c>
      <c r="AA408" s="286"/>
      <c r="AB408" s="116" t="str">
        <f>IF(ISBLANK(AA408),"",MATCH($D408,Liste_compétences,0))</f>
        <v/>
      </c>
      <c r="AC408" s="116">
        <f>IF(ISBLANK(#REF!),"",MATCH($D408,Liste_compétences,0))</f>
        <v>408</v>
      </c>
      <c r="AD408" s="116">
        <f>IF(ISBLANK(#REF!),"",MATCH($D408,Liste_compétences,0))</f>
        <v>408</v>
      </c>
    </row>
    <row r="409" spans="1:30" x14ac:dyDescent="0.25">
      <c r="A409" s="419"/>
      <c r="B409" s="32" t="s">
        <v>221</v>
      </c>
      <c r="C409" s="168" t="s">
        <v>445</v>
      </c>
      <c r="D409" s="207" t="s">
        <v>988</v>
      </c>
      <c r="E409" s="244"/>
      <c r="F409" s="116" t="str">
        <f>IF(ISBLANK(E409),"",MATCH($D409,Liste_compétences,0))</f>
        <v/>
      </c>
      <c r="G409" s="266"/>
      <c r="H409" s="116" t="str">
        <f>IF(ISBLANK(G409),"",MATCH($D409,Liste_compétences,0))</f>
        <v/>
      </c>
      <c r="I409" s="286"/>
      <c r="J409" s="116" t="str">
        <f>IF(ISBLANK(I409),"",MATCH($D409,Liste_compétences,0))</f>
        <v/>
      </c>
      <c r="K409" s="309"/>
      <c r="L409" s="116" t="str">
        <f>IF(ISBLANK(K409),"",MATCH($D409,Liste_compétences,0))</f>
        <v/>
      </c>
      <c r="M409" s="266"/>
      <c r="N409" s="116" t="str">
        <f>IF(ISBLANK(M409),"",MATCH($D409,Liste_compétences,0))</f>
        <v/>
      </c>
      <c r="O409" s="286"/>
      <c r="P409" s="116" t="str">
        <f>IF(ISBLANK(O409),"",MATCH($D409,Liste_compétences,0))</f>
        <v/>
      </c>
      <c r="Q409" s="309"/>
      <c r="R409" s="116" t="str">
        <f>IF(ISBLANK(Q409),"",MATCH($D409,Liste_compétences,0))</f>
        <v/>
      </c>
      <c r="S409" s="266"/>
      <c r="T409" s="116" t="str">
        <f>IF(ISBLANK(S409),"",MATCH($D409,Liste_compétences,0))</f>
        <v/>
      </c>
      <c r="U409" s="286"/>
      <c r="V409" s="116" t="str">
        <f>IF(ISBLANK(U409),"",MATCH($D409,Liste_compétences,0))</f>
        <v/>
      </c>
      <c r="W409" s="309"/>
      <c r="X409" s="116" t="str">
        <f>IF(ISBLANK(W409),"",MATCH($D409,Liste_compétences,0))</f>
        <v/>
      </c>
      <c r="Y409" s="266"/>
      <c r="Z409" s="116" t="str">
        <f>IF(ISBLANK(Y409),"",MATCH($D409,Liste_compétences,0))</f>
        <v/>
      </c>
      <c r="AA409" s="286"/>
      <c r="AB409" s="116" t="str">
        <f>IF(ISBLANK(AA409),"",MATCH($D409,Liste_compétences,0))</f>
        <v/>
      </c>
      <c r="AC409" s="116">
        <f>IF(ISBLANK(#REF!),"",MATCH($D409,Liste_compétences,0))</f>
        <v>409</v>
      </c>
      <c r="AD409" s="116">
        <f>IF(ISBLANK(#REF!),"",MATCH($D409,Liste_compétences,0))</f>
        <v>409</v>
      </c>
    </row>
    <row r="410" spans="1:30" ht="15" thickBot="1" x14ac:dyDescent="0.3">
      <c r="A410" s="419"/>
      <c r="B410" s="34" t="s">
        <v>221</v>
      </c>
      <c r="C410" s="169" t="s">
        <v>446</v>
      </c>
      <c r="D410" s="25" t="s">
        <v>989</v>
      </c>
      <c r="E410" s="246"/>
      <c r="F410" s="118" t="str">
        <f>IF(ISBLANK(E410),"",MATCH($D410,Liste_compétences,0))</f>
        <v/>
      </c>
      <c r="G410" s="268"/>
      <c r="H410" s="118" t="str">
        <f>IF(ISBLANK(G410),"",MATCH($D410,Liste_compétences,0))</f>
        <v/>
      </c>
      <c r="I410" s="288"/>
      <c r="J410" s="118" t="str">
        <f>IF(ISBLANK(I410),"",MATCH($D410,Liste_compétences,0))</f>
        <v/>
      </c>
      <c r="K410" s="308"/>
      <c r="L410" s="118" t="str">
        <f>IF(ISBLANK(K410),"",MATCH($D410,Liste_compétences,0))</f>
        <v/>
      </c>
      <c r="M410" s="268"/>
      <c r="N410" s="118" t="str">
        <f>IF(ISBLANK(M410),"",MATCH($D410,Liste_compétences,0))</f>
        <v/>
      </c>
      <c r="O410" s="288"/>
      <c r="P410" s="118" t="str">
        <f>IF(ISBLANK(O410),"",MATCH($D410,Liste_compétences,0))</f>
        <v/>
      </c>
      <c r="Q410" s="308"/>
      <c r="R410" s="118" t="str">
        <f>IF(ISBLANK(Q410),"",MATCH($D410,Liste_compétences,0))</f>
        <v/>
      </c>
      <c r="S410" s="268"/>
      <c r="T410" s="118" t="str">
        <f>IF(ISBLANK(S410),"",MATCH($D410,Liste_compétences,0))</f>
        <v/>
      </c>
      <c r="U410" s="288"/>
      <c r="V410" s="118" t="str">
        <f>IF(ISBLANK(U410),"",MATCH($D410,Liste_compétences,0))</f>
        <v/>
      </c>
      <c r="W410" s="308"/>
      <c r="X410" s="118" t="str">
        <f>IF(ISBLANK(W410),"",MATCH($D410,Liste_compétences,0))</f>
        <v/>
      </c>
      <c r="Y410" s="268"/>
      <c r="Z410" s="118" t="str">
        <f>IF(ISBLANK(Y410),"",MATCH($D410,Liste_compétences,0))</f>
        <v/>
      </c>
      <c r="AA410" s="288"/>
      <c r="AB410" s="118" t="str">
        <f>IF(ISBLANK(AA410),"",MATCH($D410,Liste_compétences,0))</f>
        <v/>
      </c>
      <c r="AC410" s="118">
        <f>IF(ISBLANK(#REF!),"",MATCH($D410,Liste_compétences,0))</f>
        <v>410</v>
      </c>
      <c r="AD410" s="118">
        <f>IF(ISBLANK(#REF!),"",MATCH($D410,Liste_compétences,0))</f>
        <v>410</v>
      </c>
    </row>
    <row r="411" spans="1:30" ht="15.75" thickBot="1" x14ac:dyDescent="0.3">
      <c r="A411" s="410"/>
      <c r="B411" s="68"/>
      <c r="C411" s="72"/>
      <c r="D411" s="3" t="s">
        <v>99</v>
      </c>
      <c r="E411" s="404"/>
      <c r="F411" s="405"/>
      <c r="G411" s="405"/>
      <c r="H411" s="405"/>
      <c r="I411" s="405"/>
      <c r="J411" s="405"/>
      <c r="K411" s="405"/>
      <c r="L411" s="405"/>
      <c r="M411" s="405"/>
      <c r="N411" s="405"/>
      <c r="O411" s="405"/>
      <c r="P411" s="405"/>
      <c r="Q411" s="405"/>
      <c r="R411" s="405"/>
      <c r="S411" s="405"/>
      <c r="T411" s="405"/>
      <c r="U411" s="405"/>
      <c r="V411" s="405"/>
      <c r="W411" s="405"/>
      <c r="X411" s="405"/>
      <c r="Y411" s="405"/>
      <c r="Z411" s="405"/>
      <c r="AA411" s="405"/>
      <c r="AB411" s="405"/>
      <c r="AC411" s="405"/>
      <c r="AD411" s="405"/>
    </row>
    <row r="412" spans="1:30" x14ac:dyDescent="0.25">
      <c r="A412" s="419"/>
      <c r="B412" s="31" t="s">
        <v>220</v>
      </c>
      <c r="C412" s="167" t="s">
        <v>447</v>
      </c>
      <c r="D412" s="206" t="s">
        <v>990</v>
      </c>
      <c r="E412" s="243"/>
      <c r="F412" s="115" t="str">
        <f>IF(ISBLANK(E412),"",MATCH($D412,Liste_compétences,0))</f>
        <v/>
      </c>
      <c r="G412" s="265"/>
      <c r="H412" s="115" t="str">
        <f>IF(ISBLANK(G412),"",MATCH($D412,Liste_compétences,0))</f>
        <v/>
      </c>
      <c r="I412" s="285"/>
      <c r="J412" s="115" t="str">
        <f>IF(ISBLANK(I412),"",MATCH($D412,Liste_compétences,0))</f>
        <v/>
      </c>
      <c r="K412" s="306"/>
      <c r="L412" s="115" t="str">
        <f>IF(ISBLANK(K412),"",MATCH($D412,Liste_compétences,0))</f>
        <v/>
      </c>
      <c r="M412" s="265"/>
      <c r="N412" s="115" t="str">
        <f>IF(ISBLANK(M412),"",MATCH($D412,Liste_compétences,0))</f>
        <v/>
      </c>
      <c r="O412" s="285"/>
      <c r="P412" s="115" t="str">
        <f>IF(ISBLANK(O412),"",MATCH($D412,Liste_compétences,0))</f>
        <v/>
      </c>
      <c r="Q412" s="306"/>
      <c r="R412" s="115" t="str">
        <f>IF(ISBLANK(Q412),"",MATCH($D412,Liste_compétences,0))</f>
        <v/>
      </c>
      <c r="S412" s="265"/>
      <c r="T412" s="115" t="str">
        <f>IF(ISBLANK(S412),"",MATCH($D412,Liste_compétences,0))</f>
        <v/>
      </c>
      <c r="U412" s="285"/>
      <c r="V412" s="115" t="str">
        <f>IF(ISBLANK(U412),"",MATCH($D412,Liste_compétences,0))</f>
        <v/>
      </c>
      <c r="W412" s="306"/>
      <c r="X412" s="115" t="str">
        <f>IF(ISBLANK(W412),"",MATCH($D412,Liste_compétences,0))</f>
        <v/>
      </c>
      <c r="Y412" s="265"/>
      <c r="Z412" s="115" t="str">
        <f>IF(ISBLANK(Y412),"",MATCH($D412,Liste_compétences,0))</f>
        <v/>
      </c>
      <c r="AA412" s="285"/>
      <c r="AB412" s="115" t="str">
        <f>IF(ISBLANK(AA412),"",MATCH($D412,Liste_compétences,0))</f>
        <v/>
      </c>
      <c r="AC412" s="115">
        <f>IF(ISBLANK(#REF!),"",MATCH($D412,Liste_compétences,0))</f>
        <v>412</v>
      </c>
      <c r="AD412" s="115">
        <f>IF(ISBLANK(#REF!),"",MATCH($D412,Liste_compétences,0))</f>
        <v>412</v>
      </c>
    </row>
    <row r="413" spans="1:30" x14ac:dyDescent="0.25">
      <c r="A413" s="419"/>
      <c r="B413" s="32" t="s">
        <v>220</v>
      </c>
      <c r="C413" s="168" t="s">
        <v>448</v>
      </c>
      <c r="D413" s="207" t="s">
        <v>991</v>
      </c>
      <c r="E413" s="244"/>
      <c r="F413" s="116" t="str">
        <f>IF(ISBLANK(E413),"",MATCH($D413,Liste_compétences,0))</f>
        <v/>
      </c>
      <c r="G413" s="266"/>
      <c r="H413" s="116" t="str">
        <f>IF(ISBLANK(G413),"",MATCH($D413,Liste_compétences,0))</f>
        <v/>
      </c>
      <c r="I413" s="286"/>
      <c r="J413" s="116" t="str">
        <f>IF(ISBLANK(I413),"",MATCH($D413,Liste_compétences,0))</f>
        <v/>
      </c>
      <c r="K413" s="309"/>
      <c r="L413" s="116" t="str">
        <f>IF(ISBLANK(K413),"",MATCH($D413,Liste_compétences,0))</f>
        <v/>
      </c>
      <c r="M413" s="266"/>
      <c r="N413" s="116" t="str">
        <f>IF(ISBLANK(M413),"",MATCH($D413,Liste_compétences,0))</f>
        <v/>
      </c>
      <c r="O413" s="286"/>
      <c r="P413" s="116" t="str">
        <f>IF(ISBLANK(O413),"",MATCH($D413,Liste_compétences,0))</f>
        <v/>
      </c>
      <c r="Q413" s="309"/>
      <c r="R413" s="116" t="str">
        <f>IF(ISBLANK(Q413),"",MATCH($D413,Liste_compétences,0))</f>
        <v/>
      </c>
      <c r="S413" s="266"/>
      <c r="T413" s="116" t="str">
        <f>IF(ISBLANK(S413),"",MATCH($D413,Liste_compétences,0))</f>
        <v/>
      </c>
      <c r="U413" s="286"/>
      <c r="V413" s="116" t="str">
        <f>IF(ISBLANK(U413),"",MATCH($D413,Liste_compétences,0))</f>
        <v/>
      </c>
      <c r="W413" s="309"/>
      <c r="X413" s="116" t="str">
        <f>IF(ISBLANK(W413),"",MATCH($D413,Liste_compétences,0))</f>
        <v/>
      </c>
      <c r="Y413" s="266"/>
      <c r="Z413" s="116" t="str">
        <f>IF(ISBLANK(Y413),"",MATCH($D413,Liste_compétences,0))</f>
        <v/>
      </c>
      <c r="AA413" s="286"/>
      <c r="AB413" s="116" t="str">
        <f>IF(ISBLANK(AA413),"",MATCH($D413,Liste_compétences,0))</f>
        <v/>
      </c>
      <c r="AC413" s="116">
        <f>IF(ISBLANK(#REF!),"",MATCH($D413,Liste_compétences,0))</f>
        <v>413</v>
      </c>
      <c r="AD413" s="116">
        <f>IF(ISBLANK(#REF!),"",MATCH($D413,Liste_compétences,0))</f>
        <v>413</v>
      </c>
    </row>
    <row r="414" spans="1:30" ht="15" thickBot="1" x14ac:dyDescent="0.3">
      <c r="A414" s="419"/>
      <c r="B414" s="34" t="s">
        <v>220</v>
      </c>
      <c r="C414" s="169" t="s">
        <v>449</v>
      </c>
      <c r="D414" s="25" t="s">
        <v>992</v>
      </c>
      <c r="E414" s="246"/>
      <c r="F414" s="118" t="str">
        <f>IF(ISBLANK(E414),"",MATCH($D414,Liste_compétences,0))</f>
        <v/>
      </c>
      <c r="G414" s="268"/>
      <c r="H414" s="118" t="str">
        <f>IF(ISBLANK(G414),"",MATCH($D414,Liste_compétences,0))</f>
        <v/>
      </c>
      <c r="I414" s="288"/>
      <c r="J414" s="118" t="str">
        <f>IF(ISBLANK(I414),"",MATCH($D414,Liste_compétences,0))</f>
        <v/>
      </c>
      <c r="K414" s="308"/>
      <c r="L414" s="118" t="str">
        <f>IF(ISBLANK(K414),"",MATCH($D414,Liste_compétences,0))</f>
        <v/>
      </c>
      <c r="M414" s="268"/>
      <c r="N414" s="118" t="str">
        <f>IF(ISBLANK(M414),"",MATCH($D414,Liste_compétences,0))</f>
        <v/>
      </c>
      <c r="O414" s="288"/>
      <c r="P414" s="118" t="str">
        <f>IF(ISBLANK(O414),"",MATCH($D414,Liste_compétences,0))</f>
        <v/>
      </c>
      <c r="Q414" s="308"/>
      <c r="R414" s="118" t="str">
        <f>IF(ISBLANK(Q414),"",MATCH($D414,Liste_compétences,0))</f>
        <v/>
      </c>
      <c r="S414" s="268"/>
      <c r="T414" s="118" t="str">
        <f>IF(ISBLANK(S414),"",MATCH($D414,Liste_compétences,0))</f>
        <v/>
      </c>
      <c r="U414" s="288"/>
      <c r="V414" s="118" t="str">
        <f>IF(ISBLANK(U414),"",MATCH($D414,Liste_compétences,0))</f>
        <v/>
      </c>
      <c r="W414" s="308"/>
      <c r="X414" s="118" t="str">
        <f>IF(ISBLANK(W414),"",MATCH($D414,Liste_compétences,0))</f>
        <v/>
      </c>
      <c r="Y414" s="268"/>
      <c r="Z414" s="118" t="str">
        <f>IF(ISBLANK(Y414),"",MATCH($D414,Liste_compétences,0))</f>
        <v/>
      </c>
      <c r="AA414" s="288"/>
      <c r="AB414" s="118" t="str">
        <f>IF(ISBLANK(AA414),"",MATCH($D414,Liste_compétences,0))</f>
        <v/>
      </c>
      <c r="AC414" s="118">
        <f>IF(ISBLANK(#REF!),"",MATCH($D414,Liste_compétences,0))</f>
        <v>414</v>
      </c>
      <c r="AD414" s="118">
        <f>IF(ISBLANK(#REF!),"",MATCH($D414,Liste_compétences,0))</f>
        <v>414</v>
      </c>
    </row>
    <row r="415" spans="1:30" ht="15.75" thickBot="1" x14ac:dyDescent="0.3">
      <c r="A415" s="410"/>
      <c r="B415" s="68"/>
      <c r="C415" s="72"/>
      <c r="D415" s="3" t="s">
        <v>100</v>
      </c>
      <c r="E415" s="404"/>
      <c r="F415" s="405"/>
      <c r="G415" s="405"/>
      <c r="H415" s="405"/>
      <c r="I415" s="405"/>
      <c r="J415" s="405"/>
      <c r="K415" s="405"/>
      <c r="L415" s="405"/>
      <c r="M415" s="405"/>
      <c r="N415" s="405"/>
      <c r="O415" s="405"/>
      <c r="P415" s="405"/>
      <c r="Q415" s="405"/>
      <c r="R415" s="405"/>
      <c r="S415" s="405"/>
      <c r="T415" s="405"/>
      <c r="U415" s="405"/>
      <c r="V415" s="405"/>
      <c r="W415" s="405"/>
      <c r="X415" s="405"/>
      <c r="Y415" s="405"/>
      <c r="Z415" s="405"/>
      <c r="AA415" s="405"/>
      <c r="AB415" s="405"/>
      <c r="AC415" s="405"/>
      <c r="AD415" s="405"/>
    </row>
    <row r="416" spans="1:30" x14ac:dyDescent="0.25">
      <c r="A416" s="419"/>
      <c r="B416" s="71" t="s">
        <v>220</v>
      </c>
      <c r="C416" s="167" t="s">
        <v>450</v>
      </c>
      <c r="D416" s="213" t="s">
        <v>993</v>
      </c>
      <c r="E416" s="243"/>
      <c r="F416" s="115" t="str">
        <f>IF(ISBLANK(E416),"",MATCH($D416,Liste_compétences,0))</f>
        <v/>
      </c>
      <c r="G416" s="265"/>
      <c r="H416" s="115" t="str">
        <f>IF(ISBLANK(G416),"",MATCH($D416,Liste_compétences,0))</f>
        <v/>
      </c>
      <c r="I416" s="285"/>
      <c r="J416" s="115" t="str">
        <f>IF(ISBLANK(I416),"",MATCH($D416,Liste_compétences,0))</f>
        <v/>
      </c>
      <c r="K416" s="306"/>
      <c r="L416" s="115" t="str">
        <f>IF(ISBLANK(K416),"",MATCH($D416,Liste_compétences,0))</f>
        <v/>
      </c>
      <c r="M416" s="265"/>
      <c r="N416" s="115" t="str">
        <f>IF(ISBLANK(M416),"",MATCH($D416,Liste_compétences,0))</f>
        <v/>
      </c>
      <c r="O416" s="285"/>
      <c r="P416" s="115" t="str">
        <f>IF(ISBLANK(O416),"",MATCH($D416,Liste_compétences,0))</f>
        <v/>
      </c>
      <c r="Q416" s="306"/>
      <c r="R416" s="115" t="str">
        <f>IF(ISBLANK(Q416),"",MATCH($D416,Liste_compétences,0))</f>
        <v/>
      </c>
      <c r="S416" s="265"/>
      <c r="T416" s="115" t="str">
        <f>IF(ISBLANK(S416),"",MATCH($D416,Liste_compétences,0))</f>
        <v/>
      </c>
      <c r="U416" s="285"/>
      <c r="V416" s="115" t="str">
        <f>IF(ISBLANK(U416),"",MATCH($D416,Liste_compétences,0))</f>
        <v/>
      </c>
      <c r="W416" s="306"/>
      <c r="X416" s="115" t="str">
        <f>IF(ISBLANK(W416),"",MATCH($D416,Liste_compétences,0))</f>
        <v/>
      </c>
      <c r="Y416" s="265"/>
      <c r="Z416" s="115" t="str">
        <f>IF(ISBLANK(Y416),"",MATCH($D416,Liste_compétences,0))</f>
        <v/>
      </c>
      <c r="AA416" s="285"/>
      <c r="AB416" s="115" t="str">
        <f>IF(ISBLANK(AA416),"",MATCH($D416,Liste_compétences,0))</f>
        <v/>
      </c>
      <c r="AC416" s="115">
        <f>IF(ISBLANK(#REF!),"",MATCH($D416,Liste_compétences,0))</f>
        <v>416</v>
      </c>
      <c r="AD416" s="115">
        <f>IF(ISBLANK(#REF!),"",MATCH($D416,Liste_compétences,0))</f>
        <v>416</v>
      </c>
    </row>
    <row r="417" spans="1:30" x14ac:dyDescent="0.25">
      <c r="A417" s="419"/>
      <c r="B417" s="66" t="s">
        <v>220</v>
      </c>
      <c r="C417" s="168" t="s">
        <v>451</v>
      </c>
      <c r="D417" s="214" t="s">
        <v>994</v>
      </c>
      <c r="E417" s="244"/>
      <c r="F417" s="116" t="str">
        <f>IF(ISBLANK(E417),"",MATCH($D417,Liste_compétences,0))</f>
        <v/>
      </c>
      <c r="G417" s="266"/>
      <c r="H417" s="116" t="str">
        <f>IF(ISBLANK(G417),"",MATCH($D417,Liste_compétences,0))</f>
        <v/>
      </c>
      <c r="I417" s="286"/>
      <c r="J417" s="116" t="str">
        <f>IF(ISBLANK(I417),"",MATCH($D417,Liste_compétences,0))</f>
        <v/>
      </c>
      <c r="K417" s="309"/>
      <c r="L417" s="116" t="str">
        <f>IF(ISBLANK(K417),"",MATCH($D417,Liste_compétences,0))</f>
        <v/>
      </c>
      <c r="M417" s="266"/>
      <c r="N417" s="116" t="str">
        <f>IF(ISBLANK(M417),"",MATCH($D417,Liste_compétences,0))</f>
        <v/>
      </c>
      <c r="O417" s="286"/>
      <c r="P417" s="116" t="str">
        <f>IF(ISBLANK(O417),"",MATCH($D417,Liste_compétences,0))</f>
        <v/>
      </c>
      <c r="Q417" s="309"/>
      <c r="R417" s="116" t="str">
        <f>IF(ISBLANK(Q417),"",MATCH($D417,Liste_compétences,0))</f>
        <v/>
      </c>
      <c r="S417" s="266"/>
      <c r="T417" s="116" t="str">
        <f>IF(ISBLANK(S417),"",MATCH($D417,Liste_compétences,0))</f>
        <v/>
      </c>
      <c r="U417" s="286"/>
      <c r="V417" s="116" t="str">
        <f>IF(ISBLANK(U417),"",MATCH($D417,Liste_compétences,0))</f>
        <v/>
      </c>
      <c r="W417" s="309"/>
      <c r="X417" s="116" t="str">
        <f>IF(ISBLANK(W417),"",MATCH($D417,Liste_compétences,0))</f>
        <v/>
      </c>
      <c r="Y417" s="266"/>
      <c r="Z417" s="116" t="str">
        <f>IF(ISBLANK(Y417),"",MATCH($D417,Liste_compétences,0))</f>
        <v/>
      </c>
      <c r="AA417" s="286"/>
      <c r="AB417" s="116" t="str">
        <f>IF(ISBLANK(AA417),"",MATCH($D417,Liste_compétences,0))</f>
        <v/>
      </c>
      <c r="AC417" s="116">
        <f>IF(ISBLANK(#REF!),"",MATCH($D417,Liste_compétences,0))</f>
        <v>417</v>
      </c>
      <c r="AD417" s="116">
        <f>IF(ISBLANK(#REF!),"",MATCH($D417,Liste_compétences,0))</f>
        <v>417</v>
      </c>
    </row>
    <row r="418" spans="1:30" x14ac:dyDescent="0.25">
      <c r="A418" s="419"/>
      <c r="B418" s="66" t="s">
        <v>223</v>
      </c>
      <c r="C418" s="168" t="s">
        <v>452</v>
      </c>
      <c r="D418" s="214" t="s">
        <v>995</v>
      </c>
      <c r="E418" s="244"/>
      <c r="F418" s="116" t="str">
        <f>IF(ISBLANK(E418),"",MATCH($D418,Liste_compétences,0))</f>
        <v/>
      </c>
      <c r="G418" s="266"/>
      <c r="H418" s="116" t="str">
        <f>IF(ISBLANK(G418),"",MATCH($D418,Liste_compétences,0))</f>
        <v/>
      </c>
      <c r="I418" s="286"/>
      <c r="J418" s="116" t="str">
        <f>IF(ISBLANK(I418),"",MATCH($D418,Liste_compétences,0))</f>
        <v/>
      </c>
      <c r="K418" s="309"/>
      <c r="L418" s="116" t="str">
        <f>IF(ISBLANK(K418),"",MATCH($D418,Liste_compétences,0))</f>
        <v/>
      </c>
      <c r="M418" s="266"/>
      <c r="N418" s="116" t="str">
        <f>IF(ISBLANK(M418),"",MATCH($D418,Liste_compétences,0))</f>
        <v/>
      </c>
      <c r="O418" s="286"/>
      <c r="P418" s="116" t="str">
        <f>IF(ISBLANK(O418),"",MATCH($D418,Liste_compétences,0))</f>
        <v/>
      </c>
      <c r="Q418" s="309"/>
      <c r="R418" s="116" t="str">
        <f>IF(ISBLANK(Q418),"",MATCH($D418,Liste_compétences,0))</f>
        <v/>
      </c>
      <c r="S418" s="266"/>
      <c r="T418" s="116" t="str">
        <f>IF(ISBLANK(S418),"",MATCH($D418,Liste_compétences,0))</f>
        <v/>
      </c>
      <c r="U418" s="286"/>
      <c r="V418" s="116" t="str">
        <f>IF(ISBLANK(U418),"",MATCH($D418,Liste_compétences,0))</f>
        <v/>
      </c>
      <c r="W418" s="309"/>
      <c r="X418" s="116" t="str">
        <f>IF(ISBLANK(W418),"",MATCH($D418,Liste_compétences,0))</f>
        <v/>
      </c>
      <c r="Y418" s="266"/>
      <c r="Z418" s="116" t="str">
        <f>IF(ISBLANK(Y418),"",MATCH($D418,Liste_compétences,0))</f>
        <v/>
      </c>
      <c r="AA418" s="286"/>
      <c r="AB418" s="116" t="str">
        <f>IF(ISBLANK(AA418),"",MATCH($D418,Liste_compétences,0))</f>
        <v/>
      </c>
      <c r="AC418" s="116">
        <f>IF(ISBLANK(#REF!),"",MATCH($D418,Liste_compétences,0))</f>
        <v>418</v>
      </c>
      <c r="AD418" s="116">
        <f>IF(ISBLANK(#REF!),"",MATCH($D418,Liste_compétences,0))</f>
        <v>418</v>
      </c>
    </row>
    <row r="419" spans="1:30" ht="15" thickBot="1" x14ac:dyDescent="0.3">
      <c r="A419" s="419"/>
      <c r="B419" s="67" t="s">
        <v>223</v>
      </c>
      <c r="C419" s="169" t="s">
        <v>453</v>
      </c>
      <c r="D419" s="215" t="s">
        <v>996</v>
      </c>
      <c r="E419" s="246"/>
      <c r="F419" s="118" t="str">
        <f>IF(ISBLANK(E419),"",MATCH($D419,Liste_compétences,0))</f>
        <v/>
      </c>
      <c r="G419" s="268"/>
      <c r="H419" s="118" t="str">
        <f>IF(ISBLANK(G419),"",MATCH($D419,Liste_compétences,0))</f>
        <v/>
      </c>
      <c r="I419" s="288"/>
      <c r="J419" s="118" t="str">
        <f>IF(ISBLANK(I419),"",MATCH($D419,Liste_compétences,0))</f>
        <v/>
      </c>
      <c r="K419" s="308"/>
      <c r="L419" s="118" t="str">
        <f>IF(ISBLANK(K419),"",MATCH($D419,Liste_compétences,0))</f>
        <v/>
      </c>
      <c r="M419" s="268"/>
      <c r="N419" s="118" t="str">
        <f>IF(ISBLANK(M419),"",MATCH($D419,Liste_compétences,0))</f>
        <v/>
      </c>
      <c r="O419" s="288"/>
      <c r="P419" s="118" t="str">
        <f>IF(ISBLANK(O419),"",MATCH($D419,Liste_compétences,0))</f>
        <v/>
      </c>
      <c r="Q419" s="308"/>
      <c r="R419" s="118" t="str">
        <f>IF(ISBLANK(Q419),"",MATCH($D419,Liste_compétences,0))</f>
        <v/>
      </c>
      <c r="S419" s="268"/>
      <c r="T419" s="118" t="str">
        <f>IF(ISBLANK(S419),"",MATCH($D419,Liste_compétences,0))</f>
        <v/>
      </c>
      <c r="U419" s="288"/>
      <c r="V419" s="118" t="str">
        <f>IF(ISBLANK(U419),"",MATCH($D419,Liste_compétences,0))</f>
        <v/>
      </c>
      <c r="W419" s="308"/>
      <c r="X419" s="118" t="str">
        <f>IF(ISBLANK(W419),"",MATCH($D419,Liste_compétences,0))</f>
        <v/>
      </c>
      <c r="Y419" s="268"/>
      <c r="Z419" s="118" t="str">
        <f>IF(ISBLANK(Y419),"",MATCH($D419,Liste_compétences,0))</f>
        <v/>
      </c>
      <c r="AA419" s="288"/>
      <c r="AB419" s="118" t="str">
        <f>IF(ISBLANK(AA419),"",MATCH($D419,Liste_compétences,0))</f>
        <v/>
      </c>
      <c r="AC419" s="118">
        <f>IF(ISBLANK(#REF!),"",MATCH($D419,Liste_compétences,0))</f>
        <v>419</v>
      </c>
      <c r="AD419" s="118">
        <f>IF(ISBLANK(#REF!),"",MATCH($D419,Liste_compétences,0))</f>
        <v>419</v>
      </c>
    </row>
    <row r="420" spans="1:30" ht="15.75" thickBot="1" x14ac:dyDescent="0.3">
      <c r="A420" s="410"/>
      <c r="B420" s="68"/>
      <c r="C420" s="72"/>
      <c r="D420" s="3" t="s">
        <v>101</v>
      </c>
      <c r="E420" s="404"/>
      <c r="F420" s="405"/>
      <c r="G420" s="405"/>
      <c r="H420" s="405"/>
      <c r="I420" s="405"/>
      <c r="J420" s="405"/>
      <c r="K420" s="405"/>
      <c r="L420" s="405"/>
      <c r="M420" s="405"/>
      <c r="N420" s="405"/>
      <c r="O420" s="405"/>
      <c r="P420" s="405"/>
      <c r="Q420" s="405"/>
      <c r="R420" s="405"/>
      <c r="S420" s="405"/>
      <c r="T420" s="405"/>
      <c r="U420" s="405"/>
      <c r="V420" s="405"/>
      <c r="W420" s="405"/>
      <c r="X420" s="405"/>
      <c r="Y420" s="405"/>
      <c r="Z420" s="405"/>
      <c r="AA420" s="405"/>
      <c r="AB420" s="405"/>
      <c r="AC420" s="405"/>
      <c r="AD420" s="405"/>
    </row>
    <row r="421" spans="1:30" x14ac:dyDescent="0.25">
      <c r="A421" s="419"/>
      <c r="B421" s="71" t="s">
        <v>220</v>
      </c>
      <c r="C421" s="167" t="s">
        <v>454</v>
      </c>
      <c r="D421" s="206" t="s">
        <v>976</v>
      </c>
      <c r="E421" s="243"/>
      <c r="F421" s="115" t="str">
        <f t="shared" ref="F421:F430" si="248">IF(ISBLANK(E421),"",MATCH($D421,Liste_compétences,0))</f>
        <v/>
      </c>
      <c r="G421" s="265"/>
      <c r="H421" s="115" t="str">
        <f t="shared" ref="H421:H430" si="249">IF(ISBLANK(G421),"",MATCH($D421,Liste_compétences,0))</f>
        <v/>
      </c>
      <c r="I421" s="285"/>
      <c r="J421" s="115" t="str">
        <f t="shared" ref="J421:J430" si="250">IF(ISBLANK(I421),"",MATCH($D421,Liste_compétences,0))</f>
        <v/>
      </c>
      <c r="K421" s="306"/>
      <c r="L421" s="115" t="str">
        <f t="shared" ref="L421:L430" si="251">IF(ISBLANK(K421),"",MATCH($D421,Liste_compétences,0))</f>
        <v/>
      </c>
      <c r="M421" s="265"/>
      <c r="N421" s="115" t="str">
        <f t="shared" ref="N421:N430" si="252">IF(ISBLANK(M421),"",MATCH($D421,Liste_compétences,0))</f>
        <v/>
      </c>
      <c r="O421" s="285"/>
      <c r="P421" s="115" t="str">
        <f t="shared" ref="P421:P430" si="253">IF(ISBLANK(O421),"",MATCH($D421,Liste_compétences,0))</f>
        <v/>
      </c>
      <c r="Q421" s="306"/>
      <c r="R421" s="115" t="str">
        <f t="shared" ref="R421:R430" si="254">IF(ISBLANK(Q421),"",MATCH($D421,Liste_compétences,0))</f>
        <v/>
      </c>
      <c r="S421" s="265"/>
      <c r="T421" s="115" t="str">
        <f t="shared" ref="T421:T430" si="255">IF(ISBLANK(S421),"",MATCH($D421,Liste_compétences,0))</f>
        <v/>
      </c>
      <c r="U421" s="285"/>
      <c r="V421" s="115" t="str">
        <f t="shared" ref="V421:V430" si="256">IF(ISBLANK(U421),"",MATCH($D421,Liste_compétences,0))</f>
        <v/>
      </c>
      <c r="W421" s="306"/>
      <c r="X421" s="115" t="str">
        <f t="shared" ref="X421:X430" si="257">IF(ISBLANK(W421),"",MATCH($D421,Liste_compétences,0))</f>
        <v/>
      </c>
      <c r="Y421" s="265"/>
      <c r="Z421" s="115" t="str">
        <f t="shared" ref="Z421:Z430" si="258">IF(ISBLANK(Y421),"",MATCH($D421,Liste_compétences,0))</f>
        <v/>
      </c>
      <c r="AA421" s="285"/>
      <c r="AB421" s="115" t="str">
        <f t="shared" ref="AB421:AB430" si="259">IF(ISBLANK(AA421),"",MATCH($D421,Liste_compétences,0))</f>
        <v/>
      </c>
      <c r="AC421" s="115">
        <f>IF(ISBLANK(#REF!),"",MATCH($D421,Liste_compétences,0))</f>
        <v>421</v>
      </c>
      <c r="AD421" s="115">
        <f>IF(ISBLANK(#REF!),"",MATCH($D421,Liste_compétences,0))</f>
        <v>421</v>
      </c>
    </row>
    <row r="422" spans="1:30" x14ac:dyDescent="0.25">
      <c r="A422" s="419"/>
      <c r="B422" s="66" t="s">
        <v>220</v>
      </c>
      <c r="C422" s="168" t="s">
        <v>455</v>
      </c>
      <c r="D422" s="207" t="s">
        <v>977</v>
      </c>
      <c r="E422" s="244"/>
      <c r="F422" s="116" t="str">
        <f t="shared" si="248"/>
        <v/>
      </c>
      <c r="G422" s="266"/>
      <c r="H422" s="116" t="str">
        <f t="shared" si="249"/>
        <v/>
      </c>
      <c r="I422" s="286"/>
      <c r="J422" s="116" t="str">
        <f t="shared" si="250"/>
        <v/>
      </c>
      <c r="K422" s="309"/>
      <c r="L422" s="116" t="str">
        <f t="shared" si="251"/>
        <v/>
      </c>
      <c r="M422" s="266"/>
      <c r="N422" s="116" t="str">
        <f t="shared" si="252"/>
        <v/>
      </c>
      <c r="O422" s="286"/>
      <c r="P422" s="116" t="str">
        <f t="shared" si="253"/>
        <v/>
      </c>
      <c r="Q422" s="309"/>
      <c r="R422" s="116" t="str">
        <f t="shared" si="254"/>
        <v/>
      </c>
      <c r="S422" s="266"/>
      <c r="T422" s="116" t="str">
        <f t="shared" si="255"/>
        <v/>
      </c>
      <c r="U422" s="286"/>
      <c r="V422" s="116" t="str">
        <f t="shared" si="256"/>
        <v/>
      </c>
      <c r="W422" s="309"/>
      <c r="X422" s="116" t="str">
        <f t="shared" si="257"/>
        <v/>
      </c>
      <c r="Y422" s="266"/>
      <c r="Z422" s="116" t="str">
        <f t="shared" si="258"/>
        <v/>
      </c>
      <c r="AA422" s="286"/>
      <c r="AB422" s="116" t="str">
        <f t="shared" si="259"/>
        <v/>
      </c>
      <c r="AC422" s="116">
        <f>IF(ISBLANK(#REF!),"",MATCH($D422,Liste_compétences,0))</f>
        <v>422</v>
      </c>
      <c r="AD422" s="116">
        <f>IF(ISBLANK(#REF!),"",MATCH($D422,Liste_compétences,0))</f>
        <v>422</v>
      </c>
    </row>
    <row r="423" spans="1:30" x14ac:dyDescent="0.25">
      <c r="A423" s="419"/>
      <c r="B423" s="66" t="s">
        <v>220</v>
      </c>
      <c r="C423" s="168" t="s">
        <v>456</v>
      </c>
      <c r="D423" s="207" t="s">
        <v>978</v>
      </c>
      <c r="E423" s="244"/>
      <c r="F423" s="116" t="str">
        <f t="shared" si="248"/>
        <v/>
      </c>
      <c r="G423" s="266"/>
      <c r="H423" s="116" t="str">
        <f t="shared" si="249"/>
        <v/>
      </c>
      <c r="I423" s="286"/>
      <c r="J423" s="116" t="str">
        <f t="shared" si="250"/>
        <v/>
      </c>
      <c r="K423" s="309"/>
      <c r="L423" s="116" t="str">
        <f t="shared" si="251"/>
        <v/>
      </c>
      <c r="M423" s="266"/>
      <c r="N423" s="116" t="str">
        <f t="shared" si="252"/>
        <v/>
      </c>
      <c r="O423" s="286"/>
      <c r="P423" s="116" t="str">
        <f t="shared" si="253"/>
        <v/>
      </c>
      <c r="Q423" s="309"/>
      <c r="R423" s="116" t="str">
        <f t="shared" si="254"/>
        <v/>
      </c>
      <c r="S423" s="266"/>
      <c r="T423" s="116" t="str">
        <f t="shared" si="255"/>
        <v/>
      </c>
      <c r="U423" s="286"/>
      <c r="V423" s="116" t="str">
        <f t="shared" si="256"/>
        <v/>
      </c>
      <c r="W423" s="309"/>
      <c r="X423" s="116" t="str">
        <f t="shared" si="257"/>
        <v/>
      </c>
      <c r="Y423" s="266"/>
      <c r="Z423" s="116" t="str">
        <f t="shared" si="258"/>
        <v/>
      </c>
      <c r="AA423" s="286"/>
      <c r="AB423" s="116" t="str">
        <f t="shared" si="259"/>
        <v/>
      </c>
      <c r="AC423" s="116">
        <f>IF(ISBLANK(#REF!),"",MATCH($D423,Liste_compétences,0))</f>
        <v>423</v>
      </c>
      <c r="AD423" s="116">
        <f>IF(ISBLANK(#REF!),"",MATCH($D423,Liste_compétences,0))</f>
        <v>423</v>
      </c>
    </row>
    <row r="424" spans="1:30" x14ac:dyDescent="0.25">
      <c r="A424" s="419"/>
      <c r="B424" s="66" t="s">
        <v>220</v>
      </c>
      <c r="C424" s="168" t="s">
        <v>457</v>
      </c>
      <c r="D424" s="207" t="s">
        <v>979</v>
      </c>
      <c r="E424" s="244"/>
      <c r="F424" s="116" t="str">
        <f t="shared" si="248"/>
        <v/>
      </c>
      <c r="G424" s="266"/>
      <c r="H424" s="116" t="str">
        <f t="shared" si="249"/>
        <v/>
      </c>
      <c r="I424" s="286"/>
      <c r="J424" s="116" t="str">
        <f t="shared" si="250"/>
        <v/>
      </c>
      <c r="K424" s="309"/>
      <c r="L424" s="116" t="str">
        <f t="shared" si="251"/>
        <v/>
      </c>
      <c r="M424" s="266"/>
      <c r="N424" s="116" t="str">
        <f t="shared" si="252"/>
        <v/>
      </c>
      <c r="O424" s="286"/>
      <c r="P424" s="116" t="str">
        <f t="shared" si="253"/>
        <v/>
      </c>
      <c r="Q424" s="309"/>
      <c r="R424" s="116" t="str">
        <f t="shared" si="254"/>
        <v/>
      </c>
      <c r="S424" s="266"/>
      <c r="T424" s="116" t="str">
        <f t="shared" si="255"/>
        <v/>
      </c>
      <c r="U424" s="286"/>
      <c r="V424" s="116" t="str">
        <f t="shared" si="256"/>
        <v/>
      </c>
      <c r="W424" s="309"/>
      <c r="X424" s="116" t="str">
        <f t="shared" si="257"/>
        <v/>
      </c>
      <c r="Y424" s="266"/>
      <c r="Z424" s="116" t="str">
        <f t="shared" si="258"/>
        <v/>
      </c>
      <c r="AA424" s="286"/>
      <c r="AB424" s="116" t="str">
        <f t="shared" si="259"/>
        <v/>
      </c>
      <c r="AC424" s="116">
        <f>IF(ISBLANK(#REF!),"",MATCH($D424,Liste_compétences,0))</f>
        <v>424</v>
      </c>
      <c r="AD424" s="116">
        <f>IF(ISBLANK(#REF!),"",MATCH($D424,Liste_compétences,0))</f>
        <v>424</v>
      </c>
    </row>
    <row r="425" spans="1:30" x14ac:dyDescent="0.25">
      <c r="A425" s="419"/>
      <c r="B425" s="66" t="s">
        <v>220</v>
      </c>
      <c r="C425" s="168" t="s">
        <v>458</v>
      </c>
      <c r="D425" s="207" t="s">
        <v>980</v>
      </c>
      <c r="E425" s="244"/>
      <c r="F425" s="116" t="str">
        <f t="shared" si="248"/>
        <v/>
      </c>
      <c r="G425" s="266"/>
      <c r="H425" s="116" t="str">
        <f t="shared" si="249"/>
        <v/>
      </c>
      <c r="I425" s="286"/>
      <c r="J425" s="116" t="str">
        <f t="shared" si="250"/>
        <v/>
      </c>
      <c r="K425" s="309"/>
      <c r="L425" s="116" t="str">
        <f t="shared" si="251"/>
        <v/>
      </c>
      <c r="M425" s="266"/>
      <c r="N425" s="116" t="str">
        <f t="shared" si="252"/>
        <v/>
      </c>
      <c r="O425" s="286"/>
      <c r="P425" s="116" t="str">
        <f t="shared" si="253"/>
        <v/>
      </c>
      <c r="Q425" s="309"/>
      <c r="R425" s="116" t="str">
        <f t="shared" si="254"/>
        <v/>
      </c>
      <c r="S425" s="266"/>
      <c r="T425" s="116" t="str">
        <f t="shared" si="255"/>
        <v/>
      </c>
      <c r="U425" s="286"/>
      <c r="V425" s="116" t="str">
        <f t="shared" si="256"/>
        <v/>
      </c>
      <c r="W425" s="309"/>
      <c r="X425" s="116" t="str">
        <f t="shared" si="257"/>
        <v/>
      </c>
      <c r="Y425" s="266"/>
      <c r="Z425" s="116" t="str">
        <f t="shared" si="258"/>
        <v/>
      </c>
      <c r="AA425" s="286"/>
      <c r="AB425" s="116" t="str">
        <f t="shared" si="259"/>
        <v/>
      </c>
      <c r="AC425" s="116">
        <f>IF(ISBLANK(#REF!),"",MATCH($D425,Liste_compétences,0))</f>
        <v>425</v>
      </c>
      <c r="AD425" s="116">
        <f>IF(ISBLANK(#REF!),"",MATCH($D425,Liste_compétences,0))</f>
        <v>425</v>
      </c>
    </row>
    <row r="426" spans="1:30" x14ac:dyDescent="0.25">
      <c r="A426" s="419"/>
      <c r="B426" s="66" t="s">
        <v>223</v>
      </c>
      <c r="C426" s="168" t="s">
        <v>459</v>
      </c>
      <c r="D426" s="207" t="s">
        <v>981</v>
      </c>
      <c r="E426" s="244"/>
      <c r="F426" s="116" t="str">
        <f t="shared" si="248"/>
        <v/>
      </c>
      <c r="G426" s="266"/>
      <c r="H426" s="116" t="str">
        <f t="shared" si="249"/>
        <v/>
      </c>
      <c r="I426" s="286"/>
      <c r="J426" s="116" t="str">
        <f t="shared" si="250"/>
        <v/>
      </c>
      <c r="K426" s="309"/>
      <c r="L426" s="116" t="str">
        <f t="shared" si="251"/>
        <v/>
      </c>
      <c r="M426" s="266"/>
      <c r="N426" s="116" t="str">
        <f t="shared" si="252"/>
        <v/>
      </c>
      <c r="O426" s="286"/>
      <c r="P426" s="116" t="str">
        <f t="shared" si="253"/>
        <v/>
      </c>
      <c r="Q426" s="309"/>
      <c r="R426" s="116" t="str">
        <f t="shared" si="254"/>
        <v/>
      </c>
      <c r="S426" s="266"/>
      <c r="T426" s="116" t="str">
        <f t="shared" si="255"/>
        <v/>
      </c>
      <c r="U426" s="286"/>
      <c r="V426" s="116" t="str">
        <f t="shared" si="256"/>
        <v/>
      </c>
      <c r="W426" s="309"/>
      <c r="X426" s="116" t="str">
        <f t="shared" si="257"/>
        <v/>
      </c>
      <c r="Y426" s="266"/>
      <c r="Z426" s="116" t="str">
        <f t="shared" si="258"/>
        <v/>
      </c>
      <c r="AA426" s="286"/>
      <c r="AB426" s="116" t="str">
        <f t="shared" si="259"/>
        <v/>
      </c>
      <c r="AC426" s="116">
        <f>IF(ISBLANK(#REF!),"",MATCH($D426,Liste_compétences,0))</f>
        <v>426</v>
      </c>
      <c r="AD426" s="116">
        <f>IF(ISBLANK(#REF!),"",MATCH($D426,Liste_compétences,0))</f>
        <v>426</v>
      </c>
    </row>
    <row r="427" spans="1:30" x14ac:dyDescent="0.25">
      <c r="A427" s="419"/>
      <c r="B427" s="66" t="s">
        <v>223</v>
      </c>
      <c r="C427" s="168" t="s">
        <v>460</v>
      </c>
      <c r="D427" s="207" t="s">
        <v>982</v>
      </c>
      <c r="E427" s="244"/>
      <c r="F427" s="116" t="str">
        <f t="shared" si="248"/>
        <v/>
      </c>
      <c r="G427" s="266"/>
      <c r="H427" s="116" t="str">
        <f t="shared" si="249"/>
        <v/>
      </c>
      <c r="I427" s="286"/>
      <c r="J427" s="116" t="str">
        <f t="shared" si="250"/>
        <v/>
      </c>
      <c r="K427" s="309"/>
      <c r="L427" s="116" t="str">
        <f t="shared" si="251"/>
        <v/>
      </c>
      <c r="M427" s="266"/>
      <c r="N427" s="116" t="str">
        <f t="shared" si="252"/>
        <v/>
      </c>
      <c r="O427" s="286"/>
      <c r="P427" s="116" t="str">
        <f t="shared" si="253"/>
        <v/>
      </c>
      <c r="Q427" s="309"/>
      <c r="R427" s="116" t="str">
        <f t="shared" si="254"/>
        <v/>
      </c>
      <c r="S427" s="266"/>
      <c r="T427" s="116" t="str">
        <f t="shared" si="255"/>
        <v/>
      </c>
      <c r="U427" s="286"/>
      <c r="V427" s="116" t="str">
        <f t="shared" si="256"/>
        <v/>
      </c>
      <c r="W427" s="309"/>
      <c r="X427" s="116" t="str">
        <f t="shared" si="257"/>
        <v/>
      </c>
      <c r="Y427" s="266"/>
      <c r="Z427" s="116" t="str">
        <f t="shared" si="258"/>
        <v/>
      </c>
      <c r="AA427" s="286"/>
      <c r="AB427" s="116" t="str">
        <f t="shared" si="259"/>
        <v/>
      </c>
      <c r="AC427" s="116">
        <f>IF(ISBLANK(#REF!),"",MATCH($D427,Liste_compétences,0))</f>
        <v>427</v>
      </c>
      <c r="AD427" s="116">
        <f>IF(ISBLANK(#REF!),"",MATCH($D427,Liste_compétences,0))</f>
        <v>427</v>
      </c>
    </row>
    <row r="428" spans="1:30" x14ac:dyDescent="0.25">
      <c r="A428" s="419"/>
      <c r="B428" s="66" t="s">
        <v>223</v>
      </c>
      <c r="C428" s="168" t="s">
        <v>461</v>
      </c>
      <c r="D428" s="207" t="s">
        <v>983</v>
      </c>
      <c r="E428" s="244"/>
      <c r="F428" s="116" t="str">
        <f t="shared" si="248"/>
        <v/>
      </c>
      <c r="G428" s="266"/>
      <c r="H428" s="116" t="str">
        <f t="shared" si="249"/>
        <v/>
      </c>
      <c r="I428" s="286"/>
      <c r="J428" s="116" t="str">
        <f t="shared" si="250"/>
        <v/>
      </c>
      <c r="K428" s="309"/>
      <c r="L428" s="116" t="str">
        <f t="shared" si="251"/>
        <v/>
      </c>
      <c r="M428" s="266"/>
      <c r="N428" s="116" t="str">
        <f t="shared" si="252"/>
        <v/>
      </c>
      <c r="O428" s="286"/>
      <c r="P428" s="116" t="str">
        <f t="shared" si="253"/>
        <v/>
      </c>
      <c r="Q428" s="309"/>
      <c r="R428" s="116" t="str">
        <f t="shared" si="254"/>
        <v/>
      </c>
      <c r="S428" s="266"/>
      <c r="T428" s="116" t="str">
        <f t="shared" si="255"/>
        <v/>
      </c>
      <c r="U428" s="286"/>
      <c r="V428" s="116" t="str">
        <f t="shared" si="256"/>
        <v/>
      </c>
      <c r="W428" s="309"/>
      <c r="X428" s="116" t="str">
        <f t="shared" si="257"/>
        <v/>
      </c>
      <c r="Y428" s="266"/>
      <c r="Z428" s="116" t="str">
        <f t="shared" si="258"/>
        <v/>
      </c>
      <c r="AA428" s="286"/>
      <c r="AB428" s="116" t="str">
        <f t="shared" si="259"/>
        <v/>
      </c>
      <c r="AC428" s="116">
        <f>IF(ISBLANK(#REF!),"",MATCH($D428,Liste_compétences,0))</f>
        <v>428</v>
      </c>
      <c r="AD428" s="116">
        <f>IF(ISBLANK(#REF!),"",MATCH($D428,Liste_compétences,0))</f>
        <v>428</v>
      </c>
    </row>
    <row r="429" spans="1:30" x14ac:dyDescent="0.25">
      <c r="A429" s="419"/>
      <c r="B429" s="66" t="s">
        <v>223</v>
      </c>
      <c r="C429" s="168" t="s">
        <v>462</v>
      </c>
      <c r="D429" s="207" t="s">
        <v>984</v>
      </c>
      <c r="E429" s="244"/>
      <c r="F429" s="116" t="str">
        <f t="shared" si="248"/>
        <v/>
      </c>
      <c r="G429" s="266"/>
      <c r="H429" s="116" t="str">
        <f t="shared" si="249"/>
        <v/>
      </c>
      <c r="I429" s="286"/>
      <c r="J429" s="116" t="str">
        <f t="shared" si="250"/>
        <v/>
      </c>
      <c r="K429" s="309"/>
      <c r="L429" s="116" t="str">
        <f t="shared" si="251"/>
        <v/>
      </c>
      <c r="M429" s="266"/>
      <c r="N429" s="116" t="str">
        <f t="shared" si="252"/>
        <v/>
      </c>
      <c r="O429" s="286"/>
      <c r="P429" s="116" t="str">
        <f t="shared" si="253"/>
        <v/>
      </c>
      <c r="Q429" s="309"/>
      <c r="R429" s="116" t="str">
        <f t="shared" si="254"/>
        <v/>
      </c>
      <c r="S429" s="266"/>
      <c r="T429" s="116" t="str">
        <f t="shared" si="255"/>
        <v/>
      </c>
      <c r="U429" s="286"/>
      <c r="V429" s="116" t="str">
        <f t="shared" si="256"/>
        <v/>
      </c>
      <c r="W429" s="309"/>
      <c r="X429" s="116" t="str">
        <f t="shared" si="257"/>
        <v/>
      </c>
      <c r="Y429" s="266"/>
      <c r="Z429" s="116" t="str">
        <f t="shared" si="258"/>
        <v/>
      </c>
      <c r="AA429" s="286"/>
      <c r="AB429" s="116" t="str">
        <f t="shared" si="259"/>
        <v/>
      </c>
      <c r="AC429" s="116">
        <f>IF(ISBLANK(#REF!),"",MATCH($D429,Liste_compétences,0))</f>
        <v>429</v>
      </c>
      <c r="AD429" s="116">
        <f>IF(ISBLANK(#REF!),"",MATCH($D429,Liste_compétences,0))</f>
        <v>429</v>
      </c>
    </row>
    <row r="430" spans="1:30" ht="15" thickBot="1" x14ac:dyDescent="0.3">
      <c r="A430" s="420"/>
      <c r="B430" s="67" t="s">
        <v>223</v>
      </c>
      <c r="C430" s="169" t="s">
        <v>463</v>
      </c>
      <c r="D430" s="25" t="s">
        <v>985</v>
      </c>
      <c r="E430" s="246"/>
      <c r="F430" s="118" t="str">
        <f t="shared" si="248"/>
        <v/>
      </c>
      <c r="G430" s="268"/>
      <c r="H430" s="118" t="str">
        <f t="shared" si="249"/>
        <v/>
      </c>
      <c r="I430" s="288"/>
      <c r="J430" s="118" t="str">
        <f t="shared" si="250"/>
        <v/>
      </c>
      <c r="K430" s="308"/>
      <c r="L430" s="118" t="str">
        <f t="shared" si="251"/>
        <v/>
      </c>
      <c r="M430" s="268"/>
      <c r="N430" s="118" t="str">
        <f t="shared" si="252"/>
        <v/>
      </c>
      <c r="O430" s="288"/>
      <c r="P430" s="118" t="str">
        <f t="shared" si="253"/>
        <v/>
      </c>
      <c r="Q430" s="308"/>
      <c r="R430" s="118" t="str">
        <f t="shared" si="254"/>
        <v/>
      </c>
      <c r="S430" s="268"/>
      <c r="T430" s="118" t="str">
        <f t="shared" si="255"/>
        <v/>
      </c>
      <c r="U430" s="288"/>
      <c r="V430" s="118" t="str">
        <f t="shared" si="256"/>
        <v/>
      </c>
      <c r="W430" s="308"/>
      <c r="X430" s="118" t="str">
        <f t="shared" si="257"/>
        <v/>
      </c>
      <c r="Y430" s="268"/>
      <c r="Z430" s="118" t="str">
        <f t="shared" si="258"/>
        <v/>
      </c>
      <c r="AA430" s="288"/>
      <c r="AB430" s="118" t="str">
        <f t="shared" si="259"/>
        <v/>
      </c>
      <c r="AC430" s="118">
        <f>IF(ISBLANK(#REF!),"",MATCH($D430,Liste_compétences,0))</f>
        <v>430</v>
      </c>
      <c r="AD430" s="118">
        <f>IF(ISBLANK(#REF!),"",MATCH($D430,Liste_compétences,0))</f>
        <v>430</v>
      </c>
    </row>
    <row r="431" spans="1:30" ht="15.75" thickBot="1" x14ac:dyDescent="0.3">
      <c r="A431" s="409" t="s">
        <v>103</v>
      </c>
      <c r="B431" s="68"/>
      <c r="C431" s="72"/>
      <c r="D431" s="3" t="s">
        <v>102</v>
      </c>
      <c r="E431" s="404"/>
      <c r="F431" s="405"/>
      <c r="G431" s="405"/>
      <c r="H431" s="405"/>
      <c r="I431" s="405"/>
      <c r="J431" s="405"/>
      <c r="K431" s="405"/>
      <c r="L431" s="405"/>
      <c r="M431" s="405"/>
      <c r="N431" s="405"/>
      <c r="O431" s="405"/>
      <c r="P431" s="405"/>
      <c r="Q431" s="405"/>
      <c r="R431" s="405"/>
      <c r="S431" s="405"/>
      <c r="T431" s="405"/>
      <c r="U431" s="405"/>
      <c r="V431" s="405"/>
      <c r="W431" s="405"/>
      <c r="X431" s="405"/>
      <c r="Y431" s="405"/>
      <c r="Z431" s="405"/>
      <c r="AA431" s="405"/>
      <c r="AB431" s="405"/>
      <c r="AC431" s="405"/>
      <c r="AD431" s="405"/>
    </row>
    <row r="432" spans="1:30" ht="15.75" thickBot="1" x14ac:dyDescent="0.3">
      <c r="A432" s="419"/>
      <c r="B432" s="86" t="s">
        <v>221</v>
      </c>
      <c r="C432" s="203" t="s">
        <v>464</v>
      </c>
      <c r="D432" s="209" t="s">
        <v>1005</v>
      </c>
      <c r="E432" s="261"/>
      <c r="F432" s="148" t="str">
        <f>IF(ISBLANK(E432),"",MATCH($D432,Liste_compétences,0))</f>
        <v/>
      </c>
      <c r="G432" s="283"/>
      <c r="H432" s="148" t="str">
        <f>IF(ISBLANK(G432),"",MATCH($D432,Liste_compétences,0))</f>
        <v/>
      </c>
      <c r="I432" s="304"/>
      <c r="J432" s="148" t="str">
        <f>IF(ISBLANK(I432),"",MATCH($D432,Liste_compétences,0))</f>
        <v/>
      </c>
      <c r="K432" s="324"/>
      <c r="L432" s="148" t="str">
        <f>IF(ISBLANK(K432),"",MATCH($D432,Liste_compétences,0))</f>
        <v/>
      </c>
      <c r="M432" s="283"/>
      <c r="N432" s="148" t="str">
        <f>IF(ISBLANK(M432),"",MATCH($D432,Liste_compétences,0))</f>
        <v/>
      </c>
      <c r="O432" s="304"/>
      <c r="P432" s="148" t="str">
        <f>IF(ISBLANK(O432),"",MATCH($D432,Liste_compétences,0))</f>
        <v/>
      </c>
      <c r="Q432" s="324"/>
      <c r="R432" s="148" t="str">
        <f>IF(ISBLANK(Q432),"",MATCH($D432,Liste_compétences,0))</f>
        <v/>
      </c>
      <c r="S432" s="283"/>
      <c r="T432" s="148" t="str">
        <f>IF(ISBLANK(S432),"",MATCH($D432,Liste_compétences,0))</f>
        <v/>
      </c>
      <c r="U432" s="304"/>
      <c r="V432" s="148" t="str">
        <f>IF(ISBLANK(U432),"",MATCH($D432,Liste_compétences,0))</f>
        <v/>
      </c>
      <c r="W432" s="324"/>
      <c r="X432" s="148" t="str">
        <f>IF(ISBLANK(W432),"",MATCH($D432,Liste_compétences,0))</f>
        <v/>
      </c>
      <c r="Y432" s="283"/>
      <c r="Z432" s="148" t="str">
        <f>IF(ISBLANK(Y432),"",MATCH($D432,Liste_compétences,0))</f>
        <v/>
      </c>
      <c r="AA432" s="304"/>
      <c r="AB432" s="148" t="str">
        <f>IF(ISBLANK(AA432),"",MATCH($D432,Liste_compétences,0))</f>
        <v/>
      </c>
      <c r="AC432" s="148">
        <f>IF(ISBLANK(#REF!),"",MATCH($D432,Liste_compétences,0))</f>
        <v>432</v>
      </c>
      <c r="AD432" s="148">
        <f>IF(ISBLANK(#REF!),"",MATCH($D432,Liste_compétences,0))</f>
        <v>432</v>
      </c>
    </row>
    <row r="433" spans="1:30" ht="15.75" thickBot="1" x14ac:dyDescent="0.3">
      <c r="A433" s="409" t="s">
        <v>209</v>
      </c>
      <c r="B433" s="77"/>
      <c r="C433" s="72"/>
      <c r="D433" s="3" t="s">
        <v>104</v>
      </c>
      <c r="E433" s="404"/>
      <c r="F433" s="405"/>
      <c r="G433" s="405"/>
      <c r="H433" s="405"/>
      <c r="I433" s="405"/>
      <c r="J433" s="405"/>
      <c r="K433" s="405"/>
      <c r="L433" s="405"/>
      <c r="M433" s="405"/>
      <c r="N433" s="405"/>
      <c r="O433" s="405"/>
      <c r="P433" s="405"/>
      <c r="Q433" s="405"/>
      <c r="R433" s="405"/>
      <c r="S433" s="405"/>
      <c r="T433" s="405"/>
      <c r="U433" s="405"/>
      <c r="V433" s="405"/>
      <c r="W433" s="405"/>
      <c r="X433" s="405"/>
      <c r="Y433" s="405"/>
      <c r="Z433" s="405"/>
      <c r="AA433" s="405"/>
      <c r="AB433" s="405"/>
      <c r="AC433" s="405"/>
      <c r="AD433" s="405"/>
    </row>
    <row r="434" spans="1:30" x14ac:dyDescent="0.25">
      <c r="A434" s="419"/>
      <c r="B434" s="71" t="s">
        <v>221</v>
      </c>
      <c r="C434" s="167" t="s">
        <v>465</v>
      </c>
      <c r="D434" s="206" t="s">
        <v>997</v>
      </c>
      <c r="E434" s="243"/>
      <c r="F434" s="115" t="str">
        <f t="shared" ref="F434:L441" si="260">IF(ISBLANK(E434),"",MATCH($D434,Liste_compétences,0))</f>
        <v/>
      </c>
      <c r="G434" s="265"/>
      <c r="H434" s="115" t="str">
        <f t="shared" si="260"/>
        <v/>
      </c>
      <c r="I434" s="285"/>
      <c r="J434" s="115" t="str">
        <f t="shared" si="260"/>
        <v/>
      </c>
      <c r="K434" s="306"/>
      <c r="L434" s="115" t="str">
        <f t="shared" si="260"/>
        <v/>
      </c>
      <c r="M434" s="265"/>
      <c r="N434" s="115" t="str">
        <f t="shared" ref="N434:N441" si="261">IF(ISBLANK(M434),"",MATCH($D434,Liste_compétences,0))</f>
        <v/>
      </c>
      <c r="O434" s="285"/>
      <c r="P434" s="115" t="str">
        <f t="shared" ref="P434:P441" si="262">IF(ISBLANK(O434),"",MATCH($D434,Liste_compétences,0))</f>
        <v/>
      </c>
      <c r="Q434" s="306"/>
      <c r="R434" s="115" t="str">
        <f t="shared" ref="R434:R441" si="263">IF(ISBLANK(Q434),"",MATCH($D434,Liste_compétences,0))</f>
        <v/>
      </c>
      <c r="S434" s="265"/>
      <c r="T434" s="115" t="str">
        <f t="shared" ref="T434:T441" si="264">IF(ISBLANK(S434),"",MATCH($D434,Liste_compétences,0))</f>
        <v/>
      </c>
      <c r="U434" s="285"/>
      <c r="V434" s="115" t="str">
        <f t="shared" ref="V434:V441" si="265">IF(ISBLANK(U434),"",MATCH($D434,Liste_compétences,0))</f>
        <v/>
      </c>
      <c r="W434" s="306"/>
      <c r="X434" s="115" t="str">
        <f t="shared" ref="X434:X441" si="266">IF(ISBLANK(W434),"",MATCH($D434,Liste_compétences,0))</f>
        <v/>
      </c>
      <c r="Y434" s="265"/>
      <c r="Z434" s="115" t="str">
        <f t="shared" ref="Z434:Z441" si="267">IF(ISBLANK(Y434),"",MATCH($D434,Liste_compétences,0))</f>
        <v/>
      </c>
      <c r="AA434" s="285"/>
      <c r="AB434" s="115" t="str">
        <f t="shared" ref="AB434:AB441" si="268">IF(ISBLANK(AA434),"",MATCH($D434,Liste_compétences,0))</f>
        <v/>
      </c>
      <c r="AC434" s="115">
        <f>IF(ISBLANK(#REF!),"",MATCH($D434,Liste_compétences,0))</f>
        <v>434</v>
      </c>
      <c r="AD434" s="115">
        <f>IF(ISBLANK(#REF!),"",MATCH($D434,Liste_compétences,0))</f>
        <v>434</v>
      </c>
    </row>
    <row r="435" spans="1:30" x14ac:dyDescent="0.25">
      <c r="A435" s="419"/>
      <c r="B435" s="66" t="s">
        <v>220</v>
      </c>
      <c r="C435" s="168" t="s">
        <v>466</v>
      </c>
      <c r="D435" s="207" t="s">
        <v>998</v>
      </c>
      <c r="E435" s="244"/>
      <c r="F435" s="116" t="str">
        <f t="shared" si="260"/>
        <v/>
      </c>
      <c r="G435" s="266"/>
      <c r="H435" s="116" t="str">
        <f t="shared" si="260"/>
        <v/>
      </c>
      <c r="I435" s="286"/>
      <c r="J435" s="116" t="str">
        <f t="shared" si="260"/>
        <v/>
      </c>
      <c r="K435" s="309"/>
      <c r="L435" s="116" t="str">
        <f t="shared" si="260"/>
        <v/>
      </c>
      <c r="M435" s="266"/>
      <c r="N435" s="116" t="str">
        <f t="shared" si="261"/>
        <v/>
      </c>
      <c r="O435" s="286"/>
      <c r="P435" s="116" t="str">
        <f t="shared" si="262"/>
        <v/>
      </c>
      <c r="Q435" s="309"/>
      <c r="R435" s="116" t="str">
        <f t="shared" si="263"/>
        <v/>
      </c>
      <c r="S435" s="266"/>
      <c r="T435" s="116" t="str">
        <f t="shared" si="264"/>
        <v/>
      </c>
      <c r="U435" s="286"/>
      <c r="V435" s="116" t="str">
        <f t="shared" si="265"/>
        <v/>
      </c>
      <c r="W435" s="309"/>
      <c r="X435" s="116" t="str">
        <f t="shared" si="266"/>
        <v/>
      </c>
      <c r="Y435" s="266"/>
      <c r="Z435" s="116" t="str">
        <f t="shared" si="267"/>
        <v/>
      </c>
      <c r="AA435" s="286"/>
      <c r="AB435" s="116" t="str">
        <f t="shared" si="268"/>
        <v/>
      </c>
      <c r="AC435" s="116">
        <f>IF(ISBLANK(#REF!),"",MATCH($D435,Liste_compétences,0))</f>
        <v>435</v>
      </c>
      <c r="AD435" s="116">
        <f>IF(ISBLANK(#REF!),"",MATCH($D435,Liste_compétences,0))</f>
        <v>435</v>
      </c>
    </row>
    <row r="436" spans="1:30" x14ac:dyDescent="0.25">
      <c r="A436" s="419"/>
      <c r="B436" s="66" t="s">
        <v>220</v>
      </c>
      <c r="C436" s="168" t="s">
        <v>467</v>
      </c>
      <c r="D436" s="207" t="s">
        <v>999</v>
      </c>
      <c r="E436" s="244"/>
      <c r="F436" s="116" t="str">
        <f t="shared" si="260"/>
        <v/>
      </c>
      <c r="G436" s="266"/>
      <c r="H436" s="116" t="str">
        <f t="shared" si="260"/>
        <v/>
      </c>
      <c r="I436" s="286"/>
      <c r="J436" s="116" t="str">
        <f t="shared" si="260"/>
        <v/>
      </c>
      <c r="K436" s="309"/>
      <c r="L436" s="116" t="str">
        <f t="shared" si="260"/>
        <v/>
      </c>
      <c r="M436" s="266"/>
      <c r="N436" s="116" t="str">
        <f t="shared" si="261"/>
        <v/>
      </c>
      <c r="O436" s="286"/>
      <c r="P436" s="116" t="str">
        <f t="shared" si="262"/>
        <v/>
      </c>
      <c r="Q436" s="309"/>
      <c r="R436" s="116" t="str">
        <f t="shared" si="263"/>
        <v/>
      </c>
      <c r="S436" s="266"/>
      <c r="T436" s="116" t="str">
        <f t="shared" si="264"/>
        <v/>
      </c>
      <c r="U436" s="286"/>
      <c r="V436" s="116" t="str">
        <f t="shared" si="265"/>
        <v/>
      </c>
      <c r="W436" s="309"/>
      <c r="X436" s="116" t="str">
        <f t="shared" si="266"/>
        <v/>
      </c>
      <c r="Y436" s="266"/>
      <c r="Z436" s="116" t="str">
        <f t="shared" si="267"/>
        <v/>
      </c>
      <c r="AA436" s="286"/>
      <c r="AB436" s="116" t="str">
        <f t="shared" si="268"/>
        <v/>
      </c>
      <c r="AC436" s="116">
        <f>IF(ISBLANK(#REF!),"",MATCH($D436,Liste_compétences,0))</f>
        <v>436</v>
      </c>
      <c r="AD436" s="116">
        <f>IF(ISBLANK(#REF!),"",MATCH($D436,Liste_compétences,0))</f>
        <v>436</v>
      </c>
    </row>
    <row r="437" spans="1:30" x14ac:dyDescent="0.25">
      <c r="A437" s="419"/>
      <c r="B437" s="66" t="s">
        <v>223</v>
      </c>
      <c r="C437" s="168" t="s">
        <v>468</v>
      </c>
      <c r="D437" s="207" t="s">
        <v>1000</v>
      </c>
      <c r="E437" s="244"/>
      <c r="F437" s="116" t="str">
        <f t="shared" si="260"/>
        <v/>
      </c>
      <c r="G437" s="266"/>
      <c r="H437" s="116" t="str">
        <f t="shared" si="260"/>
        <v/>
      </c>
      <c r="I437" s="286"/>
      <c r="J437" s="116" t="str">
        <f t="shared" si="260"/>
        <v/>
      </c>
      <c r="K437" s="309"/>
      <c r="L437" s="116" t="str">
        <f t="shared" si="260"/>
        <v/>
      </c>
      <c r="M437" s="266"/>
      <c r="N437" s="116" t="str">
        <f t="shared" si="261"/>
        <v/>
      </c>
      <c r="O437" s="286"/>
      <c r="P437" s="116" t="str">
        <f t="shared" si="262"/>
        <v/>
      </c>
      <c r="Q437" s="309"/>
      <c r="R437" s="116" t="str">
        <f t="shared" si="263"/>
        <v/>
      </c>
      <c r="S437" s="266"/>
      <c r="T437" s="116" t="str">
        <f t="shared" si="264"/>
        <v/>
      </c>
      <c r="U437" s="286"/>
      <c r="V437" s="116" t="str">
        <f t="shared" si="265"/>
        <v/>
      </c>
      <c r="W437" s="309"/>
      <c r="X437" s="116" t="str">
        <f t="shared" si="266"/>
        <v/>
      </c>
      <c r="Y437" s="266"/>
      <c r="Z437" s="116" t="str">
        <f t="shared" si="267"/>
        <v/>
      </c>
      <c r="AA437" s="286"/>
      <c r="AB437" s="116" t="str">
        <f t="shared" si="268"/>
        <v/>
      </c>
      <c r="AC437" s="116">
        <f>IF(ISBLANK(#REF!),"",MATCH($D437,Liste_compétences,0))</f>
        <v>437</v>
      </c>
      <c r="AD437" s="116">
        <f>IF(ISBLANK(#REF!),"",MATCH($D437,Liste_compétences,0))</f>
        <v>437</v>
      </c>
    </row>
    <row r="438" spans="1:30" x14ac:dyDescent="0.25">
      <c r="A438" s="419"/>
      <c r="B438" s="66" t="s">
        <v>221</v>
      </c>
      <c r="C438" s="168" t="s">
        <v>469</v>
      </c>
      <c r="D438" s="207" t="s">
        <v>1001</v>
      </c>
      <c r="E438" s="244"/>
      <c r="F438" s="116" t="str">
        <f t="shared" si="260"/>
        <v/>
      </c>
      <c r="G438" s="266"/>
      <c r="H438" s="116" t="str">
        <f t="shared" si="260"/>
        <v/>
      </c>
      <c r="I438" s="286"/>
      <c r="J438" s="116" t="str">
        <f t="shared" si="260"/>
        <v/>
      </c>
      <c r="K438" s="309"/>
      <c r="L438" s="116" t="str">
        <f t="shared" si="260"/>
        <v/>
      </c>
      <c r="M438" s="266"/>
      <c r="N438" s="116" t="str">
        <f t="shared" si="261"/>
        <v/>
      </c>
      <c r="O438" s="286"/>
      <c r="P438" s="116" t="str">
        <f t="shared" si="262"/>
        <v/>
      </c>
      <c r="Q438" s="309"/>
      <c r="R438" s="116" t="str">
        <f t="shared" si="263"/>
        <v/>
      </c>
      <c r="S438" s="266"/>
      <c r="T438" s="116" t="str">
        <f t="shared" si="264"/>
        <v/>
      </c>
      <c r="U438" s="286"/>
      <c r="V438" s="116" t="str">
        <f t="shared" si="265"/>
        <v/>
      </c>
      <c r="W438" s="309"/>
      <c r="X438" s="116" t="str">
        <f t="shared" si="266"/>
        <v/>
      </c>
      <c r="Y438" s="266"/>
      <c r="Z438" s="116" t="str">
        <f t="shared" si="267"/>
        <v/>
      </c>
      <c r="AA438" s="286"/>
      <c r="AB438" s="116" t="str">
        <f t="shared" si="268"/>
        <v/>
      </c>
      <c r="AC438" s="116">
        <f>IF(ISBLANK(#REF!),"",MATCH($D438,Liste_compétences,0))</f>
        <v>438</v>
      </c>
      <c r="AD438" s="116">
        <f>IF(ISBLANK(#REF!),"",MATCH($D438,Liste_compétences,0))</f>
        <v>438</v>
      </c>
    </row>
    <row r="439" spans="1:30" x14ac:dyDescent="0.25">
      <c r="A439" s="419"/>
      <c r="B439" s="66" t="s">
        <v>220</v>
      </c>
      <c r="C439" s="168" t="s">
        <v>470</v>
      </c>
      <c r="D439" s="207" t="s">
        <v>1002</v>
      </c>
      <c r="E439" s="244"/>
      <c r="F439" s="116" t="str">
        <f t="shared" si="260"/>
        <v/>
      </c>
      <c r="G439" s="266"/>
      <c r="H439" s="116" t="str">
        <f t="shared" si="260"/>
        <v/>
      </c>
      <c r="I439" s="286"/>
      <c r="J439" s="116" t="str">
        <f t="shared" si="260"/>
        <v/>
      </c>
      <c r="K439" s="309"/>
      <c r="L439" s="116" t="str">
        <f t="shared" si="260"/>
        <v/>
      </c>
      <c r="M439" s="266"/>
      <c r="N439" s="116" t="str">
        <f t="shared" si="261"/>
        <v/>
      </c>
      <c r="O439" s="286"/>
      <c r="P439" s="116" t="str">
        <f t="shared" si="262"/>
        <v/>
      </c>
      <c r="Q439" s="309"/>
      <c r="R439" s="116" t="str">
        <f t="shared" si="263"/>
        <v/>
      </c>
      <c r="S439" s="266"/>
      <c r="T439" s="116" t="str">
        <f t="shared" si="264"/>
        <v/>
      </c>
      <c r="U439" s="286"/>
      <c r="V439" s="116" t="str">
        <f t="shared" si="265"/>
        <v/>
      </c>
      <c r="W439" s="309"/>
      <c r="X439" s="116" t="str">
        <f t="shared" si="266"/>
        <v/>
      </c>
      <c r="Y439" s="266"/>
      <c r="Z439" s="116" t="str">
        <f t="shared" si="267"/>
        <v/>
      </c>
      <c r="AA439" s="286"/>
      <c r="AB439" s="116" t="str">
        <f t="shared" si="268"/>
        <v/>
      </c>
      <c r="AC439" s="116">
        <f>IF(ISBLANK(#REF!),"",MATCH($D439,Liste_compétences,0))</f>
        <v>439</v>
      </c>
      <c r="AD439" s="116">
        <f>IF(ISBLANK(#REF!),"",MATCH($D439,Liste_compétences,0))</f>
        <v>439</v>
      </c>
    </row>
    <row r="440" spans="1:30" x14ac:dyDescent="0.25">
      <c r="A440" s="419"/>
      <c r="B440" s="66" t="s">
        <v>220</v>
      </c>
      <c r="C440" s="168" t="s">
        <v>471</v>
      </c>
      <c r="D440" s="207" t="s">
        <v>1003</v>
      </c>
      <c r="E440" s="244"/>
      <c r="F440" s="116" t="str">
        <f t="shared" si="260"/>
        <v/>
      </c>
      <c r="G440" s="266"/>
      <c r="H440" s="116" t="str">
        <f t="shared" si="260"/>
        <v/>
      </c>
      <c r="I440" s="286"/>
      <c r="J440" s="116" t="str">
        <f t="shared" si="260"/>
        <v/>
      </c>
      <c r="K440" s="309"/>
      <c r="L440" s="116" t="str">
        <f t="shared" si="260"/>
        <v/>
      </c>
      <c r="M440" s="266"/>
      <c r="N440" s="116" t="str">
        <f t="shared" si="261"/>
        <v/>
      </c>
      <c r="O440" s="286"/>
      <c r="P440" s="116" t="str">
        <f t="shared" si="262"/>
        <v/>
      </c>
      <c r="Q440" s="309"/>
      <c r="R440" s="116" t="str">
        <f t="shared" si="263"/>
        <v/>
      </c>
      <c r="S440" s="266"/>
      <c r="T440" s="116" t="str">
        <f t="shared" si="264"/>
        <v/>
      </c>
      <c r="U440" s="286"/>
      <c r="V440" s="116" t="str">
        <f t="shared" si="265"/>
        <v/>
      </c>
      <c r="W440" s="309"/>
      <c r="X440" s="116" t="str">
        <f t="shared" si="266"/>
        <v/>
      </c>
      <c r="Y440" s="266"/>
      <c r="Z440" s="116" t="str">
        <f t="shared" si="267"/>
        <v/>
      </c>
      <c r="AA440" s="286"/>
      <c r="AB440" s="116" t="str">
        <f t="shared" si="268"/>
        <v/>
      </c>
      <c r="AC440" s="116">
        <f>IF(ISBLANK(#REF!),"",MATCH($D440,Liste_compétences,0))</f>
        <v>440</v>
      </c>
      <c r="AD440" s="116">
        <f>IF(ISBLANK(#REF!),"",MATCH($D440,Liste_compétences,0))</f>
        <v>440</v>
      </c>
    </row>
    <row r="441" spans="1:30" ht="15" thickBot="1" x14ac:dyDescent="0.3">
      <c r="A441" s="420"/>
      <c r="B441" s="67" t="s">
        <v>223</v>
      </c>
      <c r="C441" s="169" t="s">
        <v>472</v>
      </c>
      <c r="D441" s="25" t="s">
        <v>1004</v>
      </c>
      <c r="E441" s="246"/>
      <c r="F441" s="118" t="str">
        <f t="shared" si="260"/>
        <v/>
      </c>
      <c r="G441" s="268"/>
      <c r="H441" s="118" t="str">
        <f t="shared" si="260"/>
        <v/>
      </c>
      <c r="I441" s="288"/>
      <c r="J441" s="118" t="str">
        <f t="shared" si="260"/>
        <v/>
      </c>
      <c r="K441" s="308"/>
      <c r="L441" s="118" t="str">
        <f t="shared" ref="L441" si="269">IF(ISBLANK(K441),"",MATCH($D441,Liste_compétences,0))</f>
        <v/>
      </c>
      <c r="M441" s="268"/>
      <c r="N441" s="118" t="str">
        <f t="shared" si="261"/>
        <v/>
      </c>
      <c r="O441" s="288"/>
      <c r="P441" s="118" t="str">
        <f t="shared" si="262"/>
        <v/>
      </c>
      <c r="Q441" s="308"/>
      <c r="R441" s="118" t="str">
        <f t="shared" si="263"/>
        <v/>
      </c>
      <c r="S441" s="268"/>
      <c r="T441" s="118" t="str">
        <f t="shared" si="264"/>
        <v/>
      </c>
      <c r="U441" s="288"/>
      <c r="V441" s="118" t="str">
        <f t="shared" si="265"/>
        <v/>
      </c>
      <c r="W441" s="308"/>
      <c r="X441" s="118" t="str">
        <f t="shared" si="266"/>
        <v/>
      </c>
      <c r="Y441" s="268"/>
      <c r="Z441" s="118" t="str">
        <f t="shared" si="267"/>
        <v/>
      </c>
      <c r="AA441" s="288"/>
      <c r="AB441" s="118" t="str">
        <f t="shared" si="268"/>
        <v/>
      </c>
      <c r="AC441" s="118">
        <f>IF(ISBLANK(#REF!),"",MATCH($D441,Liste_compétences,0))</f>
        <v>441</v>
      </c>
      <c r="AD441" s="118">
        <f>IF(ISBLANK(#REF!),"",MATCH($D441,Liste_compétences,0))</f>
        <v>441</v>
      </c>
    </row>
    <row r="442" spans="1:30" ht="15.75" thickBot="1" x14ac:dyDescent="0.3">
      <c r="A442" s="409" t="s">
        <v>105</v>
      </c>
      <c r="B442" s="64"/>
      <c r="C442" s="74"/>
      <c r="D442" s="3" t="s">
        <v>100</v>
      </c>
      <c r="E442" s="404"/>
      <c r="F442" s="405"/>
      <c r="G442" s="405"/>
      <c r="H442" s="405"/>
      <c r="I442" s="405"/>
      <c r="J442" s="405"/>
      <c r="K442" s="405"/>
      <c r="L442" s="405"/>
      <c r="M442" s="405"/>
      <c r="N442" s="405"/>
      <c r="O442" s="405"/>
      <c r="P442" s="405"/>
      <c r="Q442" s="405"/>
      <c r="R442" s="405"/>
      <c r="S442" s="405"/>
      <c r="T442" s="405"/>
      <c r="U442" s="405"/>
      <c r="V442" s="405"/>
      <c r="W442" s="405"/>
      <c r="X442" s="405"/>
      <c r="Y442" s="405"/>
      <c r="Z442" s="405"/>
      <c r="AA442" s="405"/>
      <c r="AB442" s="405"/>
      <c r="AC442" s="405"/>
      <c r="AD442" s="405"/>
    </row>
    <row r="443" spans="1:30" ht="15" thickBot="1" x14ac:dyDescent="0.3">
      <c r="A443" s="411"/>
      <c r="B443" s="87" t="s">
        <v>223</v>
      </c>
      <c r="C443" s="203" t="s">
        <v>473</v>
      </c>
      <c r="D443" s="209" t="s">
        <v>1006</v>
      </c>
      <c r="E443" s="247"/>
      <c r="F443" s="120" t="str">
        <f>IF(ISBLANK(E443),"",MATCH($D443,Liste_compétences,0))</f>
        <v/>
      </c>
      <c r="G443" s="269"/>
      <c r="H443" s="120" t="str">
        <f>IF(ISBLANK(G443),"",MATCH($D443,Liste_compétences,0))</f>
        <v/>
      </c>
      <c r="I443" s="289"/>
      <c r="J443" s="120" t="str">
        <f>IF(ISBLANK(I443),"",MATCH($D443,Liste_compétences,0))</f>
        <v/>
      </c>
      <c r="K443" s="322"/>
      <c r="L443" s="120" t="str">
        <f>IF(ISBLANK(K443),"",MATCH($D443,Liste_compétences,0))</f>
        <v/>
      </c>
      <c r="M443" s="269"/>
      <c r="N443" s="120" t="str">
        <f>IF(ISBLANK(M443),"",MATCH($D443,Liste_compétences,0))</f>
        <v/>
      </c>
      <c r="O443" s="289"/>
      <c r="P443" s="120" t="str">
        <f>IF(ISBLANK(O443),"",MATCH($D443,Liste_compétences,0))</f>
        <v/>
      </c>
      <c r="Q443" s="322"/>
      <c r="R443" s="120" t="str">
        <f>IF(ISBLANK(Q443),"",MATCH($D443,Liste_compétences,0))</f>
        <v/>
      </c>
      <c r="S443" s="269"/>
      <c r="T443" s="120" t="str">
        <f>IF(ISBLANK(S443),"",MATCH($D443,Liste_compétences,0))</f>
        <v/>
      </c>
      <c r="U443" s="289"/>
      <c r="V443" s="120" t="str">
        <f>IF(ISBLANK(U443),"",MATCH($D443,Liste_compétences,0))</f>
        <v/>
      </c>
      <c r="W443" s="322"/>
      <c r="X443" s="120" t="str">
        <f>IF(ISBLANK(W443),"",MATCH($D443,Liste_compétences,0))</f>
        <v/>
      </c>
      <c r="Y443" s="269"/>
      <c r="Z443" s="120" t="str">
        <f>IF(ISBLANK(Y443),"",MATCH($D443,Liste_compétences,0))</f>
        <v/>
      </c>
      <c r="AA443" s="289"/>
      <c r="AB443" s="120" t="str">
        <f>IF(ISBLANK(AA443),"",MATCH($D443,Liste_compétences,0))</f>
        <v/>
      </c>
      <c r="AC443" s="120">
        <f>IF(ISBLANK(#REF!),"",MATCH($D443,Liste_compétences,0))</f>
        <v>443</v>
      </c>
      <c r="AD443" s="120">
        <f>IF(ISBLANK(#REF!),"",MATCH($D443,Liste_compétences,0))</f>
        <v>443</v>
      </c>
    </row>
    <row r="444" spans="1:30" ht="15.75" thickBot="1" x14ac:dyDescent="0.3">
      <c r="A444" s="409" t="s">
        <v>107</v>
      </c>
      <c r="B444" s="64"/>
      <c r="C444" s="197"/>
      <c r="D444" s="4" t="s">
        <v>106</v>
      </c>
      <c r="E444" s="404"/>
      <c r="F444" s="405"/>
      <c r="G444" s="405"/>
      <c r="H444" s="405"/>
      <c r="I444" s="405"/>
      <c r="J444" s="405"/>
      <c r="K444" s="405"/>
      <c r="L444" s="405"/>
      <c r="M444" s="405"/>
      <c r="N444" s="405"/>
      <c r="O444" s="405"/>
      <c r="P444" s="405"/>
      <c r="Q444" s="405"/>
      <c r="R444" s="405"/>
      <c r="S444" s="405"/>
      <c r="T444" s="405"/>
      <c r="U444" s="405"/>
      <c r="V444" s="405"/>
      <c r="W444" s="405"/>
      <c r="X444" s="405"/>
      <c r="Y444" s="405"/>
      <c r="Z444" s="405"/>
      <c r="AA444" s="405"/>
      <c r="AB444" s="405"/>
      <c r="AC444" s="405"/>
      <c r="AD444" s="405"/>
    </row>
    <row r="445" spans="1:30" x14ac:dyDescent="0.25">
      <c r="A445" s="419"/>
      <c r="B445" s="71" t="s">
        <v>221</v>
      </c>
      <c r="C445" s="167" t="s">
        <v>474</v>
      </c>
      <c r="D445" s="213" t="s">
        <v>1007</v>
      </c>
      <c r="E445" s="243"/>
      <c r="F445" s="115" t="str">
        <f t="shared" ref="F445:AB450" si="270">IF(ISBLANK(E445),"",MATCH($D445,Liste_compétences,0))</f>
        <v/>
      </c>
      <c r="G445" s="265"/>
      <c r="H445" s="115" t="str">
        <f t="shared" si="270"/>
        <v/>
      </c>
      <c r="I445" s="285"/>
      <c r="J445" s="115" t="str">
        <f t="shared" si="270"/>
        <v/>
      </c>
      <c r="K445" s="306"/>
      <c r="L445" s="115" t="str">
        <f t="shared" si="270"/>
        <v/>
      </c>
      <c r="M445" s="265"/>
      <c r="N445" s="115" t="str">
        <f t="shared" si="270"/>
        <v/>
      </c>
      <c r="O445" s="285"/>
      <c r="P445" s="115" t="str">
        <f t="shared" si="270"/>
        <v/>
      </c>
      <c r="Q445" s="306"/>
      <c r="R445" s="115" t="str">
        <f t="shared" si="270"/>
        <v/>
      </c>
      <c r="S445" s="265"/>
      <c r="T445" s="115" t="str">
        <f t="shared" si="270"/>
        <v/>
      </c>
      <c r="U445" s="285"/>
      <c r="V445" s="115" t="str">
        <f t="shared" si="270"/>
        <v/>
      </c>
      <c r="W445" s="306"/>
      <c r="X445" s="115" t="str">
        <f t="shared" si="270"/>
        <v/>
      </c>
      <c r="Y445" s="265"/>
      <c r="Z445" s="115" t="str">
        <f t="shared" si="270"/>
        <v/>
      </c>
      <c r="AA445" s="285"/>
      <c r="AB445" s="115" t="str">
        <f t="shared" si="270"/>
        <v/>
      </c>
      <c r="AC445" s="115">
        <f>IF(ISBLANK(#REF!),"",MATCH($D445,Liste_compétences,0))</f>
        <v>445</v>
      </c>
      <c r="AD445" s="115">
        <f>IF(ISBLANK(#REF!),"",MATCH($D445,Liste_compétences,0))</f>
        <v>445</v>
      </c>
    </row>
    <row r="446" spans="1:30" x14ac:dyDescent="0.25">
      <c r="A446" s="419"/>
      <c r="B446" s="66" t="s">
        <v>220</v>
      </c>
      <c r="C446" s="168" t="s">
        <v>475</v>
      </c>
      <c r="D446" s="214" t="s">
        <v>1008</v>
      </c>
      <c r="E446" s="244"/>
      <c r="F446" s="116" t="str">
        <f t="shared" si="270"/>
        <v/>
      </c>
      <c r="G446" s="266"/>
      <c r="H446" s="116" t="str">
        <f t="shared" si="270"/>
        <v/>
      </c>
      <c r="I446" s="286"/>
      <c r="J446" s="116" t="str">
        <f t="shared" si="270"/>
        <v/>
      </c>
      <c r="K446" s="309"/>
      <c r="L446" s="116" t="str">
        <f t="shared" si="270"/>
        <v/>
      </c>
      <c r="M446" s="266"/>
      <c r="N446" s="116" t="str">
        <f t="shared" si="270"/>
        <v/>
      </c>
      <c r="O446" s="286"/>
      <c r="P446" s="116" t="str">
        <f t="shared" si="270"/>
        <v/>
      </c>
      <c r="Q446" s="309"/>
      <c r="R446" s="116" t="str">
        <f t="shared" si="270"/>
        <v/>
      </c>
      <c r="S446" s="266"/>
      <c r="T446" s="116" t="str">
        <f t="shared" si="270"/>
        <v/>
      </c>
      <c r="U446" s="286"/>
      <c r="V446" s="116" t="str">
        <f t="shared" si="270"/>
        <v/>
      </c>
      <c r="W446" s="309"/>
      <c r="X446" s="116" t="str">
        <f t="shared" si="270"/>
        <v/>
      </c>
      <c r="Y446" s="266"/>
      <c r="Z446" s="116" t="str">
        <f t="shared" si="270"/>
        <v/>
      </c>
      <c r="AA446" s="286"/>
      <c r="AB446" s="116" t="str">
        <f t="shared" si="270"/>
        <v/>
      </c>
      <c r="AC446" s="116">
        <f>IF(ISBLANK(#REF!),"",MATCH($D446,Liste_compétences,0))</f>
        <v>446</v>
      </c>
      <c r="AD446" s="116">
        <f>IF(ISBLANK(#REF!),"",MATCH($D446,Liste_compétences,0))</f>
        <v>446</v>
      </c>
    </row>
    <row r="447" spans="1:30" x14ac:dyDescent="0.25">
      <c r="A447" s="419"/>
      <c r="B447" s="66" t="s">
        <v>223</v>
      </c>
      <c r="C447" s="168" t="s">
        <v>476</v>
      </c>
      <c r="D447" s="214" t="s">
        <v>1009</v>
      </c>
      <c r="E447" s="244"/>
      <c r="F447" s="116" t="str">
        <f t="shared" si="270"/>
        <v/>
      </c>
      <c r="G447" s="266"/>
      <c r="H447" s="116" t="str">
        <f t="shared" si="270"/>
        <v/>
      </c>
      <c r="I447" s="286"/>
      <c r="J447" s="116" t="str">
        <f t="shared" si="270"/>
        <v/>
      </c>
      <c r="K447" s="309"/>
      <c r="L447" s="116" t="str">
        <f t="shared" si="270"/>
        <v/>
      </c>
      <c r="M447" s="266"/>
      <c r="N447" s="116" t="str">
        <f t="shared" si="270"/>
        <v/>
      </c>
      <c r="O447" s="286"/>
      <c r="P447" s="116" t="str">
        <f t="shared" si="270"/>
        <v/>
      </c>
      <c r="Q447" s="309"/>
      <c r="R447" s="116" t="str">
        <f t="shared" si="270"/>
        <v/>
      </c>
      <c r="S447" s="266"/>
      <c r="T447" s="116" t="str">
        <f t="shared" si="270"/>
        <v/>
      </c>
      <c r="U447" s="286"/>
      <c r="V447" s="116" t="str">
        <f t="shared" si="270"/>
        <v/>
      </c>
      <c r="W447" s="309"/>
      <c r="X447" s="116" t="str">
        <f t="shared" si="270"/>
        <v/>
      </c>
      <c r="Y447" s="266"/>
      <c r="Z447" s="116" t="str">
        <f t="shared" si="270"/>
        <v/>
      </c>
      <c r="AA447" s="286"/>
      <c r="AB447" s="116" t="str">
        <f t="shared" si="270"/>
        <v/>
      </c>
      <c r="AC447" s="116">
        <f>IF(ISBLANK(#REF!),"",MATCH($D447,Liste_compétences,0))</f>
        <v>447</v>
      </c>
      <c r="AD447" s="116">
        <f>IF(ISBLANK(#REF!),"",MATCH($D447,Liste_compétences,0))</f>
        <v>447</v>
      </c>
    </row>
    <row r="448" spans="1:30" x14ac:dyDescent="0.25">
      <c r="A448" s="419"/>
      <c r="B448" s="66" t="s">
        <v>220</v>
      </c>
      <c r="C448" s="168" t="s">
        <v>477</v>
      </c>
      <c r="D448" s="214" t="s">
        <v>1010</v>
      </c>
      <c r="E448" s="244"/>
      <c r="F448" s="116" t="str">
        <f t="shared" si="270"/>
        <v/>
      </c>
      <c r="G448" s="266"/>
      <c r="H448" s="116" t="str">
        <f t="shared" si="270"/>
        <v/>
      </c>
      <c r="I448" s="286"/>
      <c r="J448" s="116" t="str">
        <f t="shared" si="270"/>
        <v/>
      </c>
      <c r="K448" s="309"/>
      <c r="L448" s="116" t="str">
        <f t="shared" si="270"/>
        <v/>
      </c>
      <c r="M448" s="266"/>
      <c r="N448" s="116" t="str">
        <f t="shared" si="270"/>
        <v/>
      </c>
      <c r="O448" s="286"/>
      <c r="P448" s="116" t="str">
        <f t="shared" si="270"/>
        <v/>
      </c>
      <c r="Q448" s="309"/>
      <c r="R448" s="116" t="str">
        <f t="shared" si="270"/>
        <v/>
      </c>
      <c r="S448" s="266"/>
      <c r="T448" s="116" t="str">
        <f t="shared" si="270"/>
        <v/>
      </c>
      <c r="U448" s="286"/>
      <c r="V448" s="116" t="str">
        <f t="shared" si="270"/>
        <v/>
      </c>
      <c r="W448" s="309"/>
      <c r="X448" s="116" t="str">
        <f t="shared" si="270"/>
        <v/>
      </c>
      <c r="Y448" s="266"/>
      <c r="Z448" s="116" t="str">
        <f t="shared" si="270"/>
        <v/>
      </c>
      <c r="AA448" s="286"/>
      <c r="AB448" s="116" t="str">
        <f t="shared" si="270"/>
        <v/>
      </c>
      <c r="AC448" s="116">
        <f>IF(ISBLANK(#REF!),"",MATCH($D448,Liste_compétences,0))</f>
        <v>448</v>
      </c>
      <c r="AD448" s="116">
        <f>IF(ISBLANK(#REF!),"",MATCH($D448,Liste_compétences,0))</f>
        <v>448</v>
      </c>
    </row>
    <row r="449" spans="1:30" x14ac:dyDescent="0.25">
      <c r="A449" s="419"/>
      <c r="B449" s="66" t="s">
        <v>223</v>
      </c>
      <c r="C449" s="168" t="s">
        <v>478</v>
      </c>
      <c r="D449" s="214" t="s">
        <v>1011</v>
      </c>
      <c r="E449" s="244"/>
      <c r="F449" s="116" t="str">
        <f t="shared" si="270"/>
        <v/>
      </c>
      <c r="G449" s="266"/>
      <c r="H449" s="116" t="str">
        <f t="shared" si="270"/>
        <v/>
      </c>
      <c r="I449" s="286"/>
      <c r="J449" s="116" t="str">
        <f t="shared" si="270"/>
        <v/>
      </c>
      <c r="K449" s="309"/>
      <c r="L449" s="116" t="str">
        <f t="shared" si="270"/>
        <v/>
      </c>
      <c r="M449" s="266"/>
      <c r="N449" s="116" t="str">
        <f t="shared" si="270"/>
        <v/>
      </c>
      <c r="O449" s="286"/>
      <c r="P449" s="116" t="str">
        <f t="shared" si="270"/>
        <v/>
      </c>
      <c r="Q449" s="309"/>
      <c r="R449" s="116" t="str">
        <f t="shared" si="270"/>
        <v/>
      </c>
      <c r="S449" s="266"/>
      <c r="T449" s="116" t="str">
        <f t="shared" si="270"/>
        <v/>
      </c>
      <c r="U449" s="286"/>
      <c r="V449" s="116" t="str">
        <f t="shared" si="270"/>
        <v/>
      </c>
      <c r="W449" s="309"/>
      <c r="X449" s="116" t="str">
        <f t="shared" si="270"/>
        <v/>
      </c>
      <c r="Y449" s="266"/>
      <c r="Z449" s="116" t="str">
        <f t="shared" si="270"/>
        <v/>
      </c>
      <c r="AA449" s="286"/>
      <c r="AB449" s="116" t="str">
        <f t="shared" si="270"/>
        <v/>
      </c>
      <c r="AC449" s="116">
        <f>IF(ISBLANK(#REF!),"",MATCH($D449,Liste_compétences,0))</f>
        <v>449</v>
      </c>
      <c r="AD449" s="116">
        <f>IF(ISBLANK(#REF!),"",MATCH($D449,Liste_compétences,0))</f>
        <v>449</v>
      </c>
    </row>
    <row r="450" spans="1:30" ht="15" thickBot="1" x14ac:dyDescent="0.3">
      <c r="A450" s="420"/>
      <c r="B450" s="67" t="s">
        <v>221</v>
      </c>
      <c r="C450" s="169" t="s">
        <v>479</v>
      </c>
      <c r="D450" s="215" t="s">
        <v>1012</v>
      </c>
      <c r="E450" s="246"/>
      <c r="F450" s="118" t="str">
        <f t="shared" si="270"/>
        <v/>
      </c>
      <c r="G450" s="268"/>
      <c r="H450" s="118" t="str">
        <f t="shared" si="270"/>
        <v/>
      </c>
      <c r="I450" s="288"/>
      <c r="J450" s="118" t="str">
        <f t="shared" si="270"/>
        <v/>
      </c>
      <c r="K450" s="308"/>
      <c r="L450" s="118" t="str">
        <f t="shared" si="270"/>
        <v/>
      </c>
      <c r="M450" s="268"/>
      <c r="N450" s="118" t="str">
        <f t="shared" si="270"/>
        <v/>
      </c>
      <c r="O450" s="288"/>
      <c r="P450" s="118" t="str">
        <f t="shared" si="270"/>
        <v/>
      </c>
      <c r="Q450" s="308"/>
      <c r="R450" s="118" t="str">
        <f t="shared" si="270"/>
        <v/>
      </c>
      <c r="S450" s="268"/>
      <c r="T450" s="118" t="str">
        <f t="shared" si="270"/>
        <v/>
      </c>
      <c r="U450" s="288"/>
      <c r="V450" s="118" t="str">
        <f t="shared" si="270"/>
        <v/>
      </c>
      <c r="W450" s="308"/>
      <c r="X450" s="118" t="str">
        <f t="shared" si="270"/>
        <v/>
      </c>
      <c r="Y450" s="268"/>
      <c r="Z450" s="118" t="str">
        <f t="shared" si="270"/>
        <v/>
      </c>
      <c r="AA450" s="288"/>
      <c r="AB450" s="118" t="str">
        <f t="shared" si="270"/>
        <v/>
      </c>
      <c r="AC450" s="118">
        <f>IF(ISBLANK(#REF!),"",MATCH($D450,Liste_compétences,0))</f>
        <v>450</v>
      </c>
      <c r="AD450" s="118">
        <f>IF(ISBLANK(#REF!),"",MATCH($D450,Liste_compétences,0))</f>
        <v>450</v>
      </c>
    </row>
    <row r="451" spans="1:30" ht="15.75" thickBot="1" x14ac:dyDescent="0.3">
      <c r="A451" s="409" t="s">
        <v>210</v>
      </c>
      <c r="B451" s="68"/>
      <c r="C451" s="221"/>
      <c r="D451" s="5" t="s">
        <v>108</v>
      </c>
      <c r="E451" s="404"/>
      <c r="F451" s="405"/>
      <c r="G451" s="405"/>
      <c r="H451" s="405"/>
      <c r="I451" s="405"/>
      <c r="J451" s="405"/>
      <c r="K451" s="405"/>
      <c r="L451" s="405"/>
      <c r="M451" s="405"/>
      <c r="N451" s="405"/>
      <c r="O451" s="405"/>
      <c r="P451" s="405"/>
      <c r="Q451" s="405"/>
      <c r="R451" s="405"/>
      <c r="S451" s="405"/>
      <c r="T451" s="405"/>
      <c r="U451" s="405"/>
      <c r="V451" s="405"/>
      <c r="W451" s="405"/>
      <c r="X451" s="405"/>
      <c r="Y451" s="405"/>
      <c r="Z451" s="405"/>
      <c r="AA451" s="405"/>
      <c r="AB451" s="405"/>
      <c r="AC451" s="405"/>
      <c r="AD451" s="405"/>
    </row>
    <row r="452" spans="1:30" x14ac:dyDescent="0.25">
      <c r="A452" s="419"/>
      <c r="B452" s="71" t="s">
        <v>221</v>
      </c>
      <c r="C452" s="167" t="s">
        <v>480</v>
      </c>
      <c r="D452" s="206" t="s">
        <v>1013</v>
      </c>
      <c r="E452" s="243"/>
      <c r="F452" s="115" t="str">
        <f>IF(ISBLANK(E452),"",MATCH($D452,Liste_compétences,0))</f>
        <v/>
      </c>
      <c r="G452" s="265"/>
      <c r="H452" s="115" t="str">
        <f>IF(ISBLANK(G452),"",MATCH($D452,Liste_compétences,0))</f>
        <v/>
      </c>
      <c r="I452" s="285"/>
      <c r="J452" s="115" t="str">
        <f>IF(ISBLANK(I452),"",MATCH($D452,Liste_compétences,0))</f>
        <v/>
      </c>
      <c r="K452" s="306"/>
      <c r="L452" s="115" t="str">
        <f>IF(ISBLANK(K452),"",MATCH($D452,Liste_compétences,0))</f>
        <v/>
      </c>
      <c r="M452" s="265"/>
      <c r="N452" s="115" t="str">
        <f>IF(ISBLANK(M452),"",MATCH($D452,Liste_compétences,0))</f>
        <v/>
      </c>
      <c r="O452" s="285"/>
      <c r="P452" s="115" t="str">
        <f>IF(ISBLANK(O452),"",MATCH($D452,Liste_compétences,0))</f>
        <v/>
      </c>
      <c r="Q452" s="306"/>
      <c r="R452" s="115" t="str">
        <f>IF(ISBLANK(Q452),"",MATCH($D452,Liste_compétences,0))</f>
        <v/>
      </c>
      <c r="S452" s="265"/>
      <c r="T452" s="115" t="str">
        <f>IF(ISBLANK(S452),"",MATCH($D452,Liste_compétences,0))</f>
        <v/>
      </c>
      <c r="U452" s="285"/>
      <c r="V452" s="115" t="str">
        <f>IF(ISBLANK(U452),"",MATCH($D452,Liste_compétences,0))</f>
        <v/>
      </c>
      <c r="W452" s="306"/>
      <c r="X452" s="115" t="str">
        <f>IF(ISBLANK(W452),"",MATCH($D452,Liste_compétences,0))</f>
        <v/>
      </c>
      <c r="Y452" s="265"/>
      <c r="Z452" s="115" t="str">
        <f>IF(ISBLANK(Y452),"",MATCH($D452,Liste_compétences,0))</f>
        <v/>
      </c>
      <c r="AA452" s="285"/>
      <c r="AB452" s="115" t="str">
        <f>IF(ISBLANK(AA452),"",MATCH($D452,Liste_compétences,0))</f>
        <v/>
      </c>
      <c r="AC452" s="115">
        <f>IF(ISBLANK(#REF!),"",MATCH($D452,Liste_compétences,0))</f>
        <v>452</v>
      </c>
      <c r="AD452" s="115">
        <f>IF(ISBLANK(#REF!),"",MATCH($D452,Liste_compétences,0))</f>
        <v>452</v>
      </c>
    </row>
    <row r="453" spans="1:30" x14ac:dyDescent="0.25">
      <c r="A453" s="419"/>
      <c r="B453" s="66" t="s">
        <v>220</v>
      </c>
      <c r="C453" s="168" t="s">
        <v>481</v>
      </c>
      <c r="D453" s="207" t="s">
        <v>1014</v>
      </c>
      <c r="E453" s="244"/>
      <c r="F453" s="116" t="str">
        <f>IF(ISBLANK(E453),"",MATCH($D453,Liste_compétences,0))</f>
        <v/>
      </c>
      <c r="G453" s="266"/>
      <c r="H453" s="116" t="str">
        <f>IF(ISBLANK(G453),"",MATCH($D453,Liste_compétences,0))</f>
        <v/>
      </c>
      <c r="I453" s="286"/>
      <c r="J453" s="116" t="str">
        <f>IF(ISBLANK(I453),"",MATCH($D453,Liste_compétences,0))</f>
        <v/>
      </c>
      <c r="K453" s="309"/>
      <c r="L453" s="116" t="str">
        <f>IF(ISBLANK(K453),"",MATCH($D453,Liste_compétences,0))</f>
        <v/>
      </c>
      <c r="M453" s="266"/>
      <c r="N453" s="116" t="str">
        <f>IF(ISBLANK(M453),"",MATCH($D453,Liste_compétences,0))</f>
        <v/>
      </c>
      <c r="O453" s="286"/>
      <c r="P453" s="116" t="str">
        <f>IF(ISBLANK(O453),"",MATCH($D453,Liste_compétences,0))</f>
        <v/>
      </c>
      <c r="Q453" s="309"/>
      <c r="R453" s="116" t="str">
        <f>IF(ISBLANK(Q453),"",MATCH($D453,Liste_compétences,0))</f>
        <v/>
      </c>
      <c r="S453" s="266"/>
      <c r="T453" s="116" t="str">
        <f>IF(ISBLANK(S453),"",MATCH($D453,Liste_compétences,0))</f>
        <v/>
      </c>
      <c r="U453" s="286"/>
      <c r="V453" s="116" t="str">
        <f>IF(ISBLANK(U453),"",MATCH($D453,Liste_compétences,0))</f>
        <v/>
      </c>
      <c r="W453" s="309"/>
      <c r="X453" s="116" t="str">
        <f>IF(ISBLANK(W453),"",MATCH($D453,Liste_compétences,0))</f>
        <v/>
      </c>
      <c r="Y453" s="266"/>
      <c r="Z453" s="116" t="str">
        <f>IF(ISBLANK(Y453),"",MATCH($D453,Liste_compétences,0))</f>
        <v/>
      </c>
      <c r="AA453" s="286"/>
      <c r="AB453" s="116" t="str">
        <f>IF(ISBLANK(AA453),"",MATCH($D453,Liste_compétences,0))</f>
        <v/>
      </c>
      <c r="AC453" s="116">
        <f>IF(ISBLANK(#REF!),"",MATCH($D453,Liste_compétences,0))</f>
        <v>453</v>
      </c>
      <c r="AD453" s="116">
        <f>IF(ISBLANK(#REF!),"",MATCH($D453,Liste_compétences,0))</f>
        <v>453</v>
      </c>
    </row>
    <row r="454" spans="1:30" ht="15" thickBot="1" x14ac:dyDescent="0.3">
      <c r="A454" s="420"/>
      <c r="B454" s="67" t="s">
        <v>223</v>
      </c>
      <c r="C454" s="169" t="s">
        <v>482</v>
      </c>
      <c r="D454" s="25" t="s">
        <v>1015</v>
      </c>
      <c r="E454" s="246"/>
      <c r="F454" s="118" t="str">
        <f>IF(ISBLANK(E454),"",MATCH($D454,Liste_compétences,0))</f>
        <v/>
      </c>
      <c r="G454" s="268"/>
      <c r="H454" s="118" t="str">
        <f>IF(ISBLANK(G454),"",MATCH($D454,Liste_compétences,0))</f>
        <v/>
      </c>
      <c r="I454" s="288"/>
      <c r="J454" s="118" t="str">
        <f>IF(ISBLANK(I454),"",MATCH($D454,Liste_compétences,0))</f>
        <v/>
      </c>
      <c r="K454" s="308"/>
      <c r="L454" s="118" t="str">
        <f>IF(ISBLANK(K454),"",MATCH($D454,Liste_compétences,0))</f>
        <v/>
      </c>
      <c r="M454" s="268"/>
      <c r="N454" s="118" t="str">
        <f>IF(ISBLANK(M454),"",MATCH($D454,Liste_compétences,0))</f>
        <v/>
      </c>
      <c r="O454" s="288"/>
      <c r="P454" s="118" t="str">
        <f>IF(ISBLANK(O454),"",MATCH($D454,Liste_compétences,0))</f>
        <v/>
      </c>
      <c r="Q454" s="308"/>
      <c r="R454" s="118" t="str">
        <f>IF(ISBLANK(Q454),"",MATCH($D454,Liste_compétences,0))</f>
        <v/>
      </c>
      <c r="S454" s="268"/>
      <c r="T454" s="118" t="str">
        <f>IF(ISBLANK(S454),"",MATCH($D454,Liste_compétences,0))</f>
        <v/>
      </c>
      <c r="U454" s="288"/>
      <c r="V454" s="118" t="str">
        <f>IF(ISBLANK(U454),"",MATCH($D454,Liste_compétences,0))</f>
        <v/>
      </c>
      <c r="W454" s="308"/>
      <c r="X454" s="118" t="str">
        <f>IF(ISBLANK(W454),"",MATCH($D454,Liste_compétences,0))</f>
        <v/>
      </c>
      <c r="Y454" s="268"/>
      <c r="Z454" s="118" t="str">
        <f>IF(ISBLANK(Y454),"",MATCH($D454,Liste_compétences,0))</f>
        <v/>
      </c>
      <c r="AA454" s="288"/>
      <c r="AB454" s="118" t="str">
        <f>IF(ISBLANK(AA454),"",MATCH($D454,Liste_compétences,0))</f>
        <v/>
      </c>
      <c r="AC454" s="118">
        <f>IF(ISBLANK(#REF!),"",MATCH($D454,Liste_compétences,0))</f>
        <v>454</v>
      </c>
      <c r="AD454" s="118">
        <f>IF(ISBLANK(#REF!),"",MATCH($D454,Liste_compétences,0))</f>
        <v>454</v>
      </c>
    </row>
    <row r="455" spans="1:30" ht="15.75" thickBot="1" x14ac:dyDescent="0.3">
      <c r="A455" s="409" t="s">
        <v>109</v>
      </c>
      <c r="B455" s="68"/>
      <c r="C455" s="74"/>
      <c r="D455" s="3" t="s">
        <v>104</v>
      </c>
      <c r="E455" s="404"/>
      <c r="F455" s="405"/>
      <c r="G455" s="405"/>
      <c r="H455" s="405"/>
      <c r="I455" s="405"/>
      <c r="J455" s="405"/>
      <c r="K455" s="405"/>
      <c r="L455" s="405"/>
      <c r="M455" s="405"/>
      <c r="N455" s="405"/>
      <c r="O455" s="405"/>
      <c r="P455" s="405"/>
      <c r="Q455" s="405"/>
      <c r="R455" s="405"/>
      <c r="S455" s="405"/>
      <c r="T455" s="405"/>
      <c r="U455" s="405"/>
      <c r="V455" s="405"/>
      <c r="W455" s="405"/>
      <c r="X455" s="405"/>
      <c r="Y455" s="405"/>
      <c r="Z455" s="405"/>
      <c r="AA455" s="405"/>
      <c r="AB455" s="405"/>
      <c r="AC455" s="405"/>
      <c r="AD455" s="405"/>
    </row>
    <row r="456" spans="1:30" x14ac:dyDescent="0.25">
      <c r="A456" s="419"/>
      <c r="B456" s="71" t="s">
        <v>221</v>
      </c>
      <c r="C456" s="167" t="s">
        <v>483</v>
      </c>
      <c r="D456" s="206" t="s">
        <v>1016</v>
      </c>
      <c r="E456" s="243"/>
      <c r="F456" s="115" t="str">
        <f>IF(ISBLANK(E456),"",MATCH($D456,Liste_compétences,0))</f>
        <v/>
      </c>
      <c r="G456" s="265"/>
      <c r="H456" s="115" t="str">
        <f>IF(ISBLANK(G456),"",MATCH($D456,Liste_compétences,0))</f>
        <v/>
      </c>
      <c r="I456" s="285"/>
      <c r="J456" s="115" t="str">
        <f>IF(ISBLANK(I456),"",MATCH($D456,Liste_compétences,0))</f>
        <v/>
      </c>
      <c r="K456" s="306"/>
      <c r="L456" s="115" t="str">
        <f>IF(ISBLANK(K456),"",MATCH($D456,Liste_compétences,0))</f>
        <v/>
      </c>
      <c r="M456" s="265"/>
      <c r="N456" s="115" t="str">
        <f>IF(ISBLANK(M456),"",MATCH($D456,Liste_compétences,0))</f>
        <v/>
      </c>
      <c r="O456" s="285"/>
      <c r="P456" s="115" t="str">
        <f>IF(ISBLANK(O456),"",MATCH($D456,Liste_compétences,0))</f>
        <v/>
      </c>
      <c r="Q456" s="306"/>
      <c r="R456" s="115" t="str">
        <f>IF(ISBLANK(Q456),"",MATCH($D456,Liste_compétences,0))</f>
        <v/>
      </c>
      <c r="S456" s="265"/>
      <c r="T456" s="115" t="str">
        <f>IF(ISBLANK(S456),"",MATCH($D456,Liste_compétences,0))</f>
        <v/>
      </c>
      <c r="U456" s="285"/>
      <c r="V456" s="115" t="str">
        <f>IF(ISBLANK(U456),"",MATCH($D456,Liste_compétences,0))</f>
        <v/>
      </c>
      <c r="W456" s="306"/>
      <c r="X456" s="115" t="str">
        <f>IF(ISBLANK(W456),"",MATCH($D456,Liste_compétences,0))</f>
        <v/>
      </c>
      <c r="Y456" s="265"/>
      <c r="Z456" s="115" t="str">
        <f>IF(ISBLANK(Y456),"",MATCH($D456,Liste_compétences,0))</f>
        <v/>
      </c>
      <c r="AA456" s="285"/>
      <c r="AB456" s="115" t="str">
        <f>IF(ISBLANK(AA456),"",MATCH($D456,Liste_compétences,0))</f>
        <v/>
      </c>
      <c r="AC456" s="115">
        <f>IF(ISBLANK(#REF!),"",MATCH($D456,Liste_compétences,0))</f>
        <v>456</v>
      </c>
      <c r="AD456" s="115">
        <f>IF(ISBLANK(#REF!),"",MATCH($D456,Liste_compétences,0))</f>
        <v>456</v>
      </c>
    </row>
    <row r="457" spans="1:30" x14ac:dyDescent="0.25">
      <c r="A457" s="419"/>
      <c r="B457" s="66" t="s">
        <v>220</v>
      </c>
      <c r="C457" s="168" t="s">
        <v>484</v>
      </c>
      <c r="D457" s="207" t="s">
        <v>1017</v>
      </c>
      <c r="E457" s="244"/>
      <c r="F457" s="116" t="str">
        <f>IF(ISBLANK(E457),"",MATCH($D457,Liste_compétences,0))</f>
        <v/>
      </c>
      <c r="G457" s="266"/>
      <c r="H457" s="116" t="str">
        <f>IF(ISBLANK(G457),"",MATCH($D457,Liste_compétences,0))</f>
        <v/>
      </c>
      <c r="I457" s="286"/>
      <c r="J457" s="116" t="str">
        <f>IF(ISBLANK(I457),"",MATCH($D457,Liste_compétences,0))</f>
        <v/>
      </c>
      <c r="K457" s="309"/>
      <c r="L457" s="116" t="str">
        <f>IF(ISBLANK(K457),"",MATCH($D457,Liste_compétences,0))</f>
        <v/>
      </c>
      <c r="M457" s="266"/>
      <c r="N457" s="116" t="str">
        <f>IF(ISBLANK(M457),"",MATCH($D457,Liste_compétences,0))</f>
        <v/>
      </c>
      <c r="O457" s="286"/>
      <c r="P457" s="116" t="str">
        <f>IF(ISBLANK(O457),"",MATCH($D457,Liste_compétences,0))</f>
        <v/>
      </c>
      <c r="Q457" s="309"/>
      <c r="R457" s="116" t="str">
        <f>IF(ISBLANK(Q457),"",MATCH($D457,Liste_compétences,0))</f>
        <v/>
      </c>
      <c r="S457" s="266"/>
      <c r="T457" s="116" t="str">
        <f>IF(ISBLANK(S457),"",MATCH($D457,Liste_compétences,0))</f>
        <v/>
      </c>
      <c r="U457" s="286"/>
      <c r="V457" s="116" t="str">
        <f>IF(ISBLANK(U457),"",MATCH($D457,Liste_compétences,0))</f>
        <v/>
      </c>
      <c r="W457" s="309"/>
      <c r="X457" s="116" t="str">
        <f>IF(ISBLANK(W457),"",MATCH($D457,Liste_compétences,0))</f>
        <v/>
      </c>
      <c r="Y457" s="266"/>
      <c r="Z457" s="116" t="str">
        <f>IF(ISBLANK(Y457),"",MATCH($D457,Liste_compétences,0))</f>
        <v/>
      </c>
      <c r="AA457" s="286"/>
      <c r="AB457" s="116" t="str">
        <f>IF(ISBLANK(AA457),"",MATCH($D457,Liste_compétences,0))</f>
        <v/>
      </c>
      <c r="AC457" s="116">
        <f>IF(ISBLANK(#REF!),"",MATCH($D457,Liste_compétences,0))</f>
        <v>457</v>
      </c>
      <c r="AD457" s="116">
        <f>IF(ISBLANK(#REF!),"",MATCH($D457,Liste_compétences,0))</f>
        <v>457</v>
      </c>
    </row>
    <row r="458" spans="1:30" x14ac:dyDescent="0.25">
      <c r="A458" s="419"/>
      <c r="B458" s="66" t="s">
        <v>223</v>
      </c>
      <c r="C458" s="168" t="s">
        <v>485</v>
      </c>
      <c r="D458" s="207" t="s">
        <v>1018</v>
      </c>
      <c r="E458" s="244"/>
      <c r="F458" s="116" t="str">
        <f>IF(ISBLANK(E458),"",MATCH($D458,Liste_compétences,0))</f>
        <v/>
      </c>
      <c r="G458" s="266"/>
      <c r="H458" s="116" t="str">
        <f>IF(ISBLANK(G458),"",MATCH($D458,Liste_compétences,0))</f>
        <v/>
      </c>
      <c r="I458" s="286"/>
      <c r="J458" s="116" t="str">
        <f>IF(ISBLANK(I458),"",MATCH($D458,Liste_compétences,0))</f>
        <v/>
      </c>
      <c r="K458" s="309"/>
      <c r="L458" s="116" t="str">
        <f>IF(ISBLANK(K458),"",MATCH($D458,Liste_compétences,0))</f>
        <v/>
      </c>
      <c r="M458" s="266"/>
      <c r="N458" s="116" t="str">
        <f>IF(ISBLANK(M458),"",MATCH($D458,Liste_compétences,0))</f>
        <v/>
      </c>
      <c r="O458" s="286"/>
      <c r="P458" s="116" t="str">
        <f>IF(ISBLANK(O458),"",MATCH($D458,Liste_compétences,0))</f>
        <v/>
      </c>
      <c r="Q458" s="309"/>
      <c r="R458" s="116" t="str">
        <f>IF(ISBLANK(Q458),"",MATCH($D458,Liste_compétences,0))</f>
        <v/>
      </c>
      <c r="S458" s="266"/>
      <c r="T458" s="116" t="str">
        <f>IF(ISBLANK(S458),"",MATCH($D458,Liste_compétences,0))</f>
        <v/>
      </c>
      <c r="U458" s="286"/>
      <c r="V458" s="116" t="str">
        <f>IF(ISBLANK(U458),"",MATCH($D458,Liste_compétences,0))</f>
        <v/>
      </c>
      <c r="W458" s="309"/>
      <c r="X458" s="116" t="str">
        <f>IF(ISBLANK(W458),"",MATCH($D458,Liste_compétences,0))</f>
        <v/>
      </c>
      <c r="Y458" s="266"/>
      <c r="Z458" s="116" t="str">
        <f>IF(ISBLANK(Y458),"",MATCH($D458,Liste_compétences,0))</f>
        <v/>
      </c>
      <c r="AA458" s="286"/>
      <c r="AB458" s="116" t="str">
        <f>IF(ISBLANK(AA458),"",MATCH($D458,Liste_compétences,0))</f>
        <v/>
      </c>
      <c r="AC458" s="116">
        <f>IF(ISBLANK(#REF!),"",MATCH($D458,Liste_compétences,0))</f>
        <v>458</v>
      </c>
      <c r="AD458" s="116">
        <f>IF(ISBLANK(#REF!),"",MATCH($D458,Liste_compétences,0))</f>
        <v>458</v>
      </c>
    </row>
    <row r="459" spans="1:30" ht="15" thickBot="1" x14ac:dyDescent="0.3">
      <c r="A459" s="419"/>
      <c r="B459" s="69" t="s">
        <v>221</v>
      </c>
      <c r="C459" s="169" t="s">
        <v>486</v>
      </c>
      <c r="D459" s="25" t="s">
        <v>1019</v>
      </c>
      <c r="E459" s="246"/>
      <c r="F459" s="118" t="str">
        <f>IF(ISBLANK(E459),"",MATCH($D459,Liste_compétences,0))</f>
        <v/>
      </c>
      <c r="G459" s="268"/>
      <c r="H459" s="118" t="str">
        <f>IF(ISBLANK(G459),"",MATCH($D459,Liste_compétences,0))</f>
        <v/>
      </c>
      <c r="I459" s="288"/>
      <c r="J459" s="118" t="str">
        <f>IF(ISBLANK(I459),"",MATCH($D459,Liste_compétences,0))</f>
        <v/>
      </c>
      <c r="K459" s="308"/>
      <c r="L459" s="118" t="str">
        <f>IF(ISBLANK(K459),"",MATCH($D459,Liste_compétences,0))</f>
        <v/>
      </c>
      <c r="M459" s="268"/>
      <c r="N459" s="118" t="str">
        <f>IF(ISBLANK(M459),"",MATCH($D459,Liste_compétences,0))</f>
        <v/>
      </c>
      <c r="O459" s="288"/>
      <c r="P459" s="118" t="str">
        <f>IF(ISBLANK(O459),"",MATCH($D459,Liste_compétences,0))</f>
        <v/>
      </c>
      <c r="Q459" s="308"/>
      <c r="R459" s="118" t="str">
        <f>IF(ISBLANK(Q459),"",MATCH($D459,Liste_compétences,0))</f>
        <v/>
      </c>
      <c r="S459" s="268"/>
      <c r="T459" s="118" t="str">
        <f>IF(ISBLANK(S459),"",MATCH($D459,Liste_compétences,0))</f>
        <v/>
      </c>
      <c r="U459" s="288"/>
      <c r="V459" s="118" t="str">
        <f>IF(ISBLANK(U459),"",MATCH($D459,Liste_compétences,0))</f>
        <v/>
      </c>
      <c r="W459" s="308"/>
      <c r="X459" s="118" t="str">
        <f>IF(ISBLANK(W459),"",MATCH($D459,Liste_compétences,0))</f>
        <v/>
      </c>
      <c r="Y459" s="268"/>
      <c r="Z459" s="118" t="str">
        <f>IF(ISBLANK(Y459),"",MATCH($D459,Liste_compétences,0))</f>
        <v/>
      </c>
      <c r="AA459" s="288"/>
      <c r="AB459" s="118" t="str">
        <f>IF(ISBLANK(AA459),"",MATCH($D459,Liste_compétences,0))</f>
        <v/>
      </c>
      <c r="AC459" s="118">
        <f>IF(ISBLANK(#REF!),"",MATCH($D459,Liste_compétences,0))</f>
        <v>459</v>
      </c>
      <c r="AD459" s="118">
        <f>IF(ISBLANK(#REF!),"",MATCH($D459,Liste_compétences,0))</f>
        <v>459</v>
      </c>
    </row>
    <row r="460" spans="1:30" ht="16.5" thickBot="1" x14ac:dyDescent="0.3">
      <c r="A460" s="412" t="s">
        <v>230</v>
      </c>
      <c r="B460" s="159"/>
      <c r="C460" s="172"/>
      <c r="D460" s="15" t="s">
        <v>1363</v>
      </c>
      <c r="E460" s="340"/>
      <c r="F460" s="341" t="str">
        <f>IF(SUM(F462:F473)=0,"",MATCH($D460,Liste_compétences,0))</f>
        <v/>
      </c>
      <c r="G460" s="342" t="str">
        <f>G$6</f>
        <v>2012-2013</v>
      </c>
      <c r="H460" s="341" t="str">
        <f>IF(SUM(H462:H473)=0,"",MATCH($D460,Liste_compétences,0))</f>
        <v/>
      </c>
      <c r="I460" s="343"/>
      <c r="J460" s="341" t="str">
        <f>IF(SUM(J462:J473)=0,"",MATCH($D460,Liste_compétences,0))</f>
        <v/>
      </c>
      <c r="K460" s="340"/>
      <c r="L460" s="341" t="str">
        <f>IF(SUM(L462:L473)=0,"",MATCH($D460,Liste_compétences,0))</f>
        <v/>
      </c>
      <c r="M460" s="342" t="str">
        <f>M$6</f>
        <v>2013-2014</v>
      </c>
      <c r="N460" s="341" t="str">
        <f>IF(SUM(N462:N473)=0,"",MATCH($D460,Liste_compétences,0))</f>
        <v/>
      </c>
      <c r="O460" s="343"/>
      <c r="P460" s="341" t="str">
        <f>IF(SUM(P462:P473)=0,"",MATCH($D460,Liste_compétences,0))</f>
        <v/>
      </c>
      <c r="Q460" s="340"/>
      <c r="R460" s="341" t="str">
        <f>IF(SUM(R462:R473)=0,"",MATCH($D460,Liste_compétences,0))</f>
        <v/>
      </c>
      <c r="S460" s="342" t="str">
        <f>S$6</f>
        <v>2014-2015</v>
      </c>
      <c r="T460" s="341" t="str">
        <f>IF(SUM(T462:T473)=0,"",MATCH($D460,Liste_compétences,0))</f>
        <v/>
      </c>
      <c r="U460" s="343"/>
      <c r="V460" s="341" t="str">
        <f>IF(SUM(V462:V473)=0,"",MATCH($D460,Liste_compétences,0))</f>
        <v/>
      </c>
      <c r="W460" s="340"/>
      <c r="X460" s="341" t="str">
        <f>IF(SUM(X462:X473)=0,"",MATCH($D460,Liste_compétences,0))</f>
        <v/>
      </c>
      <c r="Y460" s="342" t="str">
        <f>Y$6</f>
        <v>2015-2016</v>
      </c>
      <c r="Z460" s="341" t="str">
        <f>IF(SUM(Z462:Z473)=0,"",MATCH($D460,Liste_compétences,0))</f>
        <v/>
      </c>
      <c r="AA460" s="343"/>
      <c r="AB460" s="341" t="str">
        <f>IF(SUM(AB462:AB473)=0,"",MATCH($D460,Liste_compétences,0))</f>
        <v/>
      </c>
      <c r="AC460" s="341">
        <f>IF(SUM(AC462:AC473)=0,"",MATCH($D460,Liste_compétences,0))</f>
        <v>460</v>
      </c>
      <c r="AD460" s="103">
        <f>IF(SUM(AD462:AD473)=0,"",MATCH($D460,Liste_compétences,0))</f>
        <v>460</v>
      </c>
    </row>
    <row r="461" spans="1:30" ht="16.5" thickBot="1" x14ac:dyDescent="0.3">
      <c r="A461" s="413"/>
      <c r="B461" s="177"/>
      <c r="C461" s="173"/>
      <c r="D461" s="16" t="s">
        <v>1</v>
      </c>
      <c r="E461" s="344">
        <v>1</v>
      </c>
      <c r="F461" s="345"/>
      <c r="G461" s="346">
        <v>2</v>
      </c>
      <c r="H461" s="345"/>
      <c r="I461" s="347">
        <v>3</v>
      </c>
      <c r="J461" s="345"/>
      <c r="K461" s="344">
        <v>1</v>
      </c>
      <c r="L461" s="345"/>
      <c r="M461" s="346">
        <v>2</v>
      </c>
      <c r="N461" s="345"/>
      <c r="O461" s="347">
        <v>3</v>
      </c>
      <c r="P461" s="345"/>
      <c r="Q461" s="344">
        <v>1</v>
      </c>
      <c r="R461" s="345"/>
      <c r="S461" s="346">
        <v>2</v>
      </c>
      <c r="T461" s="345"/>
      <c r="U461" s="347">
        <v>3</v>
      </c>
      <c r="V461" s="345"/>
      <c r="W461" s="344">
        <v>1</v>
      </c>
      <c r="X461" s="345"/>
      <c r="Y461" s="346">
        <v>2</v>
      </c>
      <c r="Z461" s="345"/>
      <c r="AA461" s="347">
        <v>3</v>
      </c>
      <c r="AB461" s="345"/>
      <c r="AC461" s="345"/>
      <c r="AD461" s="119"/>
    </row>
    <row r="462" spans="1:30" ht="23.25" thickBot="1" x14ac:dyDescent="0.3">
      <c r="A462" s="111" t="s">
        <v>30</v>
      </c>
      <c r="B462" s="156" t="s">
        <v>176</v>
      </c>
      <c r="C462" s="171" t="s">
        <v>487</v>
      </c>
      <c r="D462" s="210" t="s">
        <v>1020</v>
      </c>
      <c r="E462" s="248"/>
      <c r="F462" s="125" t="str">
        <f t="shared" ref="F462:F473" si="271">IF(ISBLANK(E462),"",MATCH($D462,Liste_compétences,0))</f>
        <v/>
      </c>
      <c r="G462" s="270"/>
      <c r="H462" s="125" t="str">
        <f t="shared" ref="H462:H473" si="272">IF(ISBLANK(G462),"",MATCH($D462,Liste_compétences,0))</f>
        <v/>
      </c>
      <c r="I462" s="290"/>
      <c r="J462" s="125" t="str">
        <f t="shared" ref="J462:J473" si="273">IF(ISBLANK(I462),"",MATCH($D462,Liste_compétences,0))</f>
        <v/>
      </c>
      <c r="K462" s="248"/>
      <c r="L462" s="125" t="str">
        <f t="shared" ref="L462:L473" si="274">IF(ISBLANK(K462),"",MATCH($D462,Liste_compétences,0))</f>
        <v/>
      </c>
      <c r="M462" s="270"/>
      <c r="N462" s="125" t="str">
        <f t="shared" ref="N462:N473" si="275">IF(ISBLANK(M462),"",MATCH($D462,Liste_compétences,0))</f>
        <v/>
      </c>
      <c r="O462" s="290"/>
      <c r="P462" s="125" t="str">
        <f t="shared" ref="P462:P473" si="276">IF(ISBLANK(O462),"",MATCH($D462,Liste_compétences,0))</f>
        <v/>
      </c>
      <c r="Q462" s="248"/>
      <c r="R462" s="125" t="str">
        <f t="shared" ref="R462:R473" si="277">IF(ISBLANK(Q462),"",MATCH($D462,Liste_compétences,0))</f>
        <v/>
      </c>
      <c r="S462" s="270"/>
      <c r="T462" s="125" t="str">
        <f t="shared" ref="T462:T473" si="278">IF(ISBLANK(S462),"",MATCH($D462,Liste_compétences,0))</f>
        <v/>
      </c>
      <c r="U462" s="290"/>
      <c r="V462" s="125" t="str">
        <f t="shared" ref="V462:V473" si="279">IF(ISBLANK(U462),"",MATCH($D462,Liste_compétences,0))</f>
        <v/>
      </c>
      <c r="W462" s="248"/>
      <c r="X462" s="125" t="str">
        <f t="shared" ref="X462:X473" si="280">IF(ISBLANK(W462),"",MATCH($D462,Liste_compétences,0))</f>
        <v/>
      </c>
      <c r="Y462" s="270"/>
      <c r="Z462" s="125" t="str">
        <f t="shared" ref="Z462:Z473" si="281">IF(ISBLANK(Y462),"",MATCH($D462,Liste_compétences,0))</f>
        <v/>
      </c>
      <c r="AA462" s="290"/>
      <c r="AB462" s="125" t="str">
        <f t="shared" ref="AB462:AB473" si="282">IF(ISBLANK(AA462),"",MATCH($D462,Liste_compétences,0))</f>
        <v/>
      </c>
      <c r="AC462" s="125">
        <f>IF(ISBLANK(#REF!),"",MATCH($D462,Liste_compétences,0))</f>
        <v>462</v>
      </c>
      <c r="AD462" s="125">
        <f>IF(ISBLANK(#REF!),"",MATCH($D462,Liste_compétences,0))</f>
        <v>462</v>
      </c>
    </row>
    <row r="463" spans="1:30" x14ac:dyDescent="0.25">
      <c r="A463" s="421" t="s">
        <v>189</v>
      </c>
      <c r="B463" s="35" t="s">
        <v>176</v>
      </c>
      <c r="C463" s="167" t="s">
        <v>488</v>
      </c>
      <c r="D463" s="206" t="s">
        <v>1021</v>
      </c>
      <c r="E463" s="243"/>
      <c r="F463" s="115" t="str">
        <f t="shared" si="271"/>
        <v/>
      </c>
      <c r="G463" s="265"/>
      <c r="H463" s="115" t="str">
        <f t="shared" si="272"/>
        <v/>
      </c>
      <c r="I463" s="285"/>
      <c r="J463" s="115" t="str">
        <f t="shared" si="273"/>
        <v/>
      </c>
      <c r="K463" s="243"/>
      <c r="L463" s="115" t="str">
        <f t="shared" si="274"/>
        <v/>
      </c>
      <c r="M463" s="265"/>
      <c r="N463" s="115" t="str">
        <f t="shared" si="275"/>
        <v/>
      </c>
      <c r="O463" s="285"/>
      <c r="P463" s="115" t="str">
        <f t="shared" si="276"/>
        <v/>
      </c>
      <c r="Q463" s="243"/>
      <c r="R463" s="115" t="str">
        <f t="shared" si="277"/>
        <v/>
      </c>
      <c r="S463" s="265"/>
      <c r="T463" s="115" t="str">
        <f t="shared" si="278"/>
        <v/>
      </c>
      <c r="U463" s="285"/>
      <c r="V463" s="115" t="str">
        <f t="shared" si="279"/>
        <v/>
      </c>
      <c r="W463" s="243"/>
      <c r="X463" s="115" t="str">
        <f t="shared" si="280"/>
        <v/>
      </c>
      <c r="Y463" s="265"/>
      <c r="Z463" s="115" t="str">
        <f t="shared" si="281"/>
        <v/>
      </c>
      <c r="AA463" s="285"/>
      <c r="AB463" s="115" t="str">
        <f t="shared" si="282"/>
        <v/>
      </c>
      <c r="AC463" s="115">
        <f>IF(ISBLANK(#REF!),"",MATCH($D463,Liste_compétences,0))</f>
        <v>463</v>
      </c>
      <c r="AD463" s="115">
        <f>IF(ISBLANK(#REF!),"",MATCH($D463,Liste_compétences,0))</f>
        <v>463</v>
      </c>
    </row>
    <row r="464" spans="1:30" x14ac:dyDescent="0.25">
      <c r="A464" s="419"/>
      <c r="B464" s="36" t="s">
        <v>176</v>
      </c>
      <c r="C464" s="168" t="s">
        <v>489</v>
      </c>
      <c r="D464" s="207" t="s">
        <v>1022</v>
      </c>
      <c r="E464" s="244"/>
      <c r="F464" s="116" t="str">
        <f t="shared" si="271"/>
        <v/>
      </c>
      <c r="G464" s="266"/>
      <c r="H464" s="116" t="str">
        <f t="shared" si="272"/>
        <v/>
      </c>
      <c r="I464" s="286"/>
      <c r="J464" s="116" t="str">
        <f t="shared" si="273"/>
        <v/>
      </c>
      <c r="K464" s="244"/>
      <c r="L464" s="116" t="str">
        <f t="shared" si="274"/>
        <v/>
      </c>
      <c r="M464" s="266"/>
      <c r="N464" s="116" t="str">
        <f t="shared" si="275"/>
        <v/>
      </c>
      <c r="O464" s="286"/>
      <c r="P464" s="116" t="str">
        <f t="shared" si="276"/>
        <v/>
      </c>
      <c r="Q464" s="244"/>
      <c r="R464" s="116" t="str">
        <f t="shared" si="277"/>
        <v/>
      </c>
      <c r="S464" s="266"/>
      <c r="T464" s="116" t="str">
        <f t="shared" si="278"/>
        <v/>
      </c>
      <c r="U464" s="286"/>
      <c r="V464" s="116" t="str">
        <f t="shared" si="279"/>
        <v/>
      </c>
      <c r="W464" s="244"/>
      <c r="X464" s="116" t="str">
        <f t="shared" si="280"/>
        <v/>
      </c>
      <c r="Y464" s="266"/>
      <c r="Z464" s="116" t="str">
        <f t="shared" si="281"/>
        <v/>
      </c>
      <c r="AA464" s="286"/>
      <c r="AB464" s="116" t="str">
        <f t="shared" si="282"/>
        <v/>
      </c>
      <c r="AC464" s="116">
        <f>IF(ISBLANK(#REF!),"",MATCH($D464,Liste_compétences,0))</f>
        <v>464</v>
      </c>
      <c r="AD464" s="116">
        <f>IF(ISBLANK(#REF!),"",MATCH($D464,Liste_compétences,0))</f>
        <v>464</v>
      </c>
    </row>
    <row r="465" spans="1:30" ht="15" thickBot="1" x14ac:dyDescent="0.3">
      <c r="A465" s="420"/>
      <c r="B465" s="37" t="s">
        <v>1422</v>
      </c>
      <c r="C465" s="169" t="s">
        <v>490</v>
      </c>
      <c r="D465" s="208" t="s">
        <v>1023</v>
      </c>
      <c r="E465" s="245"/>
      <c r="F465" s="117" t="str">
        <f t="shared" si="271"/>
        <v/>
      </c>
      <c r="G465" s="267"/>
      <c r="H465" s="117" t="str">
        <f t="shared" si="272"/>
        <v/>
      </c>
      <c r="I465" s="287"/>
      <c r="J465" s="117" t="str">
        <f t="shared" si="273"/>
        <v/>
      </c>
      <c r="K465" s="245"/>
      <c r="L465" s="117" t="str">
        <f t="shared" si="274"/>
        <v/>
      </c>
      <c r="M465" s="267"/>
      <c r="N465" s="117" t="str">
        <f t="shared" si="275"/>
        <v/>
      </c>
      <c r="O465" s="287"/>
      <c r="P465" s="117" t="str">
        <f t="shared" si="276"/>
        <v/>
      </c>
      <c r="Q465" s="245"/>
      <c r="R465" s="117" t="str">
        <f t="shared" si="277"/>
        <v/>
      </c>
      <c r="S465" s="267"/>
      <c r="T465" s="117" t="str">
        <f t="shared" si="278"/>
        <v/>
      </c>
      <c r="U465" s="287"/>
      <c r="V465" s="117" t="str">
        <f t="shared" si="279"/>
        <v/>
      </c>
      <c r="W465" s="245"/>
      <c r="X465" s="117" t="str">
        <f t="shared" si="280"/>
        <v/>
      </c>
      <c r="Y465" s="267"/>
      <c r="Z465" s="117" t="str">
        <f t="shared" si="281"/>
        <v/>
      </c>
      <c r="AA465" s="287"/>
      <c r="AB465" s="117" t="str">
        <f t="shared" si="282"/>
        <v/>
      </c>
      <c r="AC465" s="117">
        <f>IF(ISBLANK(#REF!),"",MATCH($D465,Liste_compétences,0))</f>
        <v>465</v>
      </c>
      <c r="AD465" s="117">
        <f>IF(ISBLANK(#REF!),"",MATCH($D465,Liste_compétences,0))</f>
        <v>465</v>
      </c>
    </row>
    <row r="466" spans="1:30" x14ac:dyDescent="0.25">
      <c r="A466" s="421" t="s">
        <v>31</v>
      </c>
      <c r="B466" s="44" t="s">
        <v>176</v>
      </c>
      <c r="C466" s="201" t="s">
        <v>491</v>
      </c>
      <c r="D466" s="206" t="s">
        <v>1024</v>
      </c>
      <c r="E466" s="243"/>
      <c r="F466" s="115" t="str">
        <f t="shared" si="271"/>
        <v/>
      </c>
      <c r="G466" s="265"/>
      <c r="H466" s="115" t="str">
        <f t="shared" si="272"/>
        <v/>
      </c>
      <c r="I466" s="285"/>
      <c r="J466" s="115" t="str">
        <f t="shared" si="273"/>
        <v/>
      </c>
      <c r="K466" s="243"/>
      <c r="L466" s="115" t="str">
        <f t="shared" si="274"/>
        <v/>
      </c>
      <c r="M466" s="265"/>
      <c r="N466" s="115" t="str">
        <f t="shared" si="275"/>
        <v/>
      </c>
      <c r="O466" s="285"/>
      <c r="P466" s="115" t="str">
        <f t="shared" si="276"/>
        <v/>
      </c>
      <c r="Q466" s="243"/>
      <c r="R466" s="115" t="str">
        <f t="shared" si="277"/>
        <v/>
      </c>
      <c r="S466" s="265"/>
      <c r="T466" s="115" t="str">
        <f t="shared" si="278"/>
        <v/>
      </c>
      <c r="U466" s="285"/>
      <c r="V466" s="115" t="str">
        <f t="shared" si="279"/>
        <v/>
      </c>
      <c r="W466" s="243"/>
      <c r="X466" s="115" t="str">
        <f t="shared" si="280"/>
        <v/>
      </c>
      <c r="Y466" s="265"/>
      <c r="Z466" s="115" t="str">
        <f t="shared" si="281"/>
        <v/>
      </c>
      <c r="AA466" s="285"/>
      <c r="AB466" s="115" t="str">
        <f t="shared" si="282"/>
        <v/>
      </c>
      <c r="AC466" s="115">
        <f>IF(ISBLANK(#REF!),"",MATCH($D466,Liste_compétences,0))</f>
        <v>466</v>
      </c>
      <c r="AD466" s="115">
        <f>IF(ISBLANK(#REF!),"",MATCH($D466,Liste_compétences,0))</f>
        <v>466</v>
      </c>
    </row>
    <row r="467" spans="1:30" x14ac:dyDescent="0.25">
      <c r="A467" s="419"/>
      <c r="B467" s="36" t="s">
        <v>1422</v>
      </c>
      <c r="C467" s="168" t="s">
        <v>492</v>
      </c>
      <c r="D467" s="207" t="s">
        <v>1025</v>
      </c>
      <c r="E467" s="244"/>
      <c r="F467" s="116" t="str">
        <f t="shared" si="271"/>
        <v/>
      </c>
      <c r="G467" s="266"/>
      <c r="H467" s="116" t="str">
        <f t="shared" si="272"/>
        <v/>
      </c>
      <c r="I467" s="286"/>
      <c r="J467" s="116" t="str">
        <f t="shared" si="273"/>
        <v/>
      </c>
      <c r="K467" s="244"/>
      <c r="L467" s="116" t="str">
        <f t="shared" si="274"/>
        <v/>
      </c>
      <c r="M467" s="266"/>
      <c r="N467" s="116" t="str">
        <f t="shared" si="275"/>
        <v/>
      </c>
      <c r="O467" s="286"/>
      <c r="P467" s="116" t="str">
        <f t="shared" si="276"/>
        <v/>
      </c>
      <c r="Q467" s="244"/>
      <c r="R467" s="116" t="str">
        <f t="shared" si="277"/>
        <v/>
      </c>
      <c r="S467" s="266"/>
      <c r="T467" s="116" t="str">
        <f t="shared" si="278"/>
        <v/>
      </c>
      <c r="U467" s="286"/>
      <c r="V467" s="116" t="str">
        <f t="shared" si="279"/>
        <v/>
      </c>
      <c r="W467" s="244"/>
      <c r="X467" s="116" t="str">
        <f t="shared" si="280"/>
        <v/>
      </c>
      <c r="Y467" s="266"/>
      <c r="Z467" s="116" t="str">
        <f t="shared" si="281"/>
        <v/>
      </c>
      <c r="AA467" s="286"/>
      <c r="AB467" s="116" t="str">
        <f t="shared" si="282"/>
        <v/>
      </c>
      <c r="AC467" s="116">
        <f>IF(ISBLANK(#REF!),"",MATCH($D467,Liste_compétences,0))</f>
        <v>467</v>
      </c>
      <c r="AD467" s="116">
        <f>IF(ISBLANK(#REF!),"",MATCH($D467,Liste_compétences,0))</f>
        <v>467</v>
      </c>
    </row>
    <row r="468" spans="1:30" ht="15" thickBot="1" x14ac:dyDescent="0.3">
      <c r="A468" s="420"/>
      <c r="B468" s="37" t="s">
        <v>1422</v>
      </c>
      <c r="C468" s="169" t="s">
        <v>493</v>
      </c>
      <c r="D468" s="208" t="s">
        <v>1026</v>
      </c>
      <c r="E468" s="245"/>
      <c r="F468" s="117" t="str">
        <f t="shared" si="271"/>
        <v/>
      </c>
      <c r="G468" s="267"/>
      <c r="H468" s="117" t="str">
        <f t="shared" si="272"/>
        <v/>
      </c>
      <c r="I468" s="287"/>
      <c r="J468" s="117" t="str">
        <f t="shared" si="273"/>
        <v/>
      </c>
      <c r="K468" s="245"/>
      <c r="L468" s="117" t="str">
        <f t="shared" si="274"/>
        <v/>
      </c>
      <c r="M468" s="267"/>
      <c r="N468" s="117" t="str">
        <f t="shared" si="275"/>
        <v/>
      </c>
      <c r="O468" s="287"/>
      <c r="P468" s="117" t="str">
        <f t="shared" si="276"/>
        <v/>
      </c>
      <c r="Q468" s="245"/>
      <c r="R468" s="117" t="str">
        <f t="shared" si="277"/>
        <v/>
      </c>
      <c r="S468" s="267"/>
      <c r="T468" s="117" t="str">
        <f t="shared" si="278"/>
        <v/>
      </c>
      <c r="U468" s="287"/>
      <c r="V468" s="117" t="str">
        <f t="shared" si="279"/>
        <v/>
      </c>
      <c r="W468" s="245"/>
      <c r="X468" s="117" t="str">
        <f t="shared" si="280"/>
        <v/>
      </c>
      <c r="Y468" s="267"/>
      <c r="Z468" s="117" t="str">
        <f t="shared" si="281"/>
        <v/>
      </c>
      <c r="AA468" s="287"/>
      <c r="AB468" s="117" t="str">
        <f t="shared" si="282"/>
        <v/>
      </c>
      <c r="AC468" s="117">
        <f>IF(ISBLANK(#REF!),"",MATCH($D468,Liste_compétences,0))</f>
        <v>468</v>
      </c>
      <c r="AD468" s="117">
        <f>IF(ISBLANK(#REF!),"",MATCH($D468,Liste_compétences,0))</f>
        <v>468</v>
      </c>
    </row>
    <row r="469" spans="1:30" ht="34.5" thickBot="1" x14ac:dyDescent="0.3">
      <c r="A469" s="1" t="s">
        <v>32</v>
      </c>
      <c r="B469" s="53" t="s">
        <v>1422</v>
      </c>
      <c r="C469" s="204" t="s">
        <v>494</v>
      </c>
      <c r="D469" s="210" t="s">
        <v>1027</v>
      </c>
      <c r="E469" s="248"/>
      <c r="F469" s="125" t="str">
        <f t="shared" si="271"/>
        <v/>
      </c>
      <c r="G469" s="270"/>
      <c r="H469" s="125" t="str">
        <f t="shared" si="272"/>
        <v/>
      </c>
      <c r="I469" s="290"/>
      <c r="J469" s="125" t="str">
        <f t="shared" si="273"/>
        <v/>
      </c>
      <c r="K469" s="248"/>
      <c r="L469" s="125" t="str">
        <f t="shared" si="274"/>
        <v/>
      </c>
      <c r="M469" s="270"/>
      <c r="N469" s="125" t="str">
        <f t="shared" si="275"/>
        <v/>
      </c>
      <c r="O469" s="290"/>
      <c r="P469" s="125" t="str">
        <f t="shared" si="276"/>
        <v/>
      </c>
      <c r="Q469" s="248"/>
      <c r="R469" s="125" t="str">
        <f t="shared" si="277"/>
        <v/>
      </c>
      <c r="S469" s="270"/>
      <c r="T469" s="125" t="str">
        <f t="shared" si="278"/>
        <v/>
      </c>
      <c r="U469" s="290"/>
      <c r="V469" s="125" t="str">
        <f t="shared" si="279"/>
        <v/>
      </c>
      <c r="W469" s="248"/>
      <c r="X469" s="125" t="str">
        <f t="shared" si="280"/>
        <v/>
      </c>
      <c r="Y469" s="270"/>
      <c r="Z469" s="125" t="str">
        <f t="shared" si="281"/>
        <v/>
      </c>
      <c r="AA469" s="290"/>
      <c r="AB469" s="125" t="str">
        <f t="shared" si="282"/>
        <v/>
      </c>
      <c r="AC469" s="125">
        <f>IF(ISBLANK(#REF!),"",MATCH($D469,Liste_compétences,0))</f>
        <v>469</v>
      </c>
      <c r="AD469" s="125">
        <f>IF(ISBLANK(#REF!),"",MATCH($D469,Liste_compétences,0))</f>
        <v>469</v>
      </c>
    </row>
    <row r="470" spans="1:30" ht="15" thickBot="1" x14ac:dyDescent="0.3">
      <c r="A470" s="1" t="s">
        <v>33</v>
      </c>
      <c r="B470" s="54" t="s">
        <v>1422</v>
      </c>
      <c r="C470" s="203" t="s">
        <v>495</v>
      </c>
      <c r="D470" s="210" t="s">
        <v>33</v>
      </c>
      <c r="E470" s="248"/>
      <c r="F470" s="125" t="str">
        <f t="shared" si="271"/>
        <v/>
      </c>
      <c r="G470" s="270"/>
      <c r="H470" s="125" t="str">
        <f t="shared" si="272"/>
        <v/>
      </c>
      <c r="I470" s="290"/>
      <c r="J470" s="125" t="str">
        <f t="shared" si="273"/>
        <v/>
      </c>
      <c r="K470" s="310"/>
      <c r="L470" s="125" t="str">
        <f t="shared" si="274"/>
        <v/>
      </c>
      <c r="M470" s="270"/>
      <c r="N470" s="125" t="str">
        <f t="shared" si="275"/>
        <v/>
      </c>
      <c r="O470" s="290"/>
      <c r="P470" s="125" t="str">
        <f t="shared" si="276"/>
        <v/>
      </c>
      <c r="Q470" s="248"/>
      <c r="R470" s="125" t="str">
        <f t="shared" si="277"/>
        <v/>
      </c>
      <c r="S470" s="270"/>
      <c r="T470" s="125" t="str">
        <f t="shared" si="278"/>
        <v/>
      </c>
      <c r="U470" s="290"/>
      <c r="V470" s="125" t="str">
        <f t="shared" si="279"/>
        <v/>
      </c>
      <c r="W470" s="310"/>
      <c r="X470" s="125" t="str">
        <f t="shared" si="280"/>
        <v/>
      </c>
      <c r="Y470" s="270"/>
      <c r="Z470" s="125" t="str">
        <f t="shared" si="281"/>
        <v/>
      </c>
      <c r="AA470" s="290"/>
      <c r="AB470" s="125" t="str">
        <f t="shared" si="282"/>
        <v/>
      </c>
      <c r="AC470" s="125">
        <f>IF(ISBLANK(#REF!),"",MATCH($D470,Liste_compétences,0))</f>
        <v>470</v>
      </c>
      <c r="AD470" s="125">
        <f>IF(ISBLANK(#REF!),"",MATCH($D470,Liste_compétences,0))</f>
        <v>470</v>
      </c>
    </row>
    <row r="471" spans="1:30" ht="15" thickBot="1" x14ac:dyDescent="0.3">
      <c r="A471" s="1" t="s">
        <v>34</v>
      </c>
      <c r="B471" s="55"/>
      <c r="C471" s="171" t="s">
        <v>496</v>
      </c>
      <c r="D471" s="210" t="s">
        <v>1028</v>
      </c>
      <c r="E471" s="248"/>
      <c r="F471" s="125" t="str">
        <f t="shared" si="271"/>
        <v/>
      </c>
      <c r="G471" s="270"/>
      <c r="H471" s="125" t="str">
        <f t="shared" si="272"/>
        <v/>
      </c>
      <c r="I471" s="290"/>
      <c r="J471" s="125" t="str">
        <f t="shared" si="273"/>
        <v/>
      </c>
      <c r="K471" s="310"/>
      <c r="L471" s="125" t="str">
        <f t="shared" si="274"/>
        <v/>
      </c>
      <c r="M471" s="270"/>
      <c r="N471" s="125" t="str">
        <f t="shared" si="275"/>
        <v/>
      </c>
      <c r="O471" s="290"/>
      <c r="P471" s="125" t="str">
        <f t="shared" si="276"/>
        <v/>
      </c>
      <c r="Q471" s="248"/>
      <c r="R471" s="125" t="str">
        <f t="shared" si="277"/>
        <v/>
      </c>
      <c r="S471" s="270"/>
      <c r="T471" s="125" t="str">
        <f t="shared" si="278"/>
        <v/>
      </c>
      <c r="U471" s="290"/>
      <c r="V471" s="125" t="str">
        <f t="shared" si="279"/>
        <v/>
      </c>
      <c r="W471" s="310"/>
      <c r="X471" s="125" t="str">
        <f t="shared" si="280"/>
        <v/>
      </c>
      <c r="Y471" s="270"/>
      <c r="Z471" s="125" t="str">
        <f t="shared" si="281"/>
        <v/>
      </c>
      <c r="AA471" s="290"/>
      <c r="AB471" s="125" t="str">
        <f t="shared" si="282"/>
        <v/>
      </c>
      <c r="AC471" s="125">
        <f>IF(ISBLANK(#REF!),"",MATCH($D471,Liste_compétences,0))</f>
        <v>471</v>
      </c>
      <c r="AD471" s="125">
        <f>IF(ISBLANK(#REF!),"",MATCH($D471,Liste_compétences,0))</f>
        <v>471</v>
      </c>
    </row>
    <row r="472" spans="1:30" x14ac:dyDescent="0.25">
      <c r="A472" s="7"/>
      <c r="B472" s="56"/>
      <c r="C472" s="167" t="s">
        <v>497</v>
      </c>
      <c r="D472" s="206" t="s">
        <v>1029</v>
      </c>
      <c r="E472" s="243"/>
      <c r="F472" s="115" t="str">
        <f t="shared" si="271"/>
        <v/>
      </c>
      <c r="G472" s="265"/>
      <c r="H472" s="115" t="str">
        <f t="shared" si="272"/>
        <v/>
      </c>
      <c r="I472" s="285"/>
      <c r="J472" s="115" t="str">
        <f t="shared" si="273"/>
        <v/>
      </c>
      <c r="K472" s="306"/>
      <c r="L472" s="115" t="str">
        <f t="shared" si="274"/>
        <v/>
      </c>
      <c r="M472" s="265"/>
      <c r="N472" s="115" t="str">
        <f t="shared" si="275"/>
        <v/>
      </c>
      <c r="O472" s="285"/>
      <c r="P472" s="115" t="str">
        <f t="shared" si="276"/>
        <v/>
      </c>
      <c r="Q472" s="243"/>
      <c r="R472" s="115" t="str">
        <f t="shared" si="277"/>
        <v/>
      </c>
      <c r="S472" s="265"/>
      <c r="T472" s="115" t="str">
        <f t="shared" si="278"/>
        <v/>
      </c>
      <c r="U472" s="285"/>
      <c r="V472" s="115" t="str">
        <f t="shared" si="279"/>
        <v/>
      </c>
      <c r="W472" s="306"/>
      <c r="X472" s="115" t="str">
        <f t="shared" si="280"/>
        <v/>
      </c>
      <c r="Y472" s="265"/>
      <c r="Z472" s="115" t="str">
        <f t="shared" si="281"/>
        <v/>
      </c>
      <c r="AA472" s="285"/>
      <c r="AB472" s="115" t="str">
        <f t="shared" si="282"/>
        <v/>
      </c>
      <c r="AC472" s="115">
        <f>IF(ISBLANK(#REF!),"",MATCH($D472,Liste_compétences,0))</f>
        <v>472</v>
      </c>
      <c r="AD472" s="115">
        <f>IF(ISBLANK(#REF!),"",MATCH($D472,Liste_compétences,0))</f>
        <v>472</v>
      </c>
    </row>
    <row r="473" spans="1:30" ht="15" thickBot="1" x14ac:dyDescent="0.3">
      <c r="A473" s="8"/>
      <c r="B473" s="49"/>
      <c r="C473" s="169" t="s">
        <v>498</v>
      </c>
      <c r="D473" s="25" t="s">
        <v>1030</v>
      </c>
      <c r="E473" s="246"/>
      <c r="F473" s="118" t="str">
        <f t="shared" si="271"/>
        <v/>
      </c>
      <c r="G473" s="268"/>
      <c r="H473" s="118" t="str">
        <f t="shared" si="272"/>
        <v/>
      </c>
      <c r="I473" s="288"/>
      <c r="J473" s="118" t="str">
        <f t="shared" si="273"/>
        <v/>
      </c>
      <c r="K473" s="308"/>
      <c r="L473" s="118" t="str">
        <f t="shared" si="274"/>
        <v/>
      </c>
      <c r="M473" s="268"/>
      <c r="N473" s="118" t="str">
        <f t="shared" si="275"/>
        <v/>
      </c>
      <c r="O473" s="288"/>
      <c r="P473" s="118" t="str">
        <f t="shared" si="276"/>
        <v/>
      </c>
      <c r="Q473" s="246"/>
      <c r="R473" s="118" t="str">
        <f t="shared" si="277"/>
        <v/>
      </c>
      <c r="S473" s="268"/>
      <c r="T473" s="118" t="str">
        <f t="shared" si="278"/>
        <v/>
      </c>
      <c r="U473" s="288"/>
      <c r="V473" s="118" t="str">
        <f t="shared" si="279"/>
        <v/>
      </c>
      <c r="W473" s="308"/>
      <c r="X473" s="118" t="str">
        <f t="shared" si="280"/>
        <v/>
      </c>
      <c r="Y473" s="268"/>
      <c r="Z473" s="118" t="str">
        <f t="shared" si="281"/>
        <v/>
      </c>
      <c r="AA473" s="288"/>
      <c r="AB473" s="118" t="str">
        <f t="shared" si="282"/>
        <v/>
      </c>
      <c r="AC473" s="118">
        <f>IF(ISBLANK(#REF!),"",MATCH($D473,Liste_compétences,0))</f>
        <v>473</v>
      </c>
      <c r="AD473" s="118">
        <f>IF(ISBLANK(#REF!),"",MATCH($D473,Liste_compétences,0))</f>
        <v>473</v>
      </c>
    </row>
    <row r="474" spans="1:30" ht="16.5" thickBot="1" x14ac:dyDescent="0.3">
      <c r="A474" s="412" t="s">
        <v>231</v>
      </c>
      <c r="B474" s="159"/>
      <c r="C474" s="174"/>
      <c r="D474" s="15" t="s">
        <v>1364</v>
      </c>
      <c r="E474" s="340"/>
      <c r="F474" s="341" t="str">
        <f>IF(SUM(F476:F503)=0,"",MATCH($D474,Liste_compétences,0))</f>
        <v/>
      </c>
      <c r="G474" s="342" t="str">
        <f>G$6</f>
        <v>2012-2013</v>
      </c>
      <c r="H474" s="341" t="str">
        <f>IF(SUM(H476:H503)=0,"",MATCH($D474,Liste_compétences,0))</f>
        <v/>
      </c>
      <c r="I474" s="343"/>
      <c r="J474" s="341" t="str">
        <f>IF(SUM(J476:J503)=0,"",MATCH($D474,Liste_compétences,0))</f>
        <v/>
      </c>
      <c r="K474" s="340"/>
      <c r="L474" s="341" t="str">
        <f>IF(SUM(L476:L503)=0,"",MATCH($D474,Liste_compétences,0))</f>
        <v/>
      </c>
      <c r="M474" s="342" t="str">
        <f>M$6</f>
        <v>2013-2014</v>
      </c>
      <c r="N474" s="341" t="str">
        <f>IF(SUM(N476:N503)=0,"",MATCH($D474,Liste_compétences,0))</f>
        <v/>
      </c>
      <c r="O474" s="343"/>
      <c r="P474" s="341" t="str">
        <f>IF(SUM(P476:P503)=0,"",MATCH($D474,Liste_compétences,0))</f>
        <v/>
      </c>
      <c r="Q474" s="340"/>
      <c r="R474" s="341" t="str">
        <f>IF(SUM(R476:R503)=0,"",MATCH($D474,Liste_compétences,0))</f>
        <v/>
      </c>
      <c r="S474" s="342" t="str">
        <f>S$6</f>
        <v>2014-2015</v>
      </c>
      <c r="T474" s="341" t="str">
        <f>IF(SUM(T476:T503)=0,"",MATCH($D474,Liste_compétences,0))</f>
        <v/>
      </c>
      <c r="U474" s="343"/>
      <c r="V474" s="341" t="str">
        <f>IF(SUM(V476:V503)=0,"",MATCH($D474,Liste_compétences,0))</f>
        <v/>
      </c>
      <c r="W474" s="340"/>
      <c r="X474" s="341" t="str">
        <f>IF(SUM(X476:X503)=0,"",MATCH($D474,Liste_compétences,0))</f>
        <v/>
      </c>
      <c r="Y474" s="342" t="str">
        <f>Y$6</f>
        <v>2015-2016</v>
      </c>
      <c r="Z474" s="341" t="str">
        <f>IF(SUM(Z476:Z503)=0,"",MATCH($D474,Liste_compétences,0))</f>
        <v/>
      </c>
      <c r="AA474" s="343"/>
      <c r="AB474" s="341" t="str">
        <f>IF(SUM(AB476:AB503)=0,"",MATCH($D474,Liste_compétences,0))</f>
        <v/>
      </c>
      <c r="AC474" s="341">
        <f>IF(SUM(AC476:AC503)=0,"",MATCH($D474,Liste_compétences,0))</f>
        <v>474</v>
      </c>
      <c r="AD474" s="103">
        <f>IF(SUM(AD476:AD503)=0,"",MATCH($D474,Liste_compétences,0))</f>
        <v>474</v>
      </c>
    </row>
    <row r="475" spans="1:30" ht="16.5" thickBot="1" x14ac:dyDescent="0.3">
      <c r="A475" s="413"/>
      <c r="B475" s="177"/>
      <c r="C475" s="173"/>
      <c r="D475" s="16" t="s">
        <v>1</v>
      </c>
      <c r="E475" s="344">
        <v>1</v>
      </c>
      <c r="F475" s="345"/>
      <c r="G475" s="346">
        <v>2</v>
      </c>
      <c r="H475" s="345"/>
      <c r="I475" s="347">
        <v>3</v>
      </c>
      <c r="J475" s="345"/>
      <c r="K475" s="344">
        <v>1</v>
      </c>
      <c r="L475" s="345"/>
      <c r="M475" s="346">
        <v>2</v>
      </c>
      <c r="N475" s="345"/>
      <c r="O475" s="347">
        <v>3</v>
      </c>
      <c r="P475" s="345"/>
      <c r="Q475" s="344">
        <v>1</v>
      </c>
      <c r="R475" s="345"/>
      <c r="S475" s="346">
        <v>2</v>
      </c>
      <c r="T475" s="345"/>
      <c r="U475" s="347">
        <v>3</v>
      </c>
      <c r="V475" s="345"/>
      <c r="W475" s="344">
        <v>1</v>
      </c>
      <c r="X475" s="345"/>
      <c r="Y475" s="346">
        <v>2</v>
      </c>
      <c r="Z475" s="345"/>
      <c r="AA475" s="347">
        <v>3</v>
      </c>
      <c r="AB475" s="345"/>
      <c r="AC475" s="345"/>
      <c r="AD475" s="119"/>
    </row>
    <row r="476" spans="1:30" ht="15.75" thickBot="1" x14ac:dyDescent="0.3">
      <c r="A476" s="410" t="s">
        <v>211</v>
      </c>
      <c r="B476" s="186"/>
      <c r="C476" s="74"/>
      <c r="D476" s="3" t="s">
        <v>110</v>
      </c>
      <c r="E476" s="404"/>
      <c r="F476" s="405"/>
      <c r="G476" s="405"/>
      <c r="H476" s="405"/>
      <c r="I476" s="405"/>
      <c r="J476" s="405"/>
      <c r="K476" s="405"/>
      <c r="L476" s="405"/>
      <c r="M476" s="405"/>
      <c r="N476" s="405"/>
      <c r="O476" s="405"/>
      <c r="P476" s="405"/>
      <c r="Q476" s="405"/>
      <c r="R476" s="405"/>
      <c r="S476" s="405"/>
      <c r="T476" s="405"/>
      <c r="U476" s="405"/>
      <c r="V476" s="405"/>
      <c r="W476" s="405"/>
      <c r="X476" s="405"/>
      <c r="Y476" s="405"/>
      <c r="Z476" s="405"/>
      <c r="AA476" s="405"/>
      <c r="AB476" s="405"/>
      <c r="AC476" s="405"/>
      <c r="AD476" s="405"/>
    </row>
    <row r="477" spans="1:30" x14ac:dyDescent="0.25">
      <c r="A477" s="419"/>
      <c r="B477" s="71" t="s">
        <v>221</v>
      </c>
      <c r="C477" s="167" t="s">
        <v>487</v>
      </c>
      <c r="D477" s="206" t="s">
        <v>1176</v>
      </c>
      <c r="E477" s="243"/>
      <c r="F477" s="115" t="str">
        <f t="shared" ref="F477:AB482" si="283">IF(ISBLANK(E477),"",MATCH($D477,Liste_compétences,0))</f>
        <v/>
      </c>
      <c r="G477" s="265"/>
      <c r="H477" s="115" t="str">
        <f t="shared" si="283"/>
        <v/>
      </c>
      <c r="I477" s="285"/>
      <c r="J477" s="115" t="str">
        <f t="shared" si="283"/>
        <v/>
      </c>
      <c r="K477" s="306"/>
      <c r="L477" s="115" t="str">
        <f t="shared" si="283"/>
        <v/>
      </c>
      <c r="M477" s="265"/>
      <c r="N477" s="115" t="str">
        <f t="shared" si="283"/>
        <v/>
      </c>
      <c r="O477" s="285"/>
      <c r="P477" s="115" t="str">
        <f t="shared" si="283"/>
        <v/>
      </c>
      <c r="Q477" s="306"/>
      <c r="R477" s="115" t="str">
        <f t="shared" si="283"/>
        <v/>
      </c>
      <c r="S477" s="265"/>
      <c r="T477" s="115" t="str">
        <f t="shared" si="283"/>
        <v/>
      </c>
      <c r="U477" s="285"/>
      <c r="V477" s="115" t="str">
        <f t="shared" si="283"/>
        <v/>
      </c>
      <c r="W477" s="306"/>
      <c r="X477" s="115" t="str">
        <f t="shared" si="283"/>
        <v/>
      </c>
      <c r="Y477" s="265"/>
      <c r="Z477" s="115" t="str">
        <f t="shared" si="283"/>
        <v/>
      </c>
      <c r="AA477" s="285"/>
      <c r="AB477" s="115" t="str">
        <f t="shared" si="283"/>
        <v/>
      </c>
      <c r="AC477" s="115">
        <f>IF(ISBLANK(#REF!),"",MATCH($D477,Liste_compétences,0))</f>
        <v>477</v>
      </c>
      <c r="AD477" s="115">
        <f>IF(ISBLANK(#REF!),"",MATCH($D477,Liste_compétences,0))</f>
        <v>477</v>
      </c>
    </row>
    <row r="478" spans="1:30" x14ac:dyDescent="0.25">
      <c r="A478" s="419"/>
      <c r="B478" s="66" t="s">
        <v>220</v>
      </c>
      <c r="C478" s="168" t="s">
        <v>488</v>
      </c>
      <c r="D478" s="207" t="s">
        <v>1177</v>
      </c>
      <c r="E478" s="244"/>
      <c r="F478" s="116" t="str">
        <f t="shared" si="283"/>
        <v/>
      </c>
      <c r="G478" s="266"/>
      <c r="H478" s="116" t="str">
        <f t="shared" si="283"/>
        <v/>
      </c>
      <c r="I478" s="286"/>
      <c r="J478" s="116" t="str">
        <f t="shared" si="283"/>
        <v/>
      </c>
      <c r="K478" s="309"/>
      <c r="L478" s="116" t="str">
        <f t="shared" si="283"/>
        <v/>
      </c>
      <c r="M478" s="266"/>
      <c r="N478" s="116" t="str">
        <f t="shared" si="283"/>
        <v/>
      </c>
      <c r="O478" s="286"/>
      <c r="P478" s="116" t="str">
        <f t="shared" si="283"/>
        <v/>
      </c>
      <c r="Q478" s="309"/>
      <c r="R478" s="116" t="str">
        <f t="shared" si="283"/>
        <v/>
      </c>
      <c r="S478" s="266"/>
      <c r="T478" s="116" t="str">
        <f t="shared" si="283"/>
        <v/>
      </c>
      <c r="U478" s="286"/>
      <c r="V478" s="116" t="str">
        <f t="shared" si="283"/>
        <v/>
      </c>
      <c r="W478" s="309"/>
      <c r="X478" s="116" t="str">
        <f t="shared" si="283"/>
        <v/>
      </c>
      <c r="Y478" s="266"/>
      <c r="Z478" s="116" t="str">
        <f t="shared" si="283"/>
        <v/>
      </c>
      <c r="AA478" s="286"/>
      <c r="AB478" s="116" t="str">
        <f t="shared" si="283"/>
        <v/>
      </c>
      <c r="AC478" s="116">
        <f>IF(ISBLANK(#REF!),"",MATCH($D478,Liste_compétences,0))</f>
        <v>478</v>
      </c>
      <c r="AD478" s="116">
        <f>IF(ISBLANK(#REF!),"",MATCH($D478,Liste_compétences,0))</f>
        <v>478</v>
      </c>
    </row>
    <row r="479" spans="1:30" x14ac:dyDescent="0.25">
      <c r="A479" s="419"/>
      <c r="B479" s="66" t="s">
        <v>223</v>
      </c>
      <c r="C479" s="168" t="s">
        <v>489</v>
      </c>
      <c r="D479" s="207" t="s">
        <v>1178</v>
      </c>
      <c r="E479" s="244"/>
      <c r="F479" s="116" t="str">
        <f t="shared" si="283"/>
        <v/>
      </c>
      <c r="G479" s="266"/>
      <c r="H479" s="116" t="str">
        <f t="shared" si="283"/>
        <v/>
      </c>
      <c r="I479" s="286"/>
      <c r="J479" s="116" t="str">
        <f t="shared" si="283"/>
        <v/>
      </c>
      <c r="K479" s="309"/>
      <c r="L479" s="116" t="str">
        <f t="shared" si="283"/>
        <v/>
      </c>
      <c r="M479" s="266"/>
      <c r="N479" s="116" t="str">
        <f t="shared" si="283"/>
        <v/>
      </c>
      <c r="O479" s="286"/>
      <c r="P479" s="116" t="str">
        <f t="shared" si="283"/>
        <v/>
      </c>
      <c r="Q479" s="309"/>
      <c r="R479" s="116" t="str">
        <f t="shared" si="283"/>
        <v/>
      </c>
      <c r="S479" s="266"/>
      <c r="T479" s="116" t="str">
        <f t="shared" si="283"/>
        <v/>
      </c>
      <c r="U479" s="286"/>
      <c r="V479" s="116" t="str">
        <f t="shared" si="283"/>
        <v/>
      </c>
      <c r="W479" s="309"/>
      <c r="X479" s="116" t="str">
        <f t="shared" si="283"/>
        <v/>
      </c>
      <c r="Y479" s="266"/>
      <c r="Z479" s="116" t="str">
        <f t="shared" si="283"/>
        <v/>
      </c>
      <c r="AA479" s="286"/>
      <c r="AB479" s="116" t="str">
        <f t="shared" si="283"/>
        <v/>
      </c>
      <c r="AC479" s="116">
        <f>IF(ISBLANK(#REF!),"",MATCH($D479,Liste_compétences,0))</f>
        <v>479</v>
      </c>
      <c r="AD479" s="116">
        <f>IF(ISBLANK(#REF!),"",MATCH($D479,Liste_compétences,0))</f>
        <v>479</v>
      </c>
    </row>
    <row r="480" spans="1:30" x14ac:dyDescent="0.25">
      <c r="A480" s="419"/>
      <c r="B480" s="66" t="s">
        <v>220</v>
      </c>
      <c r="C480" s="168" t="s">
        <v>490</v>
      </c>
      <c r="D480" s="207" t="s">
        <v>1179</v>
      </c>
      <c r="E480" s="244"/>
      <c r="F480" s="116" t="str">
        <f t="shared" si="283"/>
        <v/>
      </c>
      <c r="G480" s="266"/>
      <c r="H480" s="116" t="str">
        <f t="shared" si="283"/>
        <v/>
      </c>
      <c r="I480" s="286"/>
      <c r="J480" s="116" t="str">
        <f t="shared" si="283"/>
        <v/>
      </c>
      <c r="K480" s="309"/>
      <c r="L480" s="116" t="str">
        <f t="shared" si="283"/>
        <v/>
      </c>
      <c r="M480" s="266"/>
      <c r="N480" s="116" t="str">
        <f t="shared" si="283"/>
        <v/>
      </c>
      <c r="O480" s="286"/>
      <c r="P480" s="116" t="str">
        <f t="shared" si="283"/>
        <v/>
      </c>
      <c r="Q480" s="309"/>
      <c r="R480" s="116" t="str">
        <f t="shared" si="283"/>
        <v/>
      </c>
      <c r="S480" s="266"/>
      <c r="T480" s="116" t="str">
        <f t="shared" si="283"/>
        <v/>
      </c>
      <c r="U480" s="286"/>
      <c r="V480" s="116" t="str">
        <f t="shared" si="283"/>
        <v/>
      </c>
      <c r="W480" s="309"/>
      <c r="X480" s="116" t="str">
        <f t="shared" si="283"/>
        <v/>
      </c>
      <c r="Y480" s="266"/>
      <c r="Z480" s="116" t="str">
        <f t="shared" si="283"/>
        <v/>
      </c>
      <c r="AA480" s="286"/>
      <c r="AB480" s="116" t="str">
        <f t="shared" si="283"/>
        <v/>
      </c>
      <c r="AC480" s="116">
        <f>IF(ISBLANK(#REF!),"",MATCH($D480,Liste_compétences,0))</f>
        <v>480</v>
      </c>
      <c r="AD480" s="116">
        <f>IF(ISBLANK(#REF!),"",MATCH($D480,Liste_compétences,0))</f>
        <v>480</v>
      </c>
    </row>
    <row r="481" spans="1:30" x14ac:dyDescent="0.25">
      <c r="A481" s="419"/>
      <c r="B481" s="66" t="s">
        <v>223</v>
      </c>
      <c r="C481" s="168" t="s">
        <v>491</v>
      </c>
      <c r="D481" s="207" t="s">
        <v>1180</v>
      </c>
      <c r="E481" s="244"/>
      <c r="F481" s="116" t="str">
        <f t="shared" si="283"/>
        <v/>
      </c>
      <c r="G481" s="266"/>
      <c r="H481" s="116" t="str">
        <f t="shared" si="283"/>
        <v/>
      </c>
      <c r="I481" s="286"/>
      <c r="J481" s="116" t="str">
        <f t="shared" si="283"/>
        <v/>
      </c>
      <c r="K481" s="309"/>
      <c r="L481" s="116" t="str">
        <f t="shared" si="283"/>
        <v/>
      </c>
      <c r="M481" s="266"/>
      <c r="N481" s="116" t="str">
        <f t="shared" si="283"/>
        <v/>
      </c>
      <c r="O481" s="286"/>
      <c r="P481" s="116" t="str">
        <f t="shared" si="283"/>
        <v/>
      </c>
      <c r="Q481" s="309"/>
      <c r="R481" s="116" t="str">
        <f t="shared" si="283"/>
        <v/>
      </c>
      <c r="S481" s="266"/>
      <c r="T481" s="116" t="str">
        <f t="shared" si="283"/>
        <v/>
      </c>
      <c r="U481" s="286"/>
      <c r="V481" s="116" t="str">
        <f t="shared" si="283"/>
        <v/>
      </c>
      <c r="W481" s="309"/>
      <c r="X481" s="116" t="str">
        <f t="shared" si="283"/>
        <v/>
      </c>
      <c r="Y481" s="266"/>
      <c r="Z481" s="116" t="str">
        <f t="shared" si="283"/>
        <v/>
      </c>
      <c r="AA481" s="286"/>
      <c r="AB481" s="116" t="str">
        <f t="shared" si="283"/>
        <v/>
      </c>
      <c r="AC481" s="116">
        <f>IF(ISBLANK(#REF!),"",MATCH($D481,Liste_compétences,0))</f>
        <v>481</v>
      </c>
      <c r="AD481" s="116">
        <f>IF(ISBLANK(#REF!),"",MATCH($D481,Liste_compétences,0))</f>
        <v>481</v>
      </c>
    </row>
    <row r="482" spans="1:30" ht="15" thickBot="1" x14ac:dyDescent="0.3">
      <c r="A482" s="419"/>
      <c r="B482" s="67" t="s">
        <v>221</v>
      </c>
      <c r="C482" s="169" t="s">
        <v>492</v>
      </c>
      <c r="D482" s="25" t="s">
        <v>1181</v>
      </c>
      <c r="E482" s="246"/>
      <c r="F482" s="118" t="str">
        <f t="shared" si="283"/>
        <v/>
      </c>
      <c r="G482" s="268"/>
      <c r="H482" s="118" t="str">
        <f t="shared" si="283"/>
        <v/>
      </c>
      <c r="I482" s="288"/>
      <c r="J482" s="118" t="str">
        <f t="shared" si="283"/>
        <v/>
      </c>
      <c r="K482" s="308"/>
      <c r="L482" s="118" t="str">
        <f t="shared" si="283"/>
        <v/>
      </c>
      <c r="M482" s="268"/>
      <c r="N482" s="118" t="str">
        <f t="shared" si="283"/>
        <v/>
      </c>
      <c r="O482" s="288"/>
      <c r="P482" s="118" t="str">
        <f t="shared" si="283"/>
        <v/>
      </c>
      <c r="Q482" s="308"/>
      <c r="R482" s="118" t="str">
        <f t="shared" si="283"/>
        <v/>
      </c>
      <c r="S482" s="268"/>
      <c r="T482" s="118" t="str">
        <f t="shared" si="283"/>
        <v/>
      </c>
      <c r="U482" s="288"/>
      <c r="V482" s="118" t="str">
        <f t="shared" si="283"/>
        <v/>
      </c>
      <c r="W482" s="308"/>
      <c r="X482" s="118" t="str">
        <f t="shared" si="283"/>
        <v/>
      </c>
      <c r="Y482" s="268"/>
      <c r="Z482" s="118" t="str">
        <f t="shared" si="283"/>
        <v/>
      </c>
      <c r="AA482" s="288"/>
      <c r="AB482" s="118" t="str">
        <f t="shared" si="283"/>
        <v/>
      </c>
      <c r="AC482" s="118">
        <f>IF(ISBLANK(#REF!),"",MATCH($D482,Liste_compétences,0))</f>
        <v>482</v>
      </c>
      <c r="AD482" s="118">
        <f>IF(ISBLANK(#REF!),"",MATCH($D482,Liste_compétences,0))</f>
        <v>482</v>
      </c>
    </row>
    <row r="483" spans="1:30" ht="15.75" thickBot="1" x14ac:dyDescent="0.3">
      <c r="A483" s="410"/>
      <c r="B483" s="68"/>
      <c r="C483" s="74"/>
      <c r="D483" s="3" t="s">
        <v>111</v>
      </c>
      <c r="E483" s="404"/>
      <c r="F483" s="405"/>
      <c r="G483" s="405"/>
      <c r="H483" s="405"/>
      <c r="I483" s="405"/>
      <c r="J483" s="405"/>
      <c r="K483" s="405"/>
      <c r="L483" s="405"/>
      <c r="M483" s="405"/>
      <c r="N483" s="405"/>
      <c r="O483" s="405"/>
      <c r="P483" s="405"/>
      <c r="Q483" s="405"/>
      <c r="R483" s="405"/>
      <c r="S483" s="405"/>
      <c r="T483" s="405"/>
      <c r="U483" s="405"/>
      <c r="V483" s="405"/>
      <c r="W483" s="405"/>
      <c r="X483" s="405"/>
      <c r="Y483" s="405"/>
      <c r="Z483" s="405"/>
      <c r="AA483" s="405"/>
      <c r="AB483" s="405"/>
      <c r="AC483" s="405"/>
      <c r="AD483" s="405"/>
    </row>
    <row r="484" spans="1:30" x14ac:dyDescent="0.25">
      <c r="A484" s="419"/>
      <c r="B484" s="31" t="s">
        <v>221</v>
      </c>
      <c r="C484" s="167" t="s">
        <v>493</v>
      </c>
      <c r="D484" s="206" t="s">
        <v>1182</v>
      </c>
      <c r="E484" s="243"/>
      <c r="F484" s="115" t="str">
        <f t="shared" ref="F484:F497" si="284">IF(ISBLANK(E484),"",MATCH($D484,Liste_compétences,0))</f>
        <v/>
      </c>
      <c r="G484" s="265"/>
      <c r="H484" s="115" t="str">
        <f t="shared" ref="H484:H497" si="285">IF(ISBLANK(G484),"",MATCH($D484,Liste_compétences,0))</f>
        <v/>
      </c>
      <c r="I484" s="285"/>
      <c r="J484" s="115" t="str">
        <f t="shared" ref="J484:J497" si="286">IF(ISBLANK(I484),"",MATCH($D484,Liste_compétences,0))</f>
        <v/>
      </c>
      <c r="K484" s="306"/>
      <c r="L484" s="115" t="str">
        <f t="shared" ref="L484:L497" si="287">IF(ISBLANK(K484),"",MATCH($D484,Liste_compétences,0))</f>
        <v/>
      </c>
      <c r="M484" s="265"/>
      <c r="N484" s="115" t="str">
        <f t="shared" ref="N484:N497" si="288">IF(ISBLANK(M484),"",MATCH($D484,Liste_compétences,0))</f>
        <v/>
      </c>
      <c r="O484" s="285"/>
      <c r="P484" s="115" t="str">
        <f t="shared" ref="P484:P497" si="289">IF(ISBLANK(O484),"",MATCH($D484,Liste_compétences,0))</f>
        <v/>
      </c>
      <c r="Q484" s="306"/>
      <c r="R484" s="115" t="str">
        <f t="shared" ref="R484:R497" si="290">IF(ISBLANK(Q484),"",MATCH($D484,Liste_compétences,0))</f>
        <v/>
      </c>
      <c r="S484" s="265"/>
      <c r="T484" s="115" t="str">
        <f t="shared" ref="T484:T497" si="291">IF(ISBLANK(S484),"",MATCH($D484,Liste_compétences,0))</f>
        <v/>
      </c>
      <c r="U484" s="285"/>
      <c r="V484" s="115" t="str">
        <f t="shared" ref="V484:V497" si="292">IF(ISBLANK(U484),"",MATCH($D484,Liste_compétences,0))</f>
        <v/>
      </c>
      <c r="W484" s="306"/>
      <c r="X484" s="115" t="str">
        <f t="shared" ref="X484:X497" si="293">IF(ISBLANK(W484),"",MATCH($D484,Liste_compétences,0))</f>
        <v/>
      </c>
      <c r="Y484" s="265"/>
      <c r="Z484" s="115" t="str">
        <f t="shared" ref="Z484:Z497" si="294">IF(ISBLANK(Y484),"",MATCH($D484,Liste_compétences,0))</f>
        <v/>
      </c>
      <c r="AA484" s="285"/>
      <c r="AB484" s="115" t="str">
        <f t="shared" ref="AB484:AB497" si="295">IF(ISBLANK(AA484),"",MATCH($D484,Liste_compétences,0))</f>
        <v/>
      </c>
      <c r="AC484" s="115">
        <f>IF(ISBLANK(#REF!),"",MATCH($D484,Liste_compétences,0))</f>
        <v>484</v>
      </c>
      <c r="AD484" s="115">
        <f>IF(ISBLANK(#REF!),"",MATCH($D484,Liste_compétences,0))</f>
        <v>484</v>
      </c>
    </row>
    <row r="485" spans="1:30" x14ac:dyDescent="0.25">
      <c r="A485" s="419"/>
      <c r="B485" s="32" t="s">
        <v>221</v>
      </c>
      <c r="C485" s="168" t="s">
        <v>494</v>
      </c>
      <c r="D485" s="207" t="s">
        <v>1183</v>
      </c>
      <c r="E485" s="244"/>
      <c r="F485" s="116" t="str">
        <f t="shared" si="284"/>
        <v/>
      </c>
      <c r="G485" s="266"/>
      <c r="H485" s="116" t="str">
        <f t="shared" si="285"/>
        <v/>
      </c>
      <c r="I485" s="286"/>
      <c r="J485" s="116" t="str">
        <f t="shared" si="286"/>
        <v/>
      </c>
      <c r="K485" s="309"/>
      <c r="L485" s="116" t="str">
        <f t="shared" si="287"/>
        <v/>
      </c>
      <c r="M485" s="266"/>
      <c r="N485" s="116" t="str">
        <f t="shared" si="288"/>
        <v/>
      </c>
      <c r="O485" s="286"/>
      <c r="P485" s="116" t="str">
        <f t="shared" si="289"/>
        <v/>
      </c>
      <c r="Q485" s="309"/>
      <c r="R485" s="116" t="str">
        <f t="shared" si="290"/>
        <v/>
      </c>
      <c r="S485" s="266"/>
      <c r="T485" s="116" t="str">
        <f t="shared" si="291"/>
        <v/>
      </c>
      <c r="U485" s="286"/>
      <c r="V485" s="116" t="str">
        <f t="shared" si="292"/>
        <v/>
      </c>
      <c r="W485" s="309"/>
      <c r="X485" s="116" t="str">
        <f t="shared" si="293"/>
        <v/>
      </c>
      <c r="Y485" s="266"/>
      <c r="Z485" s="116" t="str">
        <f t="shared" si="294"/>
        <v/>
      </c>
      <c r="AA485" s="286"/>
      <c r="AB485" s="116" t="str">
        <f t="shared" si="295"/>
        <v/>
      </c>
      <c r="AC485" s="116">
        <f>IF(ISBLANK(#REF!),"",MATCH($D485,Liste_compétences,0))</f>
        <v>485</v>
      </c>
      <c r="AD485" s="116">
        <f>IF(ISBLANK(#REF!),"",MATCH($D485,Liste_compétences,0))</f>
        <v>485</v>
      </c>
    </row>
    <row r="486" spans="1:30" ht="22.5" x14ac:dyDescent="0.25">
      <c r="A486" s="419"/>
      <c r="B486" s="32" t="s">
        <v>220</v>
      </c>
      <c r="C486" s="168" t="s">
        <v>495</v>
      </c>
      <c r="D486" s="207" t="s">
        <v>1184</v>
      </c>
      <c r="E486" s="244"/>
      <c r="F486" s="116" t="str">
        <f t="shared" si="284"/>
        <v/>
      </c>
      <c r="G486" s="266"/>
      <c r="H486" s="116" t="str">
        <f t="shared" si="285"/>
        <v/>
      </c>
      <c r="I486" s="286"/>
      <c r="J486" s="116" t="str">
        <f t="shared" si="286"/>
        <v/>
      </c>
      <c r="K486" s="309"/>
      <c r="L486" s="116" t="str">
        <f t="shared" si="287"/>
        <v/>
      </c>
      <c r="M486" s="266"/>
      <c r="N486" s="116" t="str">
        <f t="shared" si="288"/>
        <v/>
      </c>
      <c r="O486" s="286"/>
      <c r="P486" s="116" t="str">
        <f t="shared" si="289"/>
        <v/>
      </c>
      <c r="Q486" s="309"/>
      <c r="R486" s="116" t="str">
        <f t="shared" si="290"/>
        <v/>
      </c>
      <c r="S486" s="266"/>
      <c r="T486" s="116" t="str">
        <f t="shared" si="291"/>
        <v/>
      </c>
      <c r="U486" s="286"/>
      <c r="V486" s="116" t="str">
        <f t="shared" si="292"/>
        <v/>
      </c>
      <c r="W486" s="309"/>
      <c r="X486" s="116" t="str">
        <f t="shared" si="293"/>
        <v/>
      </c>
      <c r="Y486" s="266"/>
      <c r="Z486" s="116" t="str">
        <f t="shared" si="294"/>
        <v/>
      </c>
      <c r="AA486" s="286"/>
      <c r="AB486" s="116" t="str">
        <f t="shared" si="295"/>
        <v/>
      </c>
      <c r="AC486" s="116">
        <f>IF(ISBLANK(#REF!),"",MATCH($D486,Liste_compétences,0))</f>
        <v>486</v>
      </c>
      <c r="AD486" s="116">
        <f>IF(ISBLANK(#REF!),"",MATCH($D486,Liste_compétences,0))</f>
        <v>486</v>
      </c>
    </row>
    <row r="487" spans="1:30" x14ac:dyDescent="0.25">
      <c r="A487" s="419"/>
      <c r="B487" s="32" t="s">
        <v>221</v>
      </c>
      <c r="C487" s="168" t="s">
        <v>496</v>
      </c>
      <c r="D487" s="207" t="s">
        <v>1185</v>
      </c>
      <c r="E487" s="244"/>
      <c r="F487" s="116" t="str">
        <f t="shared" si="284"/>
        <v/>
      </c>
      <c r="G487" s="266"/>
      <c r="H487" s="116" t="str">
        <f t="shared" si="285"/>
        <v/>
      </c>
      <c r="I487" s="286"/>
      <c r="J487" s="116" t="str">
        <f t="shared" si="286"/>
        <v/>
      </c>
      <c r="K487" s="309"/>
      <c r="L487" s="116" t="str">
        <f t="shared" si="287"/>
        <v/>
      </c>
      <c r="M487" s="266"/>
      <c r="N487" s="116" t="str">
        <f t="shared" si="288"/>
        <v/>
      </c>
      <c r="O487" s="286"/>
      <c r="P487" s="116" t="str">
        <f t="shared" si="289"/>
        <v/>
      </c>
      <c r="Q487" s="309"/>
      <c r="R487" s="116" t="str">
        <f t="shared" si="290"/>
        <v/>
      </c>
      <c r="S487" s="266"/>
      <c r="T487" s="116" t="str">
        <f t="shared" si="291"/>
        <v/>
      </c>
      <c r="U487" s="286"/>
      <c r="V487" s="116" t="str">
        <f t="shared" si="292"/>
        <v/>
      </c>
      <c r="W487" s="309"/>
      <c r="X487" s="116" t="str">
        <f t="shared" si="293"/>
        <v/>
      </c>
      <c r="Y487" s="266"/>
      <c r="Z487" s="116" t="str">
        <f t="shared" si="294"/>
        <v/>
      </c>
      <c r="AA487" s="286"/>
      <c r="AB487" s="116" t="str">
        <f t="shared" si="295"/>
        <v/>
      </c>
      <c r="AC487" s="116">
        <f>IF(ISBLANK(#REF!),"",MATCH($D487,Liste_compétences,0))</f>
        <v>487</v>
      </c>
      <c r="AD487" s="116">
        <f>IF(ISBLANK(#REF!),"",MATCH($D487,Liste_compétences,0))</f>
        <v>487</v>
      </c>
    </row>
    <row r="488" spans="1:30" ht="15" thickBot="1" x14ac:dyDescent="0.3">
      <c r="A488" s="420"/>
      <c r="B488" s="33" t="s">
        <v>220</v>
      </c>
      <c r="C488" s="202" t="s">
        <v>497</v>
      </c>
      <c r="D488" s="208" t="s">
        <v>1186</v>
      </c>
      <c r="E488" s="245"/>
      <c r="F488" s="117" t="str">
        <f t="shared" si="284"/>
        <v/>
      </c>
      <c r="G488" s="267"/>
      <c r="H488" s="117" t="str">
        <f t="shared" si="285"/>
        <v/>
      </c>
      <c r="I488" s="287"/>
      <c r="J488" s="117" t="str">
        <f t="shared" si="286"/>
        <v/>
      </c>
      <c r="K488" s="307"/>
      <c r="L488" s="117" t="str">
        <f t="shared" si="287"/>
        <v/>
      </c>
      <c r="M488" s="267"/>
      <c r="N488" s="117" t="str">
        <f t="shared" si="288"/>
        <v/>
      </c>
      <c r="O488" s="287"/>
      <c r="P488" s="117" t="str">
        <f t="shared" si="289"/>
        <v/>
      </c>
      <c r="Q488" s="307"/>
      <c r="R488" s="117" t="str">
        <f t="shared" si="290"/>
        <v/>
      </c>
      <c r="S488" s="267"/>
      <c r="T488" s="117" t="str">
        <f t="shared" si="291"/>
        <v/>
      </c>
      <c r="U488" s="287"/>
      <c r="V488" s="117" t="str">
        <f t="shared" si="292"/>
        <v/>
      </c>
      <c r="W488" s="307"/>
      <c r="X488" s="117" t="str">
        <f t="shared" si="293"/>
        <v/>
      </c>
      <c r="Y488" s="267"/>
      <c r="Z488" s="117" t="str">
        <f t="shared" si="294"/>
        <v/>
      </c>
      <c r="AA488" s="287"/>
      <c r="AB488" s="117" t="str">
        <f t="shared" si="295"/>
        <v/>
      </c>
      <c r="AC488" s="117">
        <f>IF(ISBLANK(#REF!),"",MATCH($D488,Liste_compétences,0))</f>
        <v>488</v>
      </c>
      <c r="AD488" s="117">
        <f>IF(ISBLANK(#REF!),"",MATCH($D488,Liste_compétences,0))</f>
        <v>488</v>
      </c>
    </row>
    <row r="489" spans="1:30" x14ac:dyDescent="0.25">
      <c r="A489" s="421" t="s">
        <v>213</v>
      </c>
      <c r="B489" s="71" t="s">
        <v>221</v>
      </c>
      <c r="C489" s="167" t="s">
        <v>498</v>
      </c>
      <c r="D489" s="206" t="s">
        <v>1187</v>
      </c>
      <c r="E489" s="243"/>
      <c r="F489" s="115" t="str">
        <f t="shared" si="284"/>
        <v/>
      </c>
      <c r="G489" s="265"/>
      <c r="H489" s="115" t="str">
        <f t="shared" si="285"/>
        <v/>
      </c>
      <c r="I489" s="285"/>
      <c r="J489" s="115" t="str">
        <f t="shared" si="286"/>
        <v/>
      </c>
      <c r="K489" s="306"/>
      <c r="L489" s="115" t="str">
        <f t="shared" si="287"/>
        <v/>
      </c>
      <c r="M489" s="265"/>
      <c r="N489" s="115" t="str">
        <f t="shared" si="288"/>
        <v/>
      </c>
      <c r="O489" s="285"/>
      <c r="P489" s="115" t="str">
        <f t="shared" si="289"/>
        <v/>
      </c>
      <c r="Q489" s="306"/>
      <c r="R489" s="115" t="str">
        <f t="shared" si="290"/>
        <v/>
      </c>
      <c r="S489" s="265"/>
      <c r="T489" s="115" t="str">
        <f t="shared" si="291"/>
        <v/>
      </c>
      <c r="U489" s="285"/>
      <c r="V489" s="115" t="str">
        <f t="shared" si="292"/>
        <v/>
      </c>
      <c r="W489" s="306"/>
      <c r="X489" s="115" t="str">
        <f t="shared" si="293"/>
        <v/>
      </c>
      <c r="Y489" s="265"/>
      <c r="Z489" s="115" t="str">
        <f t="shared" si="294"/>
        <v/>
      </c>
      <c r="AA489" s="285"/>
      <c r="AB489" s="115" t="str">
        <f t="shared" si="295"/>
        <v/>
      </c>
      <c r="AC489" s="115">
        <f>IF(ISBLANK(#REF!),"",MATCH($D489,Liste_compétences,0))</f>
        <v>489</v>
      </c>
      <c r="AD489" s="115">
        <f>IF(ISBLANK(#REF!),"",MATCH($D489,Liste_compétences,0))</f>
        <v>489</v>
      </c>
    </row>
    <row r="490" spans="1:30" x14ac:dyDescent="0.25">
      <c r="A490" s="419"/>
      <c r="B490" s="66" t="s">
        <v>220</v>
      </c>
      <c r="C490" s="168" t="s">
        <v>499</v>
      </c>
      <c r="D490" s="207" t="s">
        <v>1188</v>
      </c>
      <c r="E490" s="244"/>
      <c r="F490" s="116" t="str">
        <f t="shared" si="284"/>
        <v/>
      </c>
      <c r="G490" s="266"/>
      <c r="H490" s="116" t="str">
        <f t="shared" si="285"/>
        <v/>
      </c>
      <c r="I490" s="286"/>
      <c r="J490" s="116" t="str">
        <f t="shared" si="286"/>
        <v/>
      </c>
      <c r="K490" s="309"/>
      <c r="L490" s="116" t="str">
        <f t="shared" si="287"/>
        <v/>
      </c>
      <c r="M490" s="266"/>
      <c r="N490" s="116" t="str">
        <f t="shared" si="288"/>
        <v/>
      </c>
      <c r="O490" s="286"/>
      <c r="P490" s="116" t="str">
        <f t="shared" si="289"/>
        <v/>
      </c>
      <c r="Q490" s="309"/>
      <c r="R490" s="116" t="str">
        <f t="shared" si="290"/>
        <v/>
      </c>
      <c r="S490" s="266"/>
      <c r="T490" s="116" t="str">
        <f t="shared" si="291"/>
        <v/>
      </c>
      <c r="U490" s="286"/>
      <c r="V490" s="116" t="str">
        <f t="shared" si="292"/>
        <v/>
      </c>
      <c r="W490" s="309"/>
      <c r="X490" s="116" t="str">
        <f t="shared" si="293"/>
        <v/>
      </c>
      <c r="Y490" s="266"/>
      <c r="Z490" s="116" t="str">
        <f t="shared" si="294"/>
        <v/>
      </c>
      <c r="AA490" s="286"/>
      <c r="AB490" s="116" t="str">
        <f t="shared" si="295"/>
        <v/>
      </c>
      <c r="AC490" s="116">
        <f>IF(ISBLANK(#REF!),"",MATCH($D490,Liste_compétences,0))</f>
        <v>490</v>
      </c>
      <c r="AD490" s="116">
        <f>IF(ISBLANK(#REF!),"",MATCH($D490,Liste_compétences,0))</f>
        <v>490</v>
      </c>
    </row>
    <row r="491" spans="1:30" x14ac:dyDescent="0.25">
      <c r="A491" s="419"/>
      <c r="B491" s="66" t="s">
        <v>223</v>
      </c>
      <c r="C491" s="168" t="s">
        <v>500</v>
      </c>
      <c r="D491" s="207" t="s">
        <v>1189</v>
      </c>
      <c r="E491" s="244"/>
      <c r="F491" s="116" t="str">
        <f t="shared" si="284"/>
        <v/>
      </c>
      <c r="G491" s="266"/>
      <c r="H491" s="116" t="str">
        <f t="shared" si="285"/>
        <v/>
      </c>
      <c r="I491" s="286"/>
      <c r="J491" s="116" t="str">
        <f t="shared" si="286"/>
        <v/>
      </c>
      <c r="K491" s="309"/>
      <c r="L491" s="116" t="str">
        <f t="shared" si="287"/>
        <v/>
      </c>
      <c r="M491" s="266"/>
      <c r="N491" s="116" t="str">
        <f t="shared" si="288"/>
        <v/>
      </c>
      <c r="O491" s="286"/>
      <c r="P491" s="116" t="str">
        <f t="shared" si="289"/>
        <v/>
      </c>
      <c r="Q491" s="309"/>
      <c r="R491" s="116" t="str">
        <f t="shared" si="290"/>
        <v/>
      </c>
      <c r="S491" s="266"/>
      <c r="T491" s="116" t="str">
        <f t="shared" si="291"/>
        <v/>
      </c>
      <c r="U491" s="286"/>
      <c r="V491" s="116" t="str">
        <f t="shared" si="292"/>
        <v/>
      </c>
      <c r="W491" s="309"/>
      <c r="X491" s="116" t="str">
        <f t="shared" si="293"/>
        <v/>
      </c>
      <c r="Y491" s="266"/>
      <c r="Z491" s="116" t="str">
        <f t="shared" si="294"/>
        <v/>
      </c>
      <c r="AA491" s="286"/>
      <c r="AB491" s="116" t="str">
        <f t="shared" si="295"/>
        <v/>
      </c>
      <c r="AC491" s="116">
        <f>IF(ISBLANK(#REF!),"",MATCH($D491,Liste_compétences,0))</f>
        <v>491</v>
      </c>
      <c r="AD491" s="116">
        <f>IF(ISBLANK(#REF!),"",MATCH($D491,Liste_compétences,0))</f>
        <v>491</v>
      </c>
    </row>
    <row r="492" spans="1:30" x14ac:dyDescent="0.25">
      <c r="A492" s="419"/>
      <c r="B492" s="66" t="s">
        <v>221</v>
      </c>
      <c r="C492" s="168" t="s">
        <v>501</v>
      </c>
      <c r="D492" s="207" t="s">
        <v>1190</v>
      </c>
      <c r="E492" s="244"/>
      <c r="F492" s="116" t="str">
        <f t="shared" si="284"/>
        <v/>
      </c>
      <c r="G492" s="266"/>
      <c r="H492" s="116" t="str">
        <f t="shared" si="285"/>
        <v/>
      </c>
      <c r="I492" s="286"/>
      <c r="J492" s="116" t="str">
        <f t="shared" si="286"/>
        <v/>
      </c>
      <c r="K492" s="309"/>
      <c r="L492" s="116" t="str">
        <f t="shared" si="287"/>
        <v/>
      </c>
      <c r="M492" s="266"/>
      <c r="N492" s="116" t="str">
        <f t="shared" si="288"/>
        <v/>
      </c>
      <c r="O492" s="286"/>
      <c r="P492" s="116" t="str">
        <f t="shared" si="289"/>
        <v/>
      </c>
      <c r="Q492" s="309"/>
      <c r="R492" s="116" t="str">
        <f t="shared" si="290"/>
        <v/>
      </c>
      <c r="S492" s="266"/>
      <c r="T492" s="116" t="str">
        <f t="shared" si="291"/>
        <v/>
      </c>
      <c r="U492" s="286"/>
      <c r="V492" s="116" t="str">
        <f t="shared" si="292"/>
        <v/>
      </c>
      <c r="W492" s="309"/>
      <c r="X492" s="116" t="str">
        <f t="shared" si="293"/>
        <v/>
      </c>
      <c r="Y492" s="266"/>
      <c r="Z492" s="116" t="str">
        <f t="shared" si="294"/>
        <v/>
      </c>
      <c r="AA492" s="286"/>
      <c r="AB492" s="116" t="str">
        <f t="shared" si="295"/>
        <v/>
      </c>
      <c r="AC492" s="116">
        <f>IF(ISBLANK(#REF!),"",MATCH($D492,Liste_compétences,0))</f>
        <v>492</v>
      </c>
      <c r="AD492" s="116">
        <f>IF(ISBLANK(#REF!),"",MATCH($D492,Liste_compétences,0))</f>
        <v>492</v>
      </c>
    </row>
    <row r="493" spans="1:30" x14ac:dyDescent="0.25">
      <c r="A493" s="419"/>
      <c r="B493" s="66" t="s">
        <v>221</v>
      </c>
      <c r="C493" s="168" t="s">
        <v>502</v>
      </c>
      <c r="D493" s="207" t="s">
        <v>1191</v>
      </c>
      <c r="E493" s="244"/>
      <c r="F493" s="116" t="str">
        <f t="shared" si="284"/>
        <v/>
      </c>
      <c r="G493" s="266"/>
      <c r="H493" s="116" t="str">
        <f t="shared" si="285"/>
        <v/>
      </c>
      <c r="I493" s="286"/>
      <c r="J493" s="116" t="str">
        <f t="shared" si="286"/>
        <v/>
      </c>
      <c r="K493" s="309"/>
      <c r="L493" s="116" t="str">
        <f t="shared" si="287"/>
        <v/>
      </c>
      <c r="M493" s="266"/>
      <c r="N493" s="116" t="str">
        <f t="shared" si="288"/>
        <v/>
      </c>
      <c r="O493" s="286"/>
      <c r="P493" s="116" t="str">
        <f t="shared" si="289"/>
        <v/>
      </c>
      <c r="Q493" s="309"/>
      <c r="R493" s="116" t="str">
        <f t="shared" si="290"/>
        <v/>
      </c>
      <c r="S493" s="266"/>
      <c r="T493" s="116" t="str">
        <f t="shared" si="291"/>
        <v/>
      </c>
      <c r="U493" s="286"/>
      <c r="V493" s="116" t="str">
        <f t="shared" si="292"/>
        <v/>
      </c>
      <c r="W493" s="309"/>
      <c r="X493" s="116" t="str">
        <f t="shared" si="293"/>
        <v/>
      </c>
      <c r="Y493" s="266"/>
      <c r="Z493" s="116" t="str">
        <f t="shared" si="294"/>
        <v/>
      </c>
      <c r="AA493" s="286"/>
      <c r="AB493" s="116" t="str">
        <f t="shared" si="295"/>
        <v/>
      </c>
      <c r="AC493" s="116">
        <f>IF(ISBLANK(#REF!),"",MATCH($D493,Liste_compétences,0))</f>
        <v>493</v>
      </c>
      <c r="AD493" s="116">
        <f>IF(ISBLANK(#REF!),"",MATCH($D493,Liste_compétences,0))</f>
        <v>493</v>
      </c>
    </row>
    <row r="494" spans="1:30" x14ac:dyDescent="0.25">
      <c r="A494" s="419"/>
      <c r="B494" s="66" t="s">
        <v>223</v>
      </c>
      <c r="C494" s="168" t="s">
        <v>503</v>
      </c>
      <c r="D494" s="207" t="s">
        <v>1192</v>
      </c>
      <c r="E494" s="244"/>
      <c r="F494" s="116" t="str">
        <f t="shared" si="284"/>
        <v/>
      </c>
      <c r="G494" s="266"/>
      <c r="H494" s="116" t="str">
        <f t="shared" si="285"/>
        <v/>
      </c>
      <c r="I494" s="286"/>
      <c r="J494" s="116" t="str">
        <f t="shared" si="286"/>
        <v/>
      </c>
      <c r="K494" s="309"/>
      <c r="L494" s="116" t="str">
        <f t="shared" si="287"/>
        <v/>
      </c>
      <c r="M494" s="266"/>
      <c r="N494" s="116" t="str">
        <f t="shared" si="288"/>
        <v/>
      </c>
      <c r="O494" s="286"/>
      <c r="P494" s="116" t="str">
        <f t="shared" si="289"/>
        <v/>
      </c>
      <c r="Q494" s="309"/>
      <c r="R494" s="116" t="str">
        <f t="shared" si="290"/>
        <v/>
      </c>
      <c r="S494" s="266"/>
      <c r="T494" s="116" t="str">
        <f t="shared" si="291"/>
        <v/>
      </c>
      <c r="U494" s="286"/>
      <c r="V494" s="116" t="str">
        <f t="shared" si="292"/>
        <v/>
      </c>
      <c r="W494" s="309"/>
      <c r="X494" s="116" t="str">
        <f t="shared" si="293"/>
        <v/>
      </c>
      <c r="Y494" s="266"/>
      <c r="Z494" s="116" t="str">
        <f t="shared" si="294"/>
        <v/>
      </c>
      <c r="AA494" s="286"/>
      <c r="AB494" s="116" t="str">
        <f t="shared" si="295"/>
        <v/>
      </c>
      <c r="AC494" s="116">
        <f>IF(ISBLANK(#REF!),"",MATCH($D494,Liste_compétences,0))</f>
        <v>494</v>
      </c>
      <c r="AD494" s="116">
        <f>IF(ISBLANK(#REF!),"",MATCH($D494,Liste_compétences,0))</f>
        <v>494</v>
      </c>
    </row>
    <row r="495" spans="1:30" ht="15" thickBot="1" x14ac:dyDescent="0.3">
      <c r="A495" s="420"/>
      <c r="B495" s="69" t="s">
        <v>223</v>
      </c>
      <c r="C495" s="202" t="s">
        <v>504</v>
      </c>
      <c r="D495" s="208" t="s">
        <v>1193</v>
      </c>
      <c r="E495" s="245"/>
      <c r="F495" s="117" t="str">
        <f t="shared" si="284"/>
        <v/>
      </c>
      <c r="G495" s="267"/>
      <c r="H495" s="117" t="str">
        <f t="shared" si="285"/>
        <v/>
      </c>
      <c r="I495" s="287"/>
      <c r="J495" s="117" t="str">
        <f t="shared" si="286"/>
        <v/>
      </c>
      <c r="K495" s="307"/>
      <c r="L495" s="117" t="str">
        <f t="shared" si="287"/>
        <v/>
      </c>
      <c r="M495" s="267"/>
      <c r="N495" s="117" t="str">
        <f t="shared" si="288"/>
        <v/>
      </c>
      <c r="O495" s="287"/>
      <c r="P495" s="117" t="str">
        <f t="shared" si="289"/>
        <v/>
      </c>
      <c r="Q495" s="307"/>
      <c r="R495" s="117" t="str">
        <f t="shared" si="290"/>
        <v/>
      </c>
      <c r="S495" s="267"/>
      <c r="T495" s="117" t="str">
        <f t="shared" si="291"/>
        <v/>
      </c>
      <c r="U495" s="287"/>
      <c r="V495" s="117" t="str">
        <f t="shared" si="292"/>
        <v/>
      </c>
      <c r="W495" s="307"/>
      <c r="X495" s="117" t="str">
        <f t="shared" si="293"/>
        <v/>
      </c>
      <c r="Y495" s="267"/>
      <c r="Z495" s="117" t="str">
        <f t="shared" si="294"/>
        <v/>
      </c>
      <c r="AA495" s="287"/>
      <c r="AB495" s="117" t="str">
        <f t="shared" si="295"/>
        <v/>
      </c>
      <c r="AC495" s="117">
        <f>IF(ISBLANK(#REF!),"",MATCH($D495,Liste_compétences,0))</f>
        <v>495</v>
      </c>
      <c r="AD495" s="117">
        <f>IF(ISBLANK(#REF!),"",MATCH($D495,Liste_compétences,0))</f>
        <v>495</v>
      </c>
    </row>
    <row r="496" spans="1:30" x14ac:dyDescent="0.25">
      <c r="A496" s="421" t="s">
        <v>212</v>
      </c>
      <c r="B496" s="71" t="s">
        <v>220</v>
      </c>
      <c r="C496" s="167" t="s">
        <v>505</v>
      </c>
      <c r="D496" s="206" t="s">
        <v>1194</v>
      </c>
      <c r="E496" s="243"/>
      <c r="F496" s="115" t="str">
        <f t="shared" si="284"/>
        <v/>
      </c>
      <c r="G496" s="265"/>
      <c r="H496" s="115" t="str">
        <f t="shared" si="285"/>
        <v/>
      </c>
      <c r="I496" s="285"/>
      <c r="J496" s="115" t="str">
        <f t="shared" si="286"/>
        <v/>
      </c>
      <c r="K496" s="306"/>
      <c r="L496" s="115" t="str">
        <f t="shared" si="287"/>
        <v/>
      </c>
      <c r="M496" s="265"/>
      <c r="N496" s="115" t="str">
        <f t="shared" si="288"/>
        <v/>
      </c>
      <c r="O496" s="285"/>
      <c r="P496" s="115" t="str">
        <f t="shared" si="289"/>
        <v/>
      </c>
      <c r="Q496" s="306"/>
      <c r="R496" s="115" t="str">
        <f t="shared" si="290"/>
        <v/>
      </c>
      <c r="S496" s="265"/>
      <c r="T496" s="115" t="str">
        <f t="shared" si="291"/>
        <v/>
      </c>
      <c r="U496" s="285"/>
      <c r="V496" s="115" t="str">
        <f t="shared" si="292"/>
        <v/>
      </c>
      <c r="W496" s="306"/>
      <c r="X496" s="115" t="str">
        <f t="shared" si="293"/>
        <v/>
      </c>
      <c r="Y496" s="265"/>
      <c r="Z496" s="115" t="str">
        <f t="shared" si="294"/>
        <v/>
      </c>
      <c r="AA496" s="285"/>
      <c r="AB496" s="115" t="str">
        <f t="shared" si="295"/>
        <v/>
      </c>
      <c r="AC496" s="115">
        <f>IF(ISBLANK(#REF!),"",MATCH($D496,Liste_compétences,0))</f>
        <v>496</v>
      </c>
      <c r="AD496" s="115">
        <f>IF(ISBLANK(#REF!),"",MATCH($D496,Liste_compétences,0))</f>
        <v>496</v>
      </c>
    </row>
    <row r="497" spans="1:30" ht="15" thickBot="1" x14ac:dyDescent="0.3">
      <c r="A497" s="420"/>
      <c r="B497" s="67" t="s">
        <v>223</v>
      </c>
      <c r="C497" s="169" t="s">
        <v>506</v>
      </c>
      <c r="D497" s="25" t="s">
        <v>1195</v>
      </c>
      <c r="E497" s="246"/>
      <c r="F497" s="118" t="str">
        <f t="shared" si="284"/>
        <v/>
      </c>
      <c r="G497" s="268"/>
      <c r="H497" s="118" t="str">
        <f t="shared" si="285"/>
        <v/>
      </c>
      <c r="I497" s="288"/>
      <c r="J497" s="118" t="str">
        <f t="shared" si="286"/>
        <v/>
      </c>
      <c r="K497" s="308"/>
      <c r="L497" s="118" t="str">
        <f t="shared" si="287"/>
        <v/>
      </c>
      <c r="M497" s="268"/>
      <c r="N497" s="118" t="str">
        <f t="shared" si="288"/>
        <v/>
      </c>
      <c r="O497" s="288"/>
      <c r="P497" s="118" t="str">
        <f t="shared" si="289"/>
        <v/>
      </c>
      <c r="Q497" s="308"/>
      <c r="R497" s="118" t="str">
        <f t="shared" si="290"/>
        <v/>
      </c>
      <c r="S497" s="268"/>
      <c r="T497" s="118" t="str">
        <f t="shared" si="291"/>
        <v/>
      </c>
      <c r="U497" s="288"/>
      <c r="V497" s="118" t="str">
        <f t="shared" si="292"/>
        <v/>
      </c>
      <c r="W497" s="308"/>
      <c r="X497" s="118" t="str">
        <f t="shared" si="293"/>
        <v/>
      </c>
      <c r="Y497" s="268"/>
      <c r="Z497" s="118" t="str">
        <f t="shared" si="294"/>
        <v/>
      </c>
      <c r="AA497" s="288"/>
      <c r="AB497" s="118" t="str">
        <f t="shared" si="295"/>
        <v/>
      </c>
      <c r="AC497" s="118">
        <f>IF(ISBLANK(#REF!),"",MATCH($D497,Liste_compétences,0))</f>
        <v>497</v>
      </c>
      <c r="AD497" s="118">
        <f>IF(ISBLANK(#REF!),"",MATCH($D497,Liste_compétences,0))</f>
        <v>497</v>
      </c>
    </row>
    <row r="498" spans="1:30" ht="15.75" thickBot="1" x14ac:dyDescent="0.3">
      <c r="A498" s="409" t="s">
        <v>214</v>
      </c>
      <c r="B498" s="77"/>
      <c r="C498" s="74"/>
      <c r="D498" s="3" t="s">
        <v>112</v>
      </c>
      <c r="E498" s="404"/>
      <c r="F498" s="405"/>
      <c r="G498" s="405"/>
      <c r="H498" s="405"/>
      <c r="I498" s="405"/>
      <c r="J498" s="405"/>
      <c r="K498" s="405"/>
      <c r="L498" s="405"/>
      <c r="M498" s="405"/>
      <c r="N498" s="405"/>
      <c r="O498" s="405"/>
      <c r="P498" s="405"/>
      <c r="Q498" s="405"/>
      <c r="R498" s="405"/>
      <c r="S498" s="405"/>
      <c r="T498" s="405"/>
      <c r="U498" s="405"/>
      <c r="V498" s="405"/>
      <c r="W498" s="405"/>
      <c r="X498" s="405"/>
      <c r="Y498" s="405"/>
      <c r="Z498" s="405"/>
      <c r="AA498" s="405"/>
      <c r="AB498" s="405"/>
      <c r="AC498" s="405"/>
      <c r="AD498" s="405"/>
    </row>
    <row r="499" spans="1:30" x14ac:dyDescent="0.25">
      <c r="A499" s="419"/>
      <c r="B499" s="71" t="s">
        <v>221</v>
      </c>
      <c r="C499" s="167" t="s">
        <v>507</v>
      </c>
      <c r="D499" s="206" t="s">
        <v>1196</v>
      </c>
      <c r="E499" s="243"/>
      <c r="F499" s="115" t="str">
        <f>IF(ISBLANK(E499),"",MATCH($D499,Liste_compétences,0))</f>
        <v/>
      </c>
      <c r="G499" s="265"/>
      <c r="H499" s="115" t="str">
        <f>IF(ISBLANK(G499),"",MATCH($D499,Liste_compétences,0))</f>
        <v/>
      </c>
      <c r="I499" s="285"/>
      <c r="J499" s="115" t="str">
        <f>IF(ISBLANK(I499),"",MATCH($D499,Liste_compétences,0))</f>
        <v/>
      </c>
      <c r="K499" s="306"/>
      <c r="L499" s="115" t="str">
        <f>IF(ISBLANK(K499),"",MATCH($D499,Liste_compétences,0))</f>
        <v/>
      </c>
      <c r="M499" s="265"/>
      <c r="N499" s="115" t="str">
        <f>IF(ISBLANK(M499),"",MATCH($D499,Liste_compétences,0))</f>
        <v/>
      </c>
      <c r="O499" s="285"/>
      <c r="P499" s="115" t="str">
        <f>IF(ISBLANK(O499),"",MATCH($D499,Liste_compétences,0))</f>
        <v/>
      </c>
      <c r="Q499" s="306"/>
      <c r="R499" s="115" t="str">
        <f>IF(ISBLANK(Q499),"",MATCH($D499,Liste_compétences,0))</f>
        <v/>
      </c>
      <c r="S499" s="265"/>
      <c r="T499" s="115" t="str">
        <f>IF(ISBLANK(S499),"",MATCH($D499,Liste_compétences,0))</f>
        <v/>
      </c>
      <c r="U499" s="285"/>
      <c r="V499" s="115" t="str">
        <f>IF(ISBLANK(U499),"",MATCH($D499,Liste_compétences,0))</f>
        <v/>
      </c>
      <c r="W499" s="306"/>
      <c r="X499" s="115" t="str">
        <f>IF(ISBLANK(W499),"",MATCH($D499,Liste_compétences,0))</f>
        <v/>
      </c>
      <c r="Y499" s="265"/>
      <c r="Z499" s="115" t="str">
        <f>IF(ISBLANK(Y499),"",MATCH($D499,Liste_compétences,0))</f>
        <v/>
      </c>
      <c r="AA499" s="285"/>
      <c r="AB499" s="115" t="str">
        <f>IF(ISBLANK(AA499),"",MATCH($D499,Liste_compétences,0))</f>
        <v/>
      </c>
      <c r="AC499" s="115">
        <f>IF(ISBLANK(#REF!),"",MATCH($D499,Liste_compétences,0))</f>
        <v>499</v>
      </c>
      <c r="AD499" s="115">
        <f>IF(ISBLANK(#REF!),"",MATCH($D499,Liste_compétences,0))</f>
        <v>499</v>
      </c>
    </row>
    <row r="500" spans="1:30" x14ac:dyDescent="0.25">
      <c r="A500" s="419"/>
      <c r="B500" s="66" t="s">
        <v>221</v>
      </c>
      <c r="C500" s="168" t="s">
        <v>508</v>
      </c>
      <c r="D500" s="207" t="s">
        <v>1197</v>
      </c>
      <c r="E500" s="244"/>
      <c r="F500" s="116" t="str">
        <f>IF(ISBLANK(E500),"",MATCH($D500,Liste_compétences,0))</f>
        <v/>
      </c>
      <c r="G500" s="266"/>
      <c r="H500" s="116" t="str">
        <f>IF(ISBLANK(G500),"",MATCH($D500,Liste_compétences,0))</f>
        <v/>
      </c>
      <c r="I500" s="286"/>
      <c r="J500" s="116" t="str">
        <f>IF(ISBLANK(I500),"",MATCH($D500,Liste_compétences,0))</f>
        <v/>
      </c>
      <c r="K500" s="309"/>
      <c r="L500" s="116" t="str">
        <f>IF(ISBLANK(K500),"",MATCH($D500,Liste_compétences,0))</f>
        <v/>
      </c>
      <c r="M500" s="266"/>
      <c r="N500" s="116" t="str">
        <f>IF(ISBLANK(M500),"",MATCH($D500,Liste_compétences,0))</f>
        <v/>
      </c>
      <c r="O500" s="286"/>
      <c r="P500" s="116" t="str">
        <f>IF(ISBLANK(O500),"",MATCH($D500,Liste_compétences,0))</f>
        <v/>
      </c>
      <c r="Q500" s="309"/>
      <c r="R500" s="116" t="str">
        <f>IF(ISBLANK(Q500),"",MATCH($D500,Liste_compétences,0))</f>
        <v/>
      </c>
      <c r="S500" s="266"/>
      <c r="T500" s="116" t="str">
        <f>IF(ISBLANK(S500),"",MATCH($D500,Liste_compétences,0))</f>
        <v/>
      </c>
      <c r="U500" s="286"/>
      <c r="V500" s="116" t="str">
        <f>IF(ISBLANK(U500),"",MATCH($D500,Liste_compétences,0))</f>
        <v/>
      </c>
      <c r="W500" s="309"/>
      <c r="X500" s="116" t="str">
        <f>IF(ISBLANK(W500),"",MATCH($D500,Liste_compétences,0))</f>
        <v/>
      </c>
      <c r="Y500" s="266"/>
      <c r="Z500" s="116" t="str">
        <f>IF(ISBLANK(Y500),"",MATCH($D500,Liste_compétences,0))</f>
        <v/>
      </c>
      <c r="AA500" s="286"/>
      <c r="AB500" s="116" t="str">
        <f>IF(ISBLANK(AA500),"",MATCH($D500,Liste_compétences,0))</f>
        <v/>
      </c>
      <c r="AC500" s="116">
        <f>IF(ISBLANK(#REF!),"",MATCH($D500,Liste_compétences,0))</f>
        <v>500</v>
      </c>
      <c r="AD500" s="116">
        <f>IF(ISBLANK(#REF!),"",MATCH($D500,Liste_compétences,0))</f>
        <v>500</v>
      </c>
    </row>
    <row r="501" spans="1:30" x14ac:dyDescent="0.25">
      <c r="A501" s="419"/>
      <c r="B501" s="66" t="s">
        <v>220</v>
      </c>
      <c r="C501" s="168" t="s">
        <v>509</v>
      </c>
      <c r="D501" s="207" t="s">
        <v>1198</v>
      </c>
      <c r="E501" s="244"/>
      <c r="F501" s="116" t="str">
        <f>IF(ISBLANK(E501),"",MATCH($D501,Liste_compétences,0))</f>
        <v/>
      </c>
      <c r="G501" s="266"/>
      <c r="H501" s="116" t="str">
        <f>IF(ISBLANK(G501),"",MATCH($D501,Liste_compétences,0))</f>
        <v/>
      </c>
      <c r="I501" s="286"/>
      <c r="J501" s="116" t="str">
        <f>IF(ISBLANK(I501),"",MATCH($D501,Liste_compétences,0))</f>
        <v/>
      </c>
      <c r="K501" s="309"/>
      <c r="L501" s="116" t="str">
        <f>IF(ISBLANK(K501),"",MATCH($D501,Liste_compétences,0))</f>
        <v/>
      </c>
      <c r="M501" s="266"/>
      <c r="N501" s="116" t="str">
        <f>IF(ISBLANK(M501),"",MATCH($D501,Liste_compétences,0))</f>
        <v/>
      </c>
      <c r="O501" s="286"/>
      <c r="P501" s="116" t="str">
        <f>IF(ISBLANK(O501),"",MATCH($D501,Liste_compétences,0))</f>
        <v/>
      </c>
      <c r="Q501" s="309"/>
      <c r="R501" s="116" t="str">
        <f>IF(ISBLANK(Q501),"",MATCH($D501,Liste_compétences,0))</f>
        <v/>
      </c>
      <c r="S501" s="266"/>
      <c r="T501" s="116" t="str">
        <f>IF(ISBLANK(S501),"",MATCH($D501,Liste_compétences,0))</f>
        <v/>
      </c>
      <c r="U501" s="286"/>
      <c r="V501" s="116" t="str">
        <f>IF(ISBLANK(U501),"",MATCH($D501,Liste_compétences,0))</f>
        <v/>
      </c>
      <c r="W501" s="309"/>
      <c r="X501" s="116" t="str">
        <f>IF(ISBLANK(W501),"",MATCH($D501,Liste_compétences,0))</f>
        <v/>
      </c>
      <c r="Y501" s="266"/>
      <c r="Z501" s="116" t="str">
        <f>IF(ISBLANK(Y501),"",MATCH($D501,Liste_compétences,0))</f>
        <v/>
      </c>
      <c r="AA501" s="286"/>
      <c r="AB501" s="116" t="str">
        <f>IF(ISBLANK(AA501),"",MATCH($D501,Liste_compétences,0))</f>
        <v/>
      </c>
      <c r="AC501" s="116">
        <f>IF(ISBLANK(#REF!),"",MATCH($D501,Liste_compétences,0))</f>
        <v>501</v>
      </c>
      <c r="AD501" s="116">
        <f>IF(ISBLANK(#REF!),"",MATCH($D501,Liste_compétences,0))</f>
        <v>501</v>
      </c>
    </row>
    <row r="502" spans="1:30" x14ac:dyDescent="0.25">
      <c r="A502" s="419"/>
      <c r="B502" s="66" t="s">
        <v>220</v>
      </c>
      <c r="C502" s="168" t="s">
        <v>510</v>
      </c>
      <c r="D502" s="207" t="s">
        <v>1199</v>
      </c>
      <c r="E502" s="244"/>
      <c r="F502" s="116" t="str">
        <f>IF(ISBLANK(E502),"",MATCH($D502,Liste_compétences,0))</f>
        <v/>
      </c>
      <c r="G502" s="266"/>
      <c r="H502" s="116" t="str">
        <f>IF(ISBLANK(G502),"",MATCH($D502,Liste_compétences,0))</f>
        <v/>
      </c>
      <c r="I502" s="286"/>
      <c r="J502" s="116" t="str">
        <f>IF(ISBLANK(I502),"",MATCH($D502,Liste_compétences,0))</f>
        <v/>
      </c>
      <c r="K502" s="309"/>
      <c r="L502" s="116" t="str">
        <f>IF(ISBLANK(K502),"",MATCH($D502,Liste_compétences,0))</f>
        <v/>
      </c>
      <c r="M502" s="266"/>
      <c r="N502" s="116" t="str">
        <f>IF(ISBLANK(M502),"",MATCH($D502,Liste_compétences,0))</f>
        <v/>
      </c>
      <c r="O502" s="286"/>
      <c r="P502" s="116" t="str">
        <f>IF(ISBLANK(O502),"",MATCH($D502,Liste_compétences,0))</f>
        <v/>
      </c>
      <c r="Q502" s="309"/>
      <c r="R502" s="116" t="str">
        <f>IF(ISBLANK(Q502),"",MATCH($D502,Liste_compétences,0))</f>
        <v/>
      </c>
      <c r="S502" s="266"/>
      <c r="T502" s="116" t="str">
        <f>IF(ISBLANK(S502),"",MATCH($D502,Liste_compétences,0))</f>
        <v/>
      </c>
      <c r="U502" s="286"/>
      <c r="V502" s="116" t="str">
        <f>IF(ISBLANK(U502),"",MATCH($D502,Liste_compétences,0))</f>
        <v/>
      </c>
      <c r="W502" s="309"/>
      <c r="X502" s="116" t="str">
        <f>IF(ISBLANK(W502),"",MATCH($D502,Liste_compétences,0))</f>
        <v/>
      </c>
      <c r="Y502" s="266"/>
      <c r="Z502" s="116" t="str">
        <f>IF(ISBLANK(Y502),"",MATCH($D502,Liste_compétences,0))</f>
        <v/>
      </c>
      <c r="AA502" s="286"/>
      <c r="AB502" s="116" t="str">
        <f>IF(ISBLANK(AA502),"",MATCH($D502,Liste_compétences,0))</f>
        <v/>
      </c>
      <c r="AC502" s="116">
        <f>IF(ISBLANK(#REF!),"",MATCH($D502,Liste_compétences,0))</f>
        <v>502</v>
      </c>
      <c r="AD502" s="116">
        <f>IF(ISBLANK(#REF!),"",MATCH($D502,Liste_compétences,0))</f>
        <v>502</v>
      </c>
    </row>
    <row r="503" spans="1:30" ht="23.25" thickBot="1" x14ac:dyDescent="0.3">
      <c r="A503" s="419"/>
      <c r="B503" s="69" t="s">
        <v>223</v>
      </c>
      <c r="C503" s="169" t="s">
        <v>511</v>
      </c>
      <c r="D503" s="25" t="s">
        <v>1200</v>
      </c>
      <c r="E503" s="246"/>
      <c r="F503" s="118" t="str">
        <f>IF(ISBLANK(E503),"",MATCH($D503,Liste_compétences,0))</f>
        <v/>
      </c>
      <c r="G503" s="268"/>
      <c r="H503" s="118" t="str">
        <f>IF(ISBLANK(G503),"",MATCH($D503,Liste_compétences,0))</f>
        <v/>
      </c>
      <c r="I503" s="288"/>
      <c r="J503" s="118" t="str">
        <f>IF(ISBLANK(I503),"",MATCH($D503,Liste_compétences,0))</f>
        <v/>
      </c>
      <c r="K503" s="308"/>
      <c r="L503" s="118" t="str">
        <f>IF(ISBLANK(K503),"",MATCH($D503,Liste_compétences,0))</f>
        <v/>
      </c>
      <c r="M503" s="268"/>
      <c r="N503" s="118" t="str">
        <f>IF(ISBLANK(M503),"",MATCH($D503,Liste_compétences,0))</f>
        <v/>
      </c>
      <c r="O503" s="288"/>
      <c r="P503" s="118" t="str">
        <f>IF(ISBLANK(O503),"",MATCH($D503,Liste_compétences,0))</f>
        <v/>
      </c>
      <c r="Q503" s="308"/>
      <c r="R503" s="118" t="str">
        <f>IF(ISBLANK(Q503),"",MATCH($D503,Liste_compétences,0))</f>
        <v/>
      </c>
      <c r="S503" s="268"/>
      <c r="T503" s="118" t="str">
        <f>IF(ISBLANK(S503),"",MATCH($D503,Liste_compétences,0))</f>
        <v/>
      </c>
      <c r="U503" s="288"/>
      <c r="V503" s="118" t="str">
        <f>IF(ISBLANK(U503),"",MATCH($D503,Liste_compétences,0))</f>
        <v/>
      </c>
      <c r="W503" s="308"/>
      <c r="X503" s="118" t="str">
        <f>IF(ISBLANK(W503),"",MATCH($D503,Liste_compétences,0))</f>
        <v/>
      </c>
      <c r="Y503" s="268"/>
      <c r="Z503" s="118" t="str">
        <f>IF(ISBLANK(Y503),"",MATCH($D503,Liste_compétences,0))</f>
        <v/>
      </c>
      <c r="AA503" s="288"/>
      <c r="AB503" s="118" t="str">
        <f>IF(ISBLANK(AA503),"",MATCH($D503,Liste_compétences,0))</f>
        <v/>
      </c>
      <c r="AC503" s="118">
        <f>IF(ISBLANK(#REF!),"",MATCH($D503,Liste_compétences,0))</f>
        <v>503</v>
      </c>
      <c r="AD503" s="118">
        <f>IF(ISBLANK(#REF!),"",MATCH($D503,Liste_compétences,0))</f>
        <v>503</v>
      </c>
    </row>
    <row r="504" spans="1:30" ht="16.5" thickBot="1" x14ac:dyDescent="0.3">
      <c r="A504" s="412" t="s">
        <v>230</v>
      </c>
      <c r="B504" s="159"/>
      <c r="C504" s="172"/>
      <c r="D504" s="15" t="s">
        <v>1365</v>
      </c>
      <c r="E504" s="340"/>
      <c r="F504" s="341" t="str">
        <f>IF(SUM(F506:F517)=0,"",MATCH($D504,Liste_compétences,0))</f>
        <v/>
      </c>
      <c r="G504" s="342" t="str">
        <f>G$6</f>
        <v>2012-2013</v>
      </c>
      <c r="H504" s="341" t="str">
        <f>IF(SUM(H506:H517)=0,"",MATCH($D504,Liste_compétences,0))</f>
        <v/>
      </c>
      <c r="I504" s="343"/>
      <c r="J504" s="341" t="str">
        <f>IF(SUM(J506:J517)=0,"",MATCH($D504,Liste_compétences,0))</f>
        <v/>
      </c>
      <c r="K504" s="340"/>
      <c r="L504" s="341" t="str">
        <f>IF(SUM(L506:L517)=0,"",MATCH($D504,Liste_compétences,0))</f>
        <v/>
      </c>
      <c r="M504" s="342" t="str">
        <f>M$6</f>
        <v>2013-2014</v>
      </c>
      <c r="N504" s="341" t="str">
        <f>IF(SUM(N506:N517)=0,"",MATCH($D504,Liste_compétences,0))</f>
        <v/>
      </c>
      <c r="O504" s="343"/>
      <c r="P504" s="341" t="str">
        <f>IF(SUM(P506:P517)=0,"",MATCH($D504,Liste_compétences,0))</f>
        <v/>
      </c>
      <c r="Q504" s="340"/>
      <c r="R504" s="341" t="str">
        <f>IF(SUM(R506:R517)=0,"",MATCH($D504,Liste_compétences,0))</f>
        <v/>
      </c>
      <c r="S504" s="342" t="str">
        <f>S$6</f>
        <v>2014-2015</v>
      </c>
      <c r="T504" s="341" t="str">
        <f>IF(SUM(T506:T517)=0,"",MATCH($D504,Liste_compétences,0))</f>
        <v/>
      </c>
      <c r="U504" s="343"/>
      <c r="V504" s="341" t="str">
        <f>IF(SUM(V506:V517)=0,"",MATCH($D504,Liste_compétences,0))</f>
        <v/>
      </c>
      <c r="W504" s="340"/>
      <c r="X504" s="341" t="str">
        <f>IF(SUM(X506:X517)=0,"",MATCH($D504,Liste_compétences,0))</f>
        <v/>
      </c>
      <c r="Y504" s="342" t="str">
        <f>Y$6</f>
        <v>2015-2016</v>
      </c>
      <c r="Z504" s="341" t="str">
        <f>IF(SUM(Z506:Z517)=0,"",MATCH($D504,Liste_compétences,0))</f>
        <v/>
      </c>
      <c r="AA504" s="343"/>
      <c r="AB504" s="341" t="str">
        <f>IF(SUM(AB506:AB517)=0,"",MATCH($D504,Liste_compétences,0))</f>
        <v/>
      </c>
      <c r="AC504" s="341">
        <f>IF(SUM(AC506:AC517)=0,"",MATCH($D504,Liste_compétences,0))</f>
        <v>504</v>
      </c>
      <c r="AD504" s="103">
        <f>IF(SUM(AD506:AD517)=0,"",MATCH($D504,Liste_compétences,0))</f>
        <v>504</v>
      </c>
    </row>
    <row r="505" spans="1:30" ht="16.5" thickBot="1" x14ac:dyDescent="0.3">
      <c r="A505" s="413"/>
      <c r="B505" s="177"/>
      <c r="C505" s="173"/>
      <c r="D505" s="179" t="s">
        <v>1</v>
      </c>
      <c r="E505" s="358">
        <v>1</v>
      </c>
      <c r="F505" s="359"/>
      <c r="G505" s="350">
        <v>2</v>
      </c>
      <c r="H505" s="359"/>
      <c r="I505" s="360">
        <v>3</v>
      </c>
      <c r="J505" s="359"/>
      <c r="K505" s="361">
        <v>1</v>
      </c>
      <c r="L505" s="359"/>
      <c r="M505" s="350">
        <v>2</v>
      </c>
      <c r="N505" s="359"/>
      <c r="O505" s="360">
        <v>3</v>
      </c>
      <c r="P505" s="359"/>
      <c r="Q505" s="358">
        <v>1</v>
      </c>
      <c r="R505" s="359"/>
      <c r="S505" s="350">
        <v>2</v>
      </c>
      <c r="T505" s="359"/>
      <c r="U505" s="360">
        <v>3</v>
      </c>
      <c r="V505" s="359"/>
      <c r="W505" s="361">
        <v>1</v>
      </c>
      <c r="X505" s="359"/>
      <c r="Y505" s="350">
        <v>2</v>
      </c>
      <c r="Z505" s="359"/>
      <c r="AA505" s="360">
        <v>3</v>
      </c>
      <c r="AB505" s="359"/>
      <c r="AC505" s="359"/>
      <c r="AD505" s="149"/>
    </row>
    <row r="506" spans="1:30" x14ac:dyDescent="0.25">
      <c r="A506" s="419" t="s">
        <v>193</v>
      </c>
      <c r="B506" s="44" t="s">
        <v>176</v>
      </c>
      <c r="C506" s="167" t="s">
        <v>512</v>
      </c>
      <c r="D506" s="206" t="s">
        <v>1201</v>
      </c>
      <c r="E506" s="243"/>
      <c r="F506" s="115" t="str">
        <f t="shared" ref="F506:F517" si="296">IF(ISBLANK(E506),"",MATCH($D506,Liste_compétences,0))</f>
        <v/>
      </c>
      <c r="G506" s="265"/>
      <c r="H506" s="115" t="str">
        <f t="shared" ref="H506:H517" si="297">IF(ISBLANK(G506),"",MATCH($D506,Liste_compétences,0))</f>
        <v/>
      </c>
      <c r="I506" s="285"/>
      <c r="J506" s="115" t="str">
        <f t="shared" ref="J506:J517" si="298">IF(ISBLANK(I506),"",MATCH($D506,Liste_compétences,0))</f>
        <v/>
      </c>
      <c r="K506" s="306"/>
      <c r="L506" s="115" t="str">
        <f t="shared" ref="L506:L517" si="299">IF(ISBLANK(K506),"",MATCH($D506,Liste_compétences,0))</f>
        <v/>
      </c>
      <c r="M506" s="265"/>
      <c r="N506" s="115" t="str">
        <f t="shared" ref="N506:N517" si="300">IF(ISBLANK(M506),"",MATCH($D506,Liste_compétences,0))</f>
        <v/>
      </c>
      <c r="O506" s="285"/>
      <c r="P506" s="115" t="str">
        <f t="shared" ref="P506:P517" si="301">IF(ISBLANK(O506),"",MATCH($D506,Liste_compétences,0))</f>
        <v/>
      </c>
      <c r="Q506" s="243"/>
      <c r="R506" s="115" t="str">
        <f t="shared" ref="R506:R517" si="302">IF(ISBLANK(Q506),"",MATCH($D506,Liste_compétences,0))</f>
        <v/>
      </c>
      <c r="S506" s="265"/>
      <c r="T506" s="115" t="str">
        <f t="shared" ref="T506:T517" si="303">IF(ISBLANK(S506),"",MATCH($D506,Liste_compétences,0))</f>
        <v/>
      </c>
      <c r="U506" s="285"/>
      <c r="V506" s="115" t="str">
        <f t="shared" ref="V506:V517" si="304">IF(ISBLANK(U506),"",MATCH($D506,Liste_compétences,0))</f>
        <v/>
      </c>
      <c r="W506" s="306"/>
      <c r="X506" s="115" t="str">
        <f t="shared" ref="X506:X517" si="305">IF(ISBLANK(W506),"",MATCH($D506,Liste_compétences,0))</f>
        <v/>
      </c>
      <c r="Y506" s="265"/>
      <c r="Z506" s="115" t="str">
        <f t="shared" ref="Z506:Z517" si="306">IF(ISBLANK(Y506),"",MATCH($D506,Liste_compétences,0))</f>
        <v/>
      </c>
      <c r="AA506" s="285"/>
      <c r="AB506" s="115" t="str">
        <f t="shared" ref="AB506:AB517" si="307">IF(ISBLANK(AA506),"",MATCH($D506,Liste_compétences,0))</f>
        <v/>
      </c>
      <c r="AC506" s="115">
        <f>IF(ISBLANK(#REF!),"",MATCH($D506,Liste_compétences,0))</f>
        <v>506</v>
      </c>
      <c r="AD506" s="115">
        <f>IF(ISBLANK(#REF!),"",MATCH($D506,Liste_compétences,0))</f>
        <v>506</v>
      </c>
    </row>
    <row r="507" spans="1:30" x14ac:dyDescent="0.25">
      <c r="A507" s="419"/>
      <c r="B507" s="36" t="s">
        <v>176</v>
      </c>
      <c r="C507" s="168" t="s">
        <v>513</v>
      </c>
      <c r="D507" s="207" t="s">
        <v>1202</v>
      </c>
      <c r="E507" s="244"/>
      <c r="F507" s="116" t="str">
        <f t="shared" si="296"/>
        <v/>
      </c>
      <c r="G507" s="266"/>
      <c r="H507" s="116" t="str">
        <f t="shared" si="297"/>
        <v/>
      </c>
      <c r="I507" s="286"/>
      <c r="J507" s="116" t="str">
        <f t="shared" si="298"/>
        <v/>
      </c>
      <c r="K507" s="309"/>
      <c r="L507" s="116" t="str">
        <f t="shared" si="299"/>
        <v/>
      </c>
      <c r="M507" s="266"/>
      <c r="N507" s="116" t="str">
        <f t="shared" si="300"/>
        <v/>
      </c>
      <c r="O507" s="286"/>
      <c r="P507" s="116" t="str">
        <f t="shared" si="301"/>
        <v/>
      </c>
      <c r="Q507" s="244"/>
      <c r="R507" s="116" t="str">
        <f t="shared" si="302"/>
        <v/>
      </c>
      <c r="S507" s="266"/>
      <c r="T507" s="116" t="str">
        <f t="shared" si="303"/>
        <v/>
      </c>
      <c r="U507" s="286"/>
      <c r="V507" s="116" t="str">
        <f t="shared" si="304"/>
        <v/>
      </c>
      <c r="W507" s="309"/>
      <c r="X507" s="116" t="str">
        <f t="shared" si="305"/>
        <v/>
      </c>
      <c r="Y507" s="266"/>
      <c r="Z507" s="116" t="str">
        <f t="shared" si="306"/>
        <v/>
      </c>
      <c r="AA507" s="286"/>
      <c r="AB507" s="116" t="str">
        <f t="shared" si="307"/>
        <v/>
      </c>
      <c r="AC507" s="116">
        <f>IF(ISBLANK(#REF!),"",MATCH($D507,Liste_compétences,0))</f>
        <v>507</v>
      </c>
      <c r="AD507" s="116">
        <f>IF(ISBLANK(#REF!),"",MATCH($D507,Liste_compétences,0))</f>
        <v>507</v>
      </c>
    </row>
    <row r="508" spans="1:30" x14ac:dyDescent="0.25">
      <c r="A508" s="419"/>
      <c r="B508" s="36" t="s">
        <v>176</v>
      </c>
      <c r="C508" s="168" t="s">
        <v>514</v>
      </c>
      <c r="D508" s="207" t="s">
        <v>1203</v>
      </c>
      <c r="E508" s="244"/>
      <c r="F508" s="116" t="str">
        <f t="shared" si="296"/>
        <v/>
      </c>
      <c r="G508" s="266"/>
      <c r="H508" s="116" t="str">
        <f t="shared" si="297"/>
        <v/>
      </c>
      <c r="I508" s="286"/>
      <c r="J508" s="116" t="str">
        <f t="shared" si="298"/>
        <v/>
      </c>
      <c r="K508" s="309"/>
      <c r="L508" s="116" t="str">
        <f t="shared" si="299"/>
        <v/>
      </c>
      <c r="M508" s="266"/>
      <c r="N508" s="116" t="str">
        <f t="shared" si="300"/>
        <v/>
      </c>
      <c r="O508" s="286"/>
      <c r="P508" s="116" t="str">
        <f t="shared" si="301"/>
        <v/>
      </c>
      <c r="Q508" s="244"/>
      <c r="R508" s="116" t="str">
        <f t="shared" si="302"/>
        <v/>
      </c>
      <c r="S508" s="266"/>
      <c r="T508" s="116" t="str">
        <f t="shared" si="303"/>
        <v/>
      </c>
      <c r="U508" s="286"/>
      <c r="V508" s="116" t="str">
        <f t="shared" si="304"/>
        <v/>
      </c>
      <c r="W508" s="309"/>
      <c r="X508" s="116" t="str">
        <f t="shared" si="305"/>
        <v/>
      </c>
      <c r="Y508" s="266"/>
      <c r="Z508" s="116" t="str">
        <f t="shared" si="306"/>
        <v/>
      </c>
      <c r="AA508" s="286"/>
      <c r="AB508" s="116" t="str">
        <f t="shared" si="307"/>
        <v/>
      </c>
      <c r="AC508" s="116">
        <f>IF(ISBLANK(#REF!),"",MATCH($D508,Liste_compétences,0))</f>
        <v>508</v>
      </c>
      <c r="AD508" s="116">
        <f>IF(ISBLANK(#REF!),"",MATCH($D508,Liste_compétences,0))</f>
        <v>508</v>
      </c>
    </row>
    <row r="509" spans="1:30" x14ac:dyDescent="0.25">
      <c r="A509" s="419"/>
      <c r="B509" s="36" t="s">
        <v>176</v>
      </c>
      <c r="C509" s="168" t="s">
        <v>515</v>
      </c>
      <c r="D509" s="207" t="s">
        <v>1204</v>
      </c>
      <c r="E509" s="244"/>
      <c r="F509" s="116" t="str">
        <f t="shared" si="296"/>
        <v/>
      </c>
      <c r="G509" s="266"/>
      <c r="H509" s="116" t="str">
        <f t="shared" si="297"/>
        <v/>
      </c>
      <c r="I509" s="286"/>
      <c r="J509" s="116" t="str">
        <f t="shared" si="298"/>
        <v/>
      </c>
      <c r="K509" s="309"/>
      <c r="L509" s="116" t="str">
        <f t="shared" si="299"/>
        <v/>
      </c>
      <c r="M509" s="266"/>
      <c r="N509" s="116" t="str">
        <f t="shared" si="300"/>
        <v/>
      </c>
      <c r="O509" s="286"/>
      <c r="P509" s="116" t="str">
        <f t="shared" si="301"/>
        <v/>
      </c>
      <c r="Q509" s="244"/>
      <c r="R509" s="116" t="str">
        <f t="shared" si="302"/>
        <v/>
      </c>
      <c r="S509" s="266"/>
      <c r="T509" s="116" t="str">
        <f t="shared" si="303"/>
        <v/>
      </c>
      <c r="U509" s="286"/>
      <c r="V509" s="116" t="str">
        <f t="shared" si="304"/>
        <v/>
      </c>
      <c r="W509" s="309"/>
      <c r="X509" s="116" t="str">
        <f t="shared" si="305"/>
        <v/>
      </c>
      <c r="Y509" s="266"/>
      <c r="Z509" s="116" t="str">
        <f t="shared" si="306"/>
        <v/>
      </c>
      <c r="AA509" s="286"/>
      <c r="AB509" s="116" t="str">
        <f t="shared" si="307"/>
        <v/>
      </c>
      <c r="AC509" s="116">
        <f>IF(ISBLANK(#REF!),"",MATCH($D509,Liste_compétences,0))</f>
        <v>509</v>
      </c>
      <c r="AD509" s="116">
        <f>IF(ISBLANK(#REF!),"",MATCH($D509,Liste_compétences,0))</f>
        <v>509</v>
      </c>
    </row>
    <row r="510" spans="1:30" x14ac:dyDescent="0.25">
      <c r="A510" s="419"/>
      <c r="B510" s="36" t="s">
        <v>1422</v>
      </c>
      <c r="C510" s="168" t="s">
        <v>516</v>
      </c>
      <c r="D510" s="207" t="s">
        <v>1205</v>
      </c>
      <c r="E510" s="244"/>
      <c r="F510" s="116" t="str">
        <f t="shared" si="296"/>
        <v/>
      </c>
      <c r="G510" s="266"/>
      <c r="H510" s="116" t="str">
        <f t="shared" si="297"/>
        <v/>
      </c>
      <c r="I510" s="286"/>
      <c r="J510" s="116" t="str">
        <f t="shared" si="298"/>
        <v/>
      </c>
      <c r="K510" s="309"/>
      <c r="L510" s="116" t="str">
        <f t="shared" si="299"/>
        <v/>
      </c>
      <c r="M510" s="266"/>
      <c r="N510" s="116" t="str">
        <f t="shared" si="300"/>
        <v/>
      </c>
      <c r="O510" s="286"/>
      <c r="P510" s="116" t="str">
        <f t="shared" si="301"/>
        <v/>
      </c>
      <c r="Q510" s="244"/>
      <c r="R510" s="116" t="str">
        <f t="shared" si="302"/>
        <v/>
      </c>
      <c r="S510" s="266"/>
      <c r="T510" s="116" t="str">
        <f t="shared" si="303"/>
        <v/>
      </c>
      <c r="U510" s="286"/>
      <c r="V510" s="116" t="str">
        <f t="shared" si="304"/>
        <v/>
      </c>
      <c r="W510" s="309"/>
      <c r="X510" s="116" t="str">
        <f t="shared" si="305"/>
        <v/>
      </c>
      <c r="Y510" s="266"/>
      <c r="Z510" s="116" t="str">
        <f t="shared" si="306"/>
        <v/>
      </c>
      <c r="AA510" s="286"/>
      <c r="AB510" s="116" t="str">
        <f t="shared" si="307"/>
        <v/>
      </c>
      <c r="AC510" s="116">
        <f>IF(ISBLANK(#REF!),"",MATCH($D510,Liste_compétences,0))</f>
        <v>510</v>
      </c>
      <c r="AD510" s="116">
        <f>IF(ISBLANK(#REF!),"",MATCH($D510,Liste_compétences,0))</f>
        <v>510</v>
      </c>
    </row>
    <row r="511" spans="1:30" x14ac:dyDescent="0.25">
      <c r="A511" s="419"/>
      <c r="B511" s="36" t="s">
        <v>1422</v>
      </c>
      <c r="C511" s="168" t="s">
        <v>517</v>
      </c>
      <c r="D511" s="207" t="s">
        <v>1206</v>
      </c>
      <c r="E511" s="244"/>
      <c r="F511" s="116" t="str">
        <f t="shared" si="296"/>
        <v/>
      </c>
      <c r="G511" s="266"/>
      <c r="H511" s="116" t="str">
        <f t="shared" si="297"/>
        <v/>
      </c>
      <c r="I511" s="286"/>
      <c r="J511" s="116" t="str">
        <f t="shared" si="298"/>
        <v/>
      </c>
      <c r="K511" s="309"/>
      <c r="L511" s="116" t="str">
        <f t="shared" si="299"/>
        <v/>
      </c>
      <c r="M511" s="266"/>
      <c r="N511" s="116" t="str">
        <f t="shared" si="300"/>
        <v/>
      </c>
      <c r="O511" s="286"/>
      <c r="P511" s="116" t="str">
        <f t="shared" si="301"/>
        <v/>
      </c>
      <c r="Q511" s="244"/>
      <c r="R511" s="116" t="str">
        <f t="shared" si="302"/>
        <v/>
      </c>
      <c r="S511" s="266"/>
      <c r="T511" s="116" t="str">
        <f t="shared" si="303"/>
        <v/>
      </c>
      <c r="U511" s="286"/>
      <c r="V511" s="116" t="str">
        <f t="shared" si="304"/>
        <v/>
      </c>
      <c r="W511" s="309"/>
      <c r="X511" s="116" t="str">
        <f t="shared" si="305"/>
        <v/>
      </c>
      <c r="Y511" s="266"/>
      <c r="Z511" s="116" t="str">
        <f t="shared" si="306"/>
        <v/>
      </c>
      <c r="AA511" s="286"/>
      <c r="AB511" s="116" t="str">
        <f t="shared" si="307"/>
        <v/>
      </c>
      <c r="AC511" s="116">
        <f>IF(ISBLANK(#REF!),"",MATCH($D511,Liste_compétences,0))</f>
        <v>511</v>
      </c>
      <c r="AD511" s="116">
        <f>IF(ISBLANK(#REF!),"",MATCH($D511,Liste_compétences,0))</f>
        <v>511</v>
      </c>
    </row>
    <row r="512" spans="1:30" ht="15" thickBot="1" x14ac:dyDescent="0.3">
      <c r="A512" s="420"/>
      <c r="B512" s="45" t="s">
        <v>1422</v>
      </c>
      <c r="C512" s="202" t="s">
        <v>518</v>
      </c>
      <c r="D512" s="208" t="s">
        <v>1207</v>
      </c>
      <c r="E512" s="245"/>
      <c r="F512" s="117" t="str">
        <f t="shared" si="296"/>
        <v/>
      </c>
      <c r="G512" s="267"/>
      <c r="H512" s="117" t="str">
        <f t="shared" si="297"/>
        <v/>
      </c>
      <c r="I512" s="287"/>
      <c r="J512" s="117" t="str">
        <f t="shared" si="298"/>
        <v/>
      </c>
      <c r="K512" s="307"/>
      <c r="L512" s="117" t="str">
        <f t="shared" si="299"/>
        <v/>
      </c>
      <c r="M512" s="267"/>
      <c r="N512" s="117" t="str">
        <f t="shared" si="300"/>
        <v/>
      </c>
      <c r="O512" s="287"/>
      <c r="P512" s="117" t="str">
        <f t="shared" si="301"/>
        <v/>
      </c>
      <c r="Q512" s="245"/>
      <c r="R512" s="117" t="str">
        <f t="shared" si="302"/>
        <v/>
      </c>
      <c r="S512" s="267"/>
      <c r="T512" s="117" t="str">
        <f t="shared" si="303"/>
        <v/>
      </c>
      <c r="U512" s="287"/>
      <c r="V512" s="117" t="str">
        <f t="shared" si="304"/>
        <v/>
      </c>
      <c r="W512" s="307"/>
      <c r="X512" s="117" t="str">
        <f t="shared" si="305"/>
        <v/>
      </c>
      <c r="Y512" s="267"/>
      <c r="Z512" s="117" t="str">
        <f t="shared" si="306"/>
        <v/>
      </c>
      <c r="AA512" s="287"/>
      <c r="AB512" s="117" t="str">
        <f t="shared" si="307"/>
        <v/>
      </c>
      <c r="AC512" s="117">
        <f>IF(ISBLANK(#REF!),"",MATCH($D512,Liste_compétences,0))</f>
        <v>512</v>
      </c>
      <c r="AD512" s="117">
        <f>IF(ISBLANK(#REF!),"",MATCH($D512,Liste_compétences,0))</f>
        <v>512</v>
      </c>
    </row>
    <row r="513" spans="1:30" ht="24" x14ac:dyDescent="0.25">
      <c r="A513" s="421" t="s">
        <v>192</v>
      </c>
      <c r="B513" s="92" t="s">
        <v>1424</v>
      </c>
      <c r="C513" s="167" t="s">
        <v>519</v>
      </c>
      <c r="D513" s="206" t="s">
        <v>1208</v>
      </c>
      <c r="E513" s="243"/>
      <c r="F513" s="115" t="str">
        <f t="shared" si="296"/>
        <v/>
      </c>
      <c r="G513" s="265"/>
      <c r="H513" s="115" t="str">
        <f t="shared" si="297"/>
        <v/>
      </c>
      <c r="I513" s="285"/>
      <c r="J513" s="115" t="str">
        <f t="shared" si="298"/>
        <v/>
      </c>
      <c r="K513" s="306"/>
      <c r="L513" s="115" t="str">
        <f t="shared" si="299"/>
        <v/>
      </c>
      <c r="M513" s="265"/>
      <c r="N513" s="115" t="str">
        <f t="shared" si="300"/>
        <v/>
      </c>
      <c r="O513" s="285"/>
      <c r="P513" s="115" t="str">
        <f t="shared" si="301"/>
        <v/>
      </c>
      <c r="Q513" s="243"/>
      <c r="R513" s="115" t="str">
        <f t="shared" si="302"/>
        <v/>
      </c>
      <c r="S513" s="265"/>
      <c r="T513" s="115" t="str">
        <f t="shared" si="303"/>
        <v/>
      </c>
      <c r="U513" s="285"/>
      <c r="V513" s="115" t="str">
        <f t="shared" si="304"/>
        <v/>
      </c>
      <c r="W513" s="306"/>
      <c r="X513" s="115" t="str">
        <f t="shared" si="305"/>
        <v/>
      </c>
      <c r="Y513" s="265"/>
      <c r="Z513" s="115" t="str">
        <f t="shared" si="306"/>
        <v/>
      </c>
      <c r="AA513" s="285"/>
      <c r="AB513" s="115" t="str">
        <f t="shared" si="307"/>
        <v/>
      </c>
      <c r="AC513" s="115">
        <f>IF(ISBLANK(#REF!),"",MATCH($D513,Liste_compétences,0))</f>
        <v>513</v>
      </c>
      <c r="AD513" s="115">
        <f>IF(ISBLANK(#REF!),"",MATCH($D513,Liste_compétences,0))</f>
        <v>513</v>
      </c>
    </row>
    <row r="514" spans="1:30" ht="24" x14ac:dyDescent="0.25">
      <c r="A514" s="419"/>
      <c r="B514" s="94" t="s">
        <v>1424</v>
      </c>
      <c r="C514" s="168" t="s">
        <v>520</v>
      </c>
      <c r="D514" s="207" t="s">
        <v>1209</v>
      </c>
      <c r="E514" s="244"/>
      <c r="F514" s="116" t="str">
        <f t="shared" si="296"/>
        <v/>
      </c>
      <c r="G514" s="266"/>
      <c r="H514" s="116" t="str">
        <f t="shared" si="297"/>
        <v/>
      </c>
      <c r="I514" s="286"/>
      <c r="J514" s="116" t="str">
        <f t="shared" si="298"/>
        <v/>
      </c>
      <c r="K514" s="309"/>
      <c r="L514" s="116" t="str">
        <f t="shared" si="299"/>
        <v/>
      </c>
      <c r="M514" s="266"/>
      <c r="N514" s="116" t="str">
        <f t="shared" si="300"/>
        <v/>
      </c>
      <c r="O514" s="286"/>
      <c r="P514" s="116" t="str">
        <f t="shared" si="301"/>
        <v/>
      </c>
      <c r="Q514" s="244"/>
      <c r="R514" s="116" t="str">
        <f t="shared" si="302"/>
        <v/>
      </c>
      <c r="S514" s="266"/>
      <c r="T514" s="116" t="str">
        <f t="shared" si="303"/>
        <v/>
      </c>
      <c r="U514" s="286"/>
      <c r="V514" s="116" t="str">
        <f t="shared" si="304"/>
        <v/>
      </c>
      <c r="W514" s="309"/>
      <c r="X514" s="116" t="str">
        <f t="shared" si="305"/>
        <v/>
      </c>
      <c r="Y514" s="266"/>
      <c r="Z514" s="116" t="str">
        <f t="shared" si="306"/>
        <v/>
      </c>
      <c r="AA514" s="286"/>
      <c r="AB514" s="116" t="str">
        <f t="shared" si="307"/>
        <v/>
      </c>
      <c r="AC514" s="116">
        <f>IF(ISBLANK(#REF!),"",MATCH($D514,Liste_compétences,0))</f>
        <v>514</v>
      </c>
      <c r="AD514" s="116">
        <f>IF(ISBLANK(#REF!),"",MATCH($D514,Liste_compétences,0))</f>
        <v>514</v>
      </c>
    </row>
    <row r="515" spans="1:30" ht="24.75" thickBot="1" x14ac:dyDescent="0.3">
      <c r="A515" s="420"/>
      <c r="B515" s="93" t="s">
        <v>1424</v>
      </c>
      <c r="C515" s="202" t="s">
        <v>521</v>
      </c>
      <c r="D515" s="208" t="s">
        <v>1210</v>
      </c>
      <c r="E515" s="245"/>
      <c r="F515" s="117" t="str">
        <f t="shared" si="296"/>
        <v/>
      </c>
      <c r="G515" s="267"/>
      <c r="H515" s="117" t="str">
        <f t="shared" si="297"/>
        <v/>
      </c>
      <c r="I515" s="287"/>
      <c r="J515" s="117" t="str">
        <f t="shared" si="298"/>
        <v/>
      </c>
      <c r="K515" s="307"/>
      <c r="L515" s="117" t="str">
        <f t="shared" si="299"/>
        <v/>
      </c>
      <c r="M515" s="267"/>
      <c r="N515" s="117" t="str">
        <f t="shared" si="300"/>
        <v/>
      </c>
      <c r="O515" s="287"/>
      <c r="P515" s="117" t="str">
        <f t="shared" si="301"/>
        <v/>
      </c>
      <c r="Q515" s="245"/>
      <c r="R515" s="117" t="str">
        <f t="shared" si="302"/>
        <v/>
      </c>
      <c r="S515" s="267"/>
      <c r="T515" s="117" t="str">
        <f t="shared" si="303"/>
        <v/>
      </c>
      <c r="U515" s="287"/>
      <c r="V515" s="117" t="str">
        <f t="shared" si="304"/>
        <v/>
      </c>
      <c r="W515" s="307"/>
      <c r="X515" s="117" t="str">
        <f t="shared" si="305"/>
        <v/>
      </c>
      <c r="Y515" s="267"/>
      <c r="Z515" s="117" t="str">
        <f t="shared" si="306"/>
        <v/>
      </c>
      <c r="AA515" s="287"/>
      <c r="AB515" s="117" t="str">
        <f t="shared" si="307"/>
        <v/>
      </c>
      <c r="AC515" s="117">
        <f>IF(ISBLANK(#REF!),"",MATCH($D515,Liste_compétences,0))</f>
        <v>515</v>
      </c>
      <c r="AD515" s="117">
        <f>IF(ISBLANK(#REF!),"",MATCH($D515,Liste_compétences,0))</f>
        <v>515</v>
      </c>
    </row>
    <row r="516" spans="1:30" ht="15" thickBot="1" x14ac:dyDescent="0.3">
      <c r="A516" s="106" t="s">
        <v>191</v>
      </c>
      <c r="B516" s="52" t="s">
        <v>1422</v>
      </c>
      <c r="C516" s="171" t="s">
        <v>522</v>
      </c>
      <c r="D516" s="206" t="s">
        <v>191</v>
      </c>
      <c r="E516" s="243"/>
      <c r="F516" s="115" t="str">
        <f t="shared" si="296"/>
        <v/>
      </c>
      <c r="G516" s="265"/>
      <c r="H516" s="115" t="str">
        <f t="shared" si="297"/>
        <v/>
      </c>
      <c r="I516" s="285"/>
      <c r="J516" s="115" t="str">
        <f t="shared" si="298"/>
        <v/>
      </c>
      <c r="K516" s="306"/>
      <c r="L516" s="115" t="str">
        <f t="shared" si="299"/>
        <v/>
      </c>
      <c r="M516" s="265"/>
      <c r="N516" s="115" t="str">
        <f t="shared" si="300"/>
        <v/>
      </c>
      <c r="O516" s="285"/>
      <c r="P516" s="115" t="str">
        <f t="shared" si="301"/>
        <v/>
      </c>
      <c r="Q516" s="243"/>
      <c r="R516" s="115" t="str">
        <f t="shared" si="302"/>
        <v/>
      </c>
      <c r="S516" s="265"/>
      <c r="T516" s="115" t="str">
        <f t="shared" si="303"/>
        <v/>
      </c>
      <c r="U516" s="285"/>
      <c r="V516" s="115" t="str">
        <f t="shared" si="304"/>
        <v/>
      </c>
      <c r="W516" s="306"/>
      <c r="X516" s="115" t="str">
        <f t="shared" si="305"/>
        <v/>
      </c>
      <c r="Y516" s="265"/>
      <c r="Z516" s="115" t="str">
        <f t="shared" si="306"/>
        <v/>
      </c>
      <c r="AA516" s="285"/>
      <c r="AB516" s="115" t="str">
        <f t="shared" si="307"/>
        <v/>
      </c>
      <c r="AC516" s="115">
        <f>IF(ISBLANK(#REF!),"",MATCH($D516,Liste_compétences,0))</f>
        <v>516</v>
      </c>
      <c r="AD516" s="115">
        <f>IF(ISBLANK(#REF!),"",MATCH($D516,Liste_compétences,0))</f>
        <v>516</v>
      </c>
    </row>
    <row r="517" spans="1:30" ht="15" thickBot="1" x14ac:dyDescent="0.3">
      <c r="A517" s="7"/>
      <c r="B517" s="56"/>
      <c r="C517" s="169" t="s">
        <v>523</v>
      </c>
      <c r="D517" s="25" t="s">
        <v>1211</v>
      </c>
      <c r="E517" s="246"/>
      <c r="F517" s="118" t="str">
        <f t="shared" si="296"/>
        <v/>
      </c>
      <c r="G517" s="268"/>
      <c r="H517" s="118" t="str">
        <f t="shared" si="297"/>
        <v/>
      </c>
      <c r="I517" s="288"/>
      <c r="J517" s="118" t="str">
        <f t="shared" si="298"/>
        <v/>
      </c>
      <c r="K517" s="308"/>
      <c r="L517" s="118" t="str">
        <f t="shared" si="299"/>
        <v/>
      </c>
      <c r="M517" s="268"/>
      <c r="N517" s="118" t="str">
        <f t="shared" si="300"/>
        <v/>
      </c>
      <c r="O517" s="288"/>
      <c r="P517" s="118" t="str">
        <f t="shared" si="301"/>
        <v/>
      </c>
      <c r="Q517" s="246"/>
      <c r="R517" s="118" t="str">
        <f t="shared" si="302"/>
        <v/>
      </c>
      <c r="S517" s="268"/>
      <c r="T517" s="118" t="str">
        <f t="shared" si="303"/>
        <v/>
      </c>
      <c r="U517" s="288"/>
      <c r="V517" s="118" t="str">
        <f t="shared" si="304"/>
        <v/>
      </c>
      <c r="W517" s="308"/>
      <c r="X517" s="118" t="str">
        <f t="shared" si="305"/>
        <v/>
      </c>
      <c r="Y517" s="268"/>
      <c r="Z517" s="118" t="str">
        <f t="shared" si="306"/>
        <v/>
      </c>
      <c r="AA517" s="288"/>
      <c r="AB517" s="118" t="str">
        <f t="shared" si="307"/>
        <v/>
      </c>
      <c r="AC517" s="118">
        <f>IF(ISBLANK(#REF!),"",MATCH($D517,Liste_compétences,0))</f>
        <v>517</v>
      </c>
      <c r="AD517" s="118">
        <f>IF(ISBLANK(#REF!),"",MATCH($D517,Liste_compétences,0))</f>
        <v>517</v>
      </c>
    </row>
    <row r="518" spans="1:30" ht="16.5" thickBot="1" x14ac:dyDescent="0.3">
      <c r="A518" s="412" t="s">
        <v>231</v>
      </c>
      <c r="B518" s="159"/>
      <c r="C518" s="172"/>
      <c r="D518" s="15" t="s">
        <v>1366</v>
      </c>
      <c r="E518" s="340"/>
      <c r="F518" s="341" t="str">
        <f>IF(SUM(F520:F548)=0,"",MATCH($D518,Liste_compétences,0))</f>
        <v/>
      </c>
      <c r="G518" s="342" t="str">
        <f>G$6</f>
        <v>2012-2013</v>
      </c>
      <c r="H518" s="341" t="str">
        <f>IF(SUM(H520:H548)=0,"",MATCH($D518,Liste_compétences,0))</f>
        <v/>
      </c>
      <c r="I518" s="343"/>
      <c r="J518" s="341" t="str">
        <f>IF(SUM(J520:J548)=0,"",MATCH($D518,Liste_compétences,0))</f>
        <v/>
      </c>
      <c r="K518" s="340"/>
      <c r="L518" s="341" t="str">
        <f>IF(SUM(L520:L548)=0,"",MATCH($D518,Liste_compétences,0))</f>
        <v/>
      </c>
      <c r="M518" s="342" t="str">
        <f>M$6</f>
        <v>2013-2014</v>
      </c>
      <c r="N518" s="341" t="str">
        <f>IF(SUM(N520:N548)=0,"",MATCH($D518,Liste_compétences,0))</f>
        <v/>
      </c>
      <c r="O518" s="343"/>
      <c r="P518" s="341" t="str">
        <f>IF(SUM(P520:P548)=0,"",MATCH($D518,Liste_compétences,0))</f>
        <v/>
      </c>
      <c r="Q518" s="340"/>
      <c r="R518" s="341" t="str">
        <f>IF(SUM(R520:R548)=0,"",MATCH($D518,Liste_compétences,0))</f>
        <v/>
      </c>
      <c r="S518" s="342" t="str">
        <f>S$6</f>
        <v>2014-2015</v>
      </c>
      <c r="T518" s="341" t="str">
        <f>IF(SUM(T520:T548)=0,"",MATCH($D518,Liste_compétences,0))</f>
        <v/>
      </c>
      <c r="U518" s="343"/>
      <c r="V518" s="341" t="str">
        <f>IF(SUM(V520:V548)=0,"",MATCH($D518,Liste_compétences,0))</f>
        <v/>
      </c>
      <c r="W518" s="340"/>
      <c r="X518" s="341" t="str">
        <f>IF(SUM(X520:X548)=0,"",MATCH($D518,Liste_compétences,0))</f>
        <v/>
      </c>
      <c r="Y518" s="342" t="str">
        <f>Y$6</f>
        <v>2015-2016</v>
      </c>
      <c r="Z518" s="341" t="str">
        <f>IF(SUM(Z520:Z548)=0,"",MATCH($D518,Liste_compétences,0))</f>
        <v/>
      </c>
      <c r="AA518" s="343"/>
      <c r="AB518" s="341" t="str">
        <f>IF(SUM(AB520:AB548)=0,"",MATCH($D518,Liste_compétences,0))</f>
        <v/>
      </c>
      <c r="AC518" s="341">
        <f>IF(SUM(AC520:AC548)=0,"",MATCH($D518,Liste_compétences,0))</f>
        <v>518</v>
      </c>
      <c r="AD518" s="103">
        <f>IF(SUM(AD520:AD548)=0,"",MATCH($D518,Liste_compétences,0))</f>
        <v>518</v>
      </c>
    </row>
    <row r="519" spans="1:30" ht="16.5" thickBot="1" x14ac:dyDescent="0.3">
      <c r="A519" s="413"/>
      <c r="B519" s="177"/>
      <c r="C519" s="173"/>
      <c r="D519" s="16" t="s">
        <v>1</v>
      </c>
      <c r="E519" s="344">
        <v>1</v>
      </c>
      <c r="F519" s="345"/>
      <c r="G519" s="346">
        <v>2</v>
      </c>
      <c r="H519" s="345"/>
      <c r="I519" s="347">
        <v>3</v>
      </c>
      <c r="J519" s="345"/>
      <c r="K519" s="344">
        <v>1</v>
      </c>
      <c r="L519" s="345"/>
      <c r="M519" s="346">
        <v>2</v>
      </c>
      <c r="N519" s="345"/>
      <c r="O519" s="347">
        <v>3</v>
      </c>
      <c r="P519" s="345"/>
      <c r="Q519" s="344">
        <v>1</v>
      </c>
      <c r="R519" s="345"/>
      <c r="S519" s="346">
        <v>2</v>
      </c>
      <c r="T519" s="345"/>
      <c r="U519" s="347">
        <v>3</v>
      </c>
      <c r="V519" s="345"/>
      <c r="W519" s="344">
        <v>1</v>
      </c>
      <c r="X519" s="345"/>
      <c r="Y519" s="346">
        <v>2</v>
      </c>
      <c r="Z519" s="345"/>
      <c r="AA519" s="347">
        <v>3</v>
      </c>
      <c r="AB519" s="345"/>
      <c r="AC519" s="345"/>
      <c r="AD519" s="119"/>
    </row>
    <row r="520" spans="1:30" ht="15.75" thickBot="1" x14ac:dyDescent="0.3">
      <c r="A520" s="410" t="s">
        <v>114</v>
      </c>
      <c r="B520" s="185"/>
      <c r="C520" s="221"/>
      <c r="D520" s="3" t="s">
        <v>113</v>
      </c>
      <c r="E520" s="404"/>
      <c r="F520" s="405"/>
      <c r="G520" s="405"/>
      <c r="H520" s="405"/>
      <c r="I520" s="405"/>
      <c r="J520" s="405"/>
      <c r="K520" s="405"/>
      <c r="L520" s="405"/>
      <c r="M520" s="405"/>
      <c r="N520" s="405"/>
      <c r="O520" s="405"/>
      <c r="P520" s="405"/>
      <c r="Q520" s="405"/>
      <c r="R520" s="405"/>
      <c r="S520" s="405"/>
      <c r="T520" s="405"/>
      <c r="U520" s="405"/>
      <c r="V520" s="405"/>
      <c r="W520" s="405"/>
      <c r="X520" s="405"/>
      <c r="Y520" s="405"/>
      <c r="Z520" s="405"/>
      <c r="AA520" s="405"/>
      <c r="AB520" s="405"/>
      <c r="AC520" s="405"/>
      <c r="AD520" s="405"/>
    </row>
    <row r="521" spans="1:30" ht="22.5" x14ac:dyDescent="0.25">
      <c r="A521" s="419"/>
      <c r="B521" s="71" t="s">
        <v>221</v>
      </c>
      <c r="C521" s="167" t="s">
        <v>524</v>
      </c>
      <c r="D521" s="206" t="s">
        <v>1212</v>
      </c>
      <c r="E521" s="243"/>
      <c r="F521" s="115" t="str">
        <f>IF(ISBLANK(E521),"",MATCH($D521,Liste_compétences,0))</f>
        <v/>
      </c>
      <c r="G521" s="265"/>
      <c r="H521" s="115" t="str">
        <f>IF(ISBLANK(G521),"",MATCH($D521,Liste_compétences,0))</f>
        <v/>
      </c>
      <c r="I521" s="285"/>
      <c r="J521" s="115" t="str">
        <f>IF(ISBLANK(I521),"",MATCH($D521,Liste_compétences,0))</f>
        <v/>
      </c>
      <c r="K521" s="306"/>
      <c r="L521" s="115" t="str">
        <f>IF(ISBLANK(K521),"",MATCH($D521,Liste_compétences,0))</f>
        <v/>
      </c>
      <c r="M521" s="265"/>
      <c r="N521" s="115" t="str">
        <f>IF(ISBLANK(M521),"",MATCH($D521,Liste_compétences,0))</f>
        <v/>
      </c>
      <c r="O521" s="285"/>
      <c r="P521" s="115" t="str">
        <f>IF(ISBLANK(O521),"",MATCH($D521,Liste_compétences,0))</f>
        <v/>
      </c>
      <c r="Q521" s="306"/>
      <c r="R521" s="115" t="str">
        <f>IF(ISBLANK(Q521),"",MATCH($D521,Liste_compétences,0))</f>
        <v/>
      </c>
      <c r="S521" s="265"/>
      <c r="T521" s="115" t="str">
        <f>IF(ISBLANK(S521),"",MATCH($D521,Liste_compétences,0))</f>
        <v/>
      </c>
      <c r="U521" s="285"/>
      <c r="V521" s="115" t="str">
        <f>IF(ISBLANK(U521),"",MATCH($D521,Liste_compétences,0))</f>
        <v/>
      </c>
      <c r="W521" s="306"/>
      <c r="X521" s="115" t="str">
        <f>IF(ISBLANK(W521),"",MATCH($D521,Liste_compétences,0))</f>
        <v/>
      </c>
      <c r="Y521" s="265"/>
      <c r="Z521" s="115" t="str">
        <f>IF(ISBLANK(Y521),"",MATCH($D521,Liste_compétences,0))</f>
        <v/>
      </c>
      <c r="AA521" s="285"/>
      <c r="AB521" s="115" t="str">
        <f>IF(ISBLANK(AA521),"",MATCH($D521,Liste_compétences,0))</f>
        <v/>
      </c>
      <c r="AC521" s="115">
        <f>IF(ISBLANK(#REF!),"",MATCH($D521,Liste_compétences,0))</f>
        <v>521</v>
      </c>
      <c r="AD521" s="115">
        <f>IF(ISBLANK(#REF!),"",MATCH($D521,Liste_compétences,0))</f>
        <v>521</v>
      </c>
    </row>
    <row r="522" spans="1:30" x14ac:dyDescent="0.25">
      <c r="A522" s="419"/>
      <c r="B522" s="66" t="s">
        <v>221</v>
      </c>
      <c r="C522" s="168" t="s">
        <v>525</v>
      </c>
      <c r="D522" s="207" t="s">
        <v>1213</v>
      </c>
      <c r="E522" s="244"/>
      <c r="F522" s="116" t="str">
        <f>IF(ISBLANK(E522),"",MATCH($D522,Liste_compétences,0))</f>
        <v/>
      </c>
      <c r="G522" s="266"/>
      <c r="H522" s="116" t="str">
        <f>IF(ISBLANK(G522),"",MATCH($D522,Liste_compétences,0))</f>
        <v/>
      </c>
      <c r="I522" s="286"/>
      <c r="J522" s="116" t="str">
        <f>IF(ISBLANK(I522),"",MATCH($D522,Liste_compétences,0))</f>
        <v/>
      </c>
      <c r="K522" s="309"/>
      <c r="L522" s="116" t="str">
        <f>IF(ISBLANK(K522),"",MATCH($D522,Liste_compétences,0))</f>
        <v/>
      </c>
      <c r="M522" s="266"/>
      <c r="N522" s="116" t="str">
        <f>IF(ISBLANK(M522),"",MATCH($D522,Liste_compétences,0))</f>
        <v/>
      </c>
      <c r="O522" s="286"/>
      <c r="P522" s="116" t="str">
        <f>IF(ISBLANK(O522),"",MATCH($D522,Liste_compétences,0))</f>
        <v/>
      </c>
      <c r="Q522" s="309"/>
      <c r="R522" s="116" t="str">
        <f>IF(ISBLANK(Q522),"",MATCH($D522,Liste_compétences,0))</f>
        <v/>
      </c>
      <c r="S522" s="266"/>
      <c r="T522" s="116" t="str">
        <f>IF(ISBLANK(S522),"",MATCH($D522,Liste_compétences,0))</f>
        <v/>
      </c>
      <c r="U522" s="286"/>
      <c r="V522" s="116" t="str">
        <f>IF(ISBLANK(U522),"",MATCH($D522,Liste_compétences,0))</f>
        <v/>
      </c>
      <c r="W522" s="309"/>
      <c r="X522" s="116" t="str">
        <f>IF(ISBLANK(W522),"",MATCH($D522,Liste_compétences,0))</f>
        <v/>
      </c>
      <c r="Y522" s="266"/>
      <c r="Z522" s="116" t="str">
        <f>IF(ISBLANK(Y522),"",MATCH($D522,Liste_compétences,0))</f>
        <v/>
      </c>
      <c r="AA522" s="286"/>
      <c r="AB522" s="116" t="str">
        <f>IF(ISBLANK(AA522),"",MATCH($D522,Liste_compétences,0))</f>
        <v/>
      </c>
      <c r="AC522" s="116">
        <f>IF(ISBLANK(#REF!),"",MATCH($D522,Liste_compétences,0))</f>
        <v>522</v>
      </c>
      <c r="AD522" s="116">
        <f>IF(ISBLANK(#REF!),"",MATCH($D522,Liste_compétences,0))</f>
        <v>522</v>
      </c>
    </row>
    <row r="523" spans="1:30" x14ac:dyDescent="0.25">
      <c r="A523" s="419"/>
      <c r="B523" s="66" t="s">
        <v>220</v>
      </c>
      <c r="C523" s="168" t="s">
        <v>526</v>
      </c>
      <c r="D523" s="207" t="s">
        <v>1214</v>
      </c>
      <c r="E523" s="244"/>
      <c r="F523" s="116" t="str">
        <f>IF(ISBLANK(E523),"",MATCH($D523,Liste_compétences,0))</f>
        <v/>
      </c>
      <c r="G523" s="266"/>
      <c r="H523" s="116" t="str">
        <f>IF(ISBLANK(G523),"",MATCH($D523,Liste_compétences,0))</f>
        <v/>
      </c>
      <c r="I523" s="286"/>
      <c r="J523" s="116" t="str">
        <f>IF(ISBLANK(I523),"",MATCH($D523,Liste_compétences,0))</f>
        <v/>
      </c>
      <c r="K523" s="309"/>
      <c r="L523" s="116" t="str">
        <f>IF(ISBLANK(K523),"",MATCH($D523,Liste_compétences,0))</f>
        <v/>
      </c>
      <c r="M523" s="266"/>
      <c r="N523" s="116" t="str">
        <f>IF(ISBLANK(M523),"",MATCH($D523,Liste_compétences,0))</f>
        <v/>
      </c>
      <c r="O523" s="286"/>
      <c r="P523" s="116" t="str">
        <f>IF(ISBLANK(O523),"",MATCH($D523,Liste_compétences,0))</f>
        <v/>
      </c>
      <c r="Q523" s="309"/>
      <c r="R523" s="116" t="str">
        <f>IF(ISBLANK(Q523),"",MATCH($D523,Liste_compétences,0))</f>
        <v/>
      </c>
      <c r="S523" s="266"/>
      <c r="T523" s="116" t="str">
        <f>IF(ISBLANK(S523),"",MATCH($D523,Liste_compétences,0))</f>
        <v/>
      </c>
      <c r="U523" s="286"/>
      <c r="V523" s="116" t="str">
        <f>IF(ISBLANK(U523),"",MATCH($D523,Liste_compétences,0))</f>
        <v/>
      </c>
      <c r="W523" s="309"/>
      <c r="X523" s="116" t="str">
        <f>IF(ISBLANK(W523),"",MATCH($D523,Liste_compétences,0))</f>
        <v/>
      </c>
      <c r="Y523" s="266"/>
      <c r="Z523" s="116" t="str">
        <f>IF(ISBLANK(Y523),"",MATCH($D523,Liste_compétences,0))</f>
        <v/>
      </c>
      <c r="AA523" s="286"/>
      <c r="AB523" s="116" t="str">
        <f>IF(ISBLANK(AA523),"",MATCH($D523,Liste_compétences,0))</f>
        <v/>
      </c>
      <c r="AC523" s="116">
        <f>IF(ISBLANK(#REF!),"",MATCH($D523,Liste_compétences,0))</f>
        <v>523</v>
      </c>
      <c r="AD523" s="116">
        <f>IF(ISBLANK(#REF!),"",MATCH($D523,Liste_compétences,0))</f>
        <v>523</v>
      </c>
    </row>
    <row r="524" spans="1:30" x14ac:dyDescent="0.25">
      <c r="A524" s="419"/>
      <c r="B524" s="66" t="s">
        <v>220</v>
      </c>
      <c r="C524" s="168" t="s">
        <v>527</v>
      </c>
      <c r="D524" s="207" t="s">
        <v>1215</v>
      </c>
      <c r="E524" s="244"/>
      <c r="F524" s="116" t="str">
        <f>IF(ISBLANK(E524),"",MATCH($D524,Liste_compétences,0))</f>
        <v/>
      </c>
      <c r="G524" s="266"/>
      <c r="H524" s="116" t="str">
        <f>IF(ISBLANK(G524),"",MATCH($D524,Liste_compétences,0))</f>
        <v/>
      </c>
      <c r="I524" s="286"/>
      <c r="J524" s="116" t="str">
        <f>IF(ISBLANK(I524),"",MATCH($D524,Liste_compétences,0))</f>
        <v/>
      </c>
      <c r="K524" s="309"/>
      <c r="L524" s="116" t="str">
        <f>IF(ISBLANK(K524),"",MATCH($D524,Liste_compétences,0))</f>
        <v/>
      </c>
      <c r="M524" s="266"/>
      <c r="N524" s="116" t="str">
        <f>IF(ISBLANK(M524),"",MATCH($D524,Liste_compétences,0))</f>
        <v/>
      </c>
      <c r="O524" s="286"/>
      <c r="P524" s="116" t="str">
        <f>IF(ISBLANK(O524),"",MATCH($D524,Liste_compétences,0))</f>
        <v/>
      </c>
      <c r="Q524" s="309"/>
      <c r="R524" s="116" t="str">
        <f>IF(ISBLANK(Q524),"",MATCH($D524,Liste_compétences,0))</f>
        <v/>
      </c>
      <c r="S524" s="266"/>
      <c r="T524" s="116" t="str">
        <f>IF(ISBLANK(S524),"",MATCH($D524,Liste_compétences,0))</f>
        <v/>
      </c>
      <c r="U524" s="286"/>
      <c r="V524" s="116" t="str">
        <f>IF(ISBLANK(U524),"",MATCH($D524,Liste_compétences,0))</f>
        <v/>
      </c>
      <c r="W524" s="309"/>
      <c r="X524" s="116" t="str">
        <f>IF(ISBLANK(W524),"",MATCH($D524,Liste_compétences,0))</f>
        <v/>
      </c>
      <c r="Y524" s="266"/>
      <c r="Z524" s="116" t="str">
        <f>IF(ISBLANK(Y524),"",MATCH($D524,Liste_compétences,0))</f>
        <v/>
      </c>
      <c r="AA524" s="286"/>
      <c r="AB524" s="116" t="str">
        <f>IF(ISBLANK(AA524),"",MATCH($D524,Liste_compétences,0))</f>
        <v/>
      </c>
      <c r="AC524" s="116">
        <f>IF(ISBLANK(#REF!),"",MATCH($D524,Liste_compétences,0))</f>
        <v>524</v>
      </c>
      <c r="AD524" s="116">
        <f>IF(ISBLANK(#REF!),"",MATCH($D524,Liste_compétences,0))</f>
        <v>524</v>
      </c>
    </row>
    <row r="525" spans="1:30" ht="15" thickBot="1" x14ac:dyDescent="0.3">
      <c r="A525" s="420"/>
      <c r="B525" s="67" t="s">
        <v>223</v>
      </c>
      <c r="C525" s="169" t="s">
        <v>528</v>
      </c>
      <c r="D525" s="25" t="s">
        <v>1216</v>
      </c>
      <c r="E525" s="246"/>
      <c r="F525" s="118" t="str">
        <f>IF(ISBLANK(E525),"",MATCH($D525,Liste_compétences,0))</f>
        <v/>
      </c>
      <c r="G525" s="268"/>
      <c r="H525" s="118" t="str">
        <f>IF(ISBLANK(G525),"",MATCH($D525,Liste_compétences,0))</f>
        <v/>
      </c>
      <c r="I525" s="288"/>
      <c r="J525" s="118" t="str">
        <f>IF(ISBLANK(I525),"",MATCH($D525,Liste_compétences,0))</f>
        <v/>
      </c>
      <c r="K525" s="308"/>
      <c r="L525" s="118" t="str">
        <f>IF(ISBLANK(K525),"",MATCH($D525,Liste_compétences,0))</f>
        <v/>
      </c>
      <c r="M525" s="268"/>
      <c r="N525" s="118" t="str">
        <f>IF(ISBLANK(M525),"",MATCH($D525,Liste_compétences,0))</f>
        <v/>
      </c>
      <c r="O525" s="288"/>
      <c r="P525" s="118" t="str">
        <f>IF(ISBLANK(O525),"",MATCH($D525,Liste_compétences,0))</f>
        <v/>
      </c>
      <c r="Q525" s="308"/>
      <c r="R525" s="118" t="str">
        <f>IF(ISBLANK(Q525),"",MATCH($D525,Liste_compétences,0))</f>
        <v/>
      </c>
      <c r="S525" s="268"/>
      <c r="T525" s="118" t="str">
        <f>IF(ISBLANK(S525),"",MATCH($D525,Liste_compétences,0))</f>
        <v/>
      </c>
      <c r="U525" s="288"/>
      <c r="V525" s="118" t="str">
        <f>IF(ISBLANK(U525),"",MATCH($D525,Liste_compétences,0))</f>
        <v/>
      </c>
      <c r="W525" s="308"/>
      <c r="X525" s="118" t="str">
        <f>IF(ISBLANK(W525),"",MATCH($D525,Liste_compétences,0))</f>
        <v/>
      </c>
      <c r="Y525" s="268"/>
      <c r="Z525" s="118" t="str">
        <f>IF(ISBLANK(Y525),"",MATCH($D525,Liste_compétences,0))</f>
        <v/>
      </c>
      <c r="AA525" s="288"/>
      <c r="AB525" s="118" t="str">
        <f>IF(ISBLANK(AA525),"",MATCH($D525,Liste_compétences,0))</f>
        <v/>
      </c>
      <c r="AC525" s="118">
        <f>IF(ISBLANK(#REF!),"",MATCH($D525,Liste_compétences,0))</f>
        <v>525</v>
      </c>
      <c r="AD525" s="118">
        <f>IF(ISBLANK(#REF!),"",MATCH($D525,Liste_compétences,0))</f>
        <v>525</v>
      </c>
    </row>
    <row r="526" spans="1:30" ht="15.75" thickBot="1" x14ac:dyDescent="0.3">
      <c r="A526" s="409" t="s">
        <v>215</v>
      </c>
      <c r="B526" s="68"/>
      <c r="C526" s="74"/>
      <c r="D526" s="3" t="s">
        <v>115</v>
      </c>
      <c r="E526" s="404"/>
      <c r="F526" s="405"/>
      <c r="G526" s="405"/>
      <c r="H526" s="405"/>
      <c r="I526" s="405"/>
      <c r="J526" s="405"/>
      <c r="K526" s="405"/>
      <c r="L526" s="405"/>
      <c r="M526" s="405"/>
      <c r="N526" s="405"/>
      <c r="O526" s="405"/>
      <c r="P526" s="405"/>
      <c r="Q526" s="405"/>
      <c r="R526" s="405"/>
      <c r="S526" s="405"/>
      <c r="T526" s="405"/>
      <c r="U526" s="405"/>
      <c r="V526" s="405"/>
      <c r="W526" s="405"/>
      <c r="X526" s="405"/>
      <c r="Y526" s="405"/>
      <c r="Z526" s="405"/>
      <c r="AA526" s="405"/>
      <c r="AB526" s="405"/>
      <c r="AC526" s="405"/>
      <c r="AD526" s="405"/>
    </row>
    <row r="527" spans="1:30" x14ac:dyDescent="0.25">
      <c r="A527" s="419"/>
      <c r="B527" s="71" t="s">
        <v>221</v>
      </c>
      <c r="C527" s="167" t="s">
        <v>529</v>
      </c>
      <c r="D527" s="206" t="s">
        <v>1217</v>
      </c>
      <c r="E527" s="243"/>
      <c r="F527" s="115" t="str">
        <f t="shared" ref="F527:V533" si="308">IF(ISBLANK(E527),"",MATCH($D527,Liste_compétences,0))</f>
        <v/>
      </c>
      <c r="G527" s="265"/>
      <c r="H527" s="115" t="str">
        <f t="shared" si="308"/>
        <v/>
      </c>
      <c r="I527" s="285"/>
      <c r="J527" s="115" t="str">
        <f t="shared" si="308"/>
        <v/>
      </c>
      <c r="K527" s="306"/>
      <c r="L527" s="115" t="str">
        <f t="shared" si="308"/>
        <v/>
      </c>
      <c r="M527" s="265"/>
      <c r="N527" s="115" t="str">
        <f t="shared" si="308"/>
        <v/>
      </c>
      <c r="O527" s="285"/>
      <c r="P527" s="115" t="str">
        <f t="shared" si="308"/>
        <v/>
      </c>
      <c r="Q527" s="306"/>
      <c r="R527" s="115" t="str">
        <f t="shared" si="308"/>
        <v/>
      </c>
      <c r="S527" s="265"/>
      <c r="T527" s="115" t="str">
        <f t="shared" si="308"/>
        <v/>
      </c>
      <c r="U527" s="285"/>
      <c r="V527" s="115" t="str">
        <f t="shared" si="308"/>
        <v/>
      </c>
      <c r="W527" s="306"/>
      <c r="X527" s="115" t="str">
        <f t="shared" ref="X527:X533" si="309">IF(ISBLANK(W527),"",MATCH($D527,Liste_compétences,0))</f>
        <v/>
      </c>
      <c r="Y527" s="265"/>
      <c r="Z527" s="115" t="str">
        <f t="shared" ref="Z527:Z533" si="310">IF(ISBLANK(Y527),"",MATCH($D527,Liste_compétences,0))</f>
        <v/>
      </c>
      <c r="AA527" s="285"/>
      <c r="AB527" s="115" t="str">
        <f t="shared" ref="AB527:AB533" si="311">IF(ISBLANK(AA527),"",MATCH($D527,Liste_compétences,0))</f>
        <v/>
      </c>
      <c r="AC527" s="115">
        <f>IF(ISBLANK(#REF!),"",MATCH($D527,Liste_compétences,0))</f>
        <v>527</v>
      </c>
      <c r="AD527" s="115">
        <f>IF(ISBLANK(#REF!),"",MATCH($D527,Liste_compétences,0))</f>
        <v>527</v>
      </c>
    </row>
    <row r="528" spans="1:30" x14ac:dyDescent="0.25">
      <c r="A528" s="419"/>
      <c r="B528" s="66" t="s">
        <v>220</v>
      </c>
      <c r="C528" s="168" t="s">
        <v>530</v>
      </c>
      <c r="D528" s="207" t="s">
        <v>1218</v>
      </c>
      <c r="E528" s="244"/>
      <c r="F528" s="116" t="str">
        <f t="shared" si="308"/>
        <v/>
      </c>
      <c r="G528" s="266"/>
      <c r="H528" s="116" t="str">
        <f t="shared" si="308"/>
        <v/>
      </c>
      <c r="I528" s="286"/>
      <c r="J528" s="116" t="str">
        <f t="shared" si="308"/>
        <v/>
      </c>
      <c r="K528" s="309"/>
      <c r="L528" s="116" t="str">
        <f t="shared" si="308"/>
        <v/>
      </c>
      <c r="M528" s="266"/>
      <c r="N528" s="116" t="str">
        <f t="shared" si="308"/>
        <v/>
      </c>
      <c r="O528" s="286"/>
      <c r="P528" s="116" t="str">
        <f t="shared" si="308"/>
        <v/>
      </c>
      <c r="Q528" s="309"/>
      <c r="R528" s="116" t="str">
        <f t="shared" si="308"/>
        <v/>
      </c>
      <c r="S528" s="266"/>
      <c r="T528" s="116" t="str">
        <f t="shared" si="308"/>
        <v/>
      </c>
      <c r="U528" s="286"/>
      <c r="V528" s="116" t="str">
        <f t="shared" si="308"/>
        <v/>
      </c>
      <c r="W528" s="309"/>
      <c r="X528" s="116" t="str">
        <f t="shared" si="309"/>
        <v/>
      </c>
      <c r="Y528" s="266"/>
      <c r="Z528" s="116" t="str">
        <f t="shared" si="310"/>
        <v/>
      </c>
      <c r="AA528" s="286"/>
      <c r="AB528" s="116" t="str">
        <f t="shared" si="311"/>
        <v/>
      </c>
      <c r="AC528" s="116">
        <f>IF(ISBLANK(#REF!),"",MATCH($D528,Liste_compétences,0))</f>
        <v>528</v>
      </c>
      <c r="AD528" s="116">
        <f>IF(ISBLANK(#REF!),"",MATCH($D528,Liste_compétences,0))</f>
        <v>528</v>
      </c>
    </row>
    <row r="529" spans="1:30" x14ac:dyDescent="0.25">
      <c r="A529" s="419"/>
      <c r="B529" s="66" t="s">
        <v>223</v>
      </c>
      <c r="C529" s="168" t="s">
        <v>531</v>
      </c>
      <c r="D529" s="207" t="s">
        <v>1219</v>
      </c>
      <c r="E529" s="244"/>
      <c r="F529" s="116" t="str">
        <f t="shared" si="308"/>
        <v/>
      </c>
      <c r="G529" s="266"/>
      <c r="H529" s="116" t="str">
        <f t="shared" si="308"/>
        <v/>
      </c>
      <c r="I529" s="286"/>
      <c r="J529" s="116" t="str">
        <f t="shared" si="308"/>
        <v/>
      </c>
      <c r="K529" s="309"/>
      <c r="L529" s="116" t="str">
        <f t="shared" si="308"/>
        <v/>
      </c>
      <c r="M529" s="266"/>
      <c r="N529" s="116" t="str">
        <f t="shared" si="308"/>
        <v/>
      </c>
      <c r="O529" s="286"/>
      <c r="P529" s="116" t="str">
        <f t="shared" si="308"/>
        <v/>
      </c>
      <c r="Q529" s="309"/>
      <c r="R529" s="116" t="str">
        <f t="shared" si="308"/>
        <v/>
      </c>
      <c r="S529" s="266"/>
      <c r="T529" s="116" t="str">
        <f t="shared" si="308"/>
        <v/>
      </c>
      <c r="U529" s="286"/>
      <c r="V529" s="116" t="str">
        <f t="shared" si="308"/>
        <v/>
      </c>
      <c r="W529" s="309"/>
      <c r="X529" s="116" t="str">
        <f t="shared" si="309"/>
        <v/>
      </c>
      <c r="Y529" s="266"/>
      <c r="Z529" s="116" t="str">
        <f t="shared" si="310"/>
        <v/>
      </c>
      <c r="AA529" s="286"/>
      <c r="AB529" s="116" t="str">
        <f t="shared" si="311"/>
        <v/>
      </c>
      <c r="AC529" s="116">
        <f>IF(ISBLANK(#REF!),"",MATCH($D529,Liste_compétences,0))</f>
        <v>529</v>
      </c>
      <c r="AD529" s="116">
        <f>IF(ISBLANK(#REF!),"",MATCH($D529,Liste_compétences,0))</f>
        <v>529</v>
      </c>
    </row>
    <row r="530" spans="1:30" x14ac:dyDescent="0.25">
      <c r="A530" s="419"/>
      <c r="B530" s="66" t="s">
        <v>223</v>
      </c>
      <c r="C530" s="168" t="s">
        <v>532</v>
      </c>
      <c r="D530" s="207" t="s">
        <v>1220</v>
      </c>
      <c r="E530" s="244"/>
      <c r="F530" s="116" t="str">
        <f t="shared" si="308"/>
        <v/>
      </c>
      <c r="G530" s="266"/>
      <c r="H530" s="116" t="str">
        <f t="shared" si="308"/>
        <v/>
      </c>
      <c r="I530" s="286"/>
      <c r="J530" s="116" t="str">
        <f t="shared" si="308"/>
        <v/>
      </c>
      <c r="K530" s="309"/>
      <c r="L530" s="116" t="str">
        <f t="shared" si="308"/>
        <v/>
      </c>
      <c r="M530" s="266"/>
      <c r="N530" s="116" t="str">
        <f t="shared" si="308"/>
        <v/>
      </c>
      <c r="O530" s="286"/>
      <c r="P530" s="116" t="str">
        <f t="shared" si="308"/>
        <v/>
      </c>
      <c r="Q530" s="309"/>
      <c r="R530" s="116" t="str">
        <f t="shared" si="308"/>
        <v/>
      </c>
      <c r="S530" s="266"/>
      <c r="T530" s="116" t="str">
        <f t="shared" si="308"/>
        <v/>
      </c>
      <c r="U530" s="286"/>
      <c r="V530" s="116" t="str">
        <f t="shared" ref="V530:V533" si="312">IF(ISBLANK(U530),"",MATCH($D530,Liste_compétences,0))</f>
        <v/>
      </c>
      <c r="W530" s="309"/>
      <c r="X530" s="116" t="str">
        <f t="shared" si="309"/>
        <v/>
      </c>
      <c r="Y530" s="266"/>
      <c r="Z530" s="116" t="str">
        <f t="shared" si="310"/>
        <v/>
      </c>
      <c r="AA530" s="286"/>
      <c r="AB530" s="116" t="str">
        <f t="shared" si="311"/>
        <v/>
      </c>
      <c r="AC530" s="116">
        <f>IF(ISBLANK(#REF!),"",MATCH($D530,Liste_compétences,0))</f>
        <v>530</v>
      </c>
      <c r="AD530" s="116">
        <f>IF(ISBLANK(#REF!),"",MATCH($D530,Liste_compétences,0))</f>
        <v>530</v>
      </c>
    </row>
    <row r="531" spans="1:30" x14ac:dyDescent="0.25">
      <c r="A531" s="419"/>
      <c r="B531" s="66" t="s">
        <v>220</v>
      </c>
      <c r="C531" s="168" t="s">
        <v>533</v>
      </c>
      <c r="D531" s="207" t="s">
        <v>1221</v>
      </c>
      <c r="E531" s="244"/>
      <c r="F531" s="116" t="str">
        <f t="shared" si="308"/>
        <v/>
      </c>
      <c r="G531" s="266"/>
      <c r="H531" s="116" t="str">
        <f t="shared" si="308"/>
        <v/>
      </c>
      <c r="I531" s="286"/>
      <c r="J531" s="116" t="str">
        <f t="shared" si="308"/>
        <v/>
      </c>
      <c r="K531" s="309"/>
      <c r="L531" s="116" t="str">
        <f t="shared" si="308"/>
        <v/>
      </c>
      <c r="M531" s="266"/>
      <c r="N531" s="116" t="str">
        <f t="shared" si="308"/>
        <v/>
      </c>
      <c r="O531" s="286"/>
      <c r="P531" s="116" t="str">
        <f t="shared" si="308"/>
        <v/>
      </c>
      <c r="Q531" s="309"/>
      <c r="R531" s="116" t="str">
        <f t="shared" si="308"/>
        <v/>
      </c>
      <c r="S531" s="266"/>
      <c r="T531" s="116" t="str">
        <f t="shared" si="308"/>
        <v/>
      </c>
      <c r="U531" s="286"/>
      <c r="V531" s="116" t="str">
        <f t="shared" si="312"/>
        <v/>
      </c>
      <c r="W531" s="309"/>
      <c r="X531" s="116" t="str">
        <f t="shared" si="309"/>
        <v/>
      </c>
      <c r="Y531" s="266"/>
      <c r="Z531" s="116" t="str">
        <f t="shared" si="310"/>
        <v/>
      </c>
      <c r="AA531" s="286"/>
      <c r="AB531" s="116" t="str">
        <f t="shared" si="311"/>
        <v/>
      </c>
      <c r="AC531" s="116">
        <f>IF(ISBLANK(#REF!),"",MATCH($D531,Liste_compétences,0))</f>
        <v>531</v>
      </c>
      <c r="AD531" s="116">
        <f>IF(ISBLANK(#REF!),"",MATCH($D531,Liste_compétences,0))</f>
        <v>531</v>
      </c>
    </row>
    <row r="532" spans="1:30" x14ac:dyDescent="0.25">
      <c r="A532" s="419"/>
      <c r="B532" s="66" t="s">
        <v>220</v>
      </c>
      <c r="C532" s="168" t="s">
        <v>534</v>
      </c>
      <c r="D532" s="207" t="s">
        <v>1222</v>
      </c>
      <c r="E532" s="244"/>
      <c r="F532" s="116" t="str">
        <f t="shared" si="308"/>
        <v/>
      </c>
      <c r="G532" s="266"/>
      <c r="H532" s="116" t="str">
        <f t="shared" si="308"/>
        <v/>
      </c>
      <c r="I532" s="286"/>
      <c r="J532" s="116" t="str">
        <f t="shared" si="308"/>
        <v/>
      </c>
      <c r="K532" s="309"/>
      <c r="L532" s="116" t="str">
        <f t="shared" si="308"/>
        <v/>
      </c>
      <c r="M532" s="266"/>
      <c r="N532" s="116" t="str">
        <f t="shared" si="308"/>
        <v/>
      </c>
      <c r="O532" s="286"/>
      <c r="P532" s="116" t="str">
        <f t="shared" si="308"/>
        <v/>
      </c>
      <c r="Q532" s="309"/>
      <c r="R532" s="116" t="str">
        <f t="shared" si="308"/>
        <v/>
      </c>
      <c r="S532" s="266"/>
      <c r="T532" s="116" t="str">
        <f t="shared" si="308"/>
        <v/>
      </c>
      <c r="U532" s="286"/>
      <c r="V532" s="116" t="str">
        <f t="shared" si="312"/>
        <v/>
      </c>
      <c r="W532" s="309"/>
      <c r="X532" s="116" t="str">
        <f t="shared" si="309"/>
        <v/>
      </c>
      <c r="Y532" s="266"/>
      <c r="Z532" s="116" t="str">
        <f t="shared" si="310"/>
        <v/>
      </c>
      <c r="AA532" s="286"/>
      <c r="AB532" s="116" t="str">
        <f t="shared" si="311"/>
        <v/>
      </c>
      <c r="AC532" s="116">
        <f>IF(ISBLANK(#REF!),"",MATCH($D532,Liste_compétences,0))</f>
        <v>532</v>
      </c>
      <c r="AD532" s="116">
        <f>IF(ISBLANK(#REF!),"",MATCH($D532,Liste_compétences,0))</f>
        <v>532</v>
      </c>
    </row>
    <row r="533" spans="1:30" ht="15" thickBot="1" x14ac:dyDescent="0.3">
      <c r="A533" s="420"/>
      <c r="B533" s="67" t="s">
        <v>223</v>
      </c>
      <c r="C533" s="169" t="s">
        <v>535</v>
      </c>
      <c r="D533" s="25" t="s">
        <v>1223</v>
      </c>
      <c r="E533" s="246"/>
      <c r="F533" s="118" t="str">
        <f t="shared" si="308"/>
        <v/>
      </c>
      <c r="G533" s="268"/>
      <c r="H533" s="118" t="str">
        <f t="shared" si="308"/>
        <v/>
      </c>
      <c r="I533" s="288"/>
      <c r="J533" s="118" t="str">
        <f t="shared" si="308"/>
        <v/>
      </c>
      <c r="K533" s="308"/>
      <c r="L533" s="118" t="str">
        <f t="shared" si="308"/>
        <v/>
      </c>
      <c r="M533" s="268"/>
      <c r="N533" s="118" t="str">
        <f t="shared" si="308"/>
        <v/>
      </c>
      <c r="O533" s="288"/>
      <c r="P533" s="118" t="str">
        <f t="shared" si="308"/>
        <v/>
      </c>
      <c r="Q533" s="308"/>
      <c r="R533" s="118" t="str">
        <f t="shared" si="308"/>
        <v/>
      </c>
      <c r="S533" s="268"/>
      <c r="T533" s="118" t="str">
        <f t="shared" si="308"/>
        <v/>
      </c>
      <c r="U533" s="288"/>
      <c r="V533" s="118" t="str">
        <f t="shared" si="312"/>
        <v/>
      </c>
      <c r="W533" s="308"/>
      <c r="X533" s="118" t="str">
        <f t="shared" si="309"/>
        <v/>
      </c>
      <c r="Y533" s="268"/>
      <c r="Z533" s="118" t="str">
        <f t="shared" si="310"/>
        <v/>
      </c>
      <c r="AA533" s="288"/>
      <c r="AB533" s="118" t="str">
        <f t="shared" si="311"/>
        <v/>
      </c>
      <c r="AC533" s="118">
        <f>IF(ISBLANK(#REF!),"",MATCH($D533,Liste_compétences,0))</f>
        <v>533</v>
      </c>
      <c r="AD533" s="118">
        <f>IF(ISBLANK(#REF!),"",MATCH($D533,Liste_compétences,0))</f>
        <v>533</v>
      </c>
    </row>
    <row r="534" spans="1:30" ht="15.75" thickBot="1" x14ac:dyDescent="0.3">
      <c r="A534" s="409" t="s">
        <v>117</v>
      </c>
      <c r="B534" s="77"/>
      <c r="C534" s="74"/>
      <c r="D534" s="3" t="s">
        <v>116</v>
      </c>
      <c r="E534" s="404"/>
      <c r="F534" s="405"/>
      <c r="G534" s="405"/>
      <c r="H534" s="405"/>
      <c r="I534" s="405"/>
      <c r="J534" s="405"/>
      <c r="K534" s="405"/>
      <c r="L534" s="405"/>
      <c r="M534" s="405"/>
      <c r="N534" s="405"/>
      <c r="O534" s="405"/>
      <c r="P534" s="405"/>
      <c r="Q534" s="405"/>
      <c r="R534" s="405"/>
      <c r="S534" s="405"/>
      <c r="T534" s="405"/>
      <c r="U534" s="405"/>
      <c r="V534" s="405"/>
      <c r="W534" s="405"/>
      <c r="X534" s="405"/>
      <c r="Y534" s="405"/>
      <c r="Z534" s="405"/>
      <c r="AA534" s="405"/>
      <c r="AB534" s="405"/>
      <c r="AC534" s="405"/>
      <c r="AD534" s="405"/>
    </row>
    <row r="535" spans="1:30" x14ac:dyDescent="0.25">
      <c r="A535" s="419"/>
      <c r="B535" s="71" t="s">
        <v>221</v>
      </c>
      <c r="C535" s="167" t="s">
        <v>512</v>
      </c>
      <c r="D535" s="206" t="s">
        <v>1224</v>
      </c>
      <c r="E535" s="243"/>
      <c r="F535" s="115" t="str">
        <f t="shared" ref="F535:F543" si="313">IF(ISBLANK(E535),"",MATCH($D535,Liste_compétences,0))</f>
        <v/>
      </c>
      <c r="G535" s="265"/>
      <c r="H535" s="115" t="str">
        <f t="shared" ref="H535:H543" si="314">IF(ISBLANK(G535),"",MATCH($D535,Liste_compétences,0))</f>
        <v/>
      </c>
      <c r="I535" s="285"/>
      <c r="J535" s="115" t="str">
        <f t="shared" ref="J535:J543" si="315">IF(ISBLANK(I535),"",MATCH($D535,Liste_compétences,0))</f>
        <v/>
      </c>
      <c r="K535" s="306"/>
      <c r="L535" s="115" t="str">
        <f t="shared" ref="L535:L543" si="316">IF(ISBLANK(K535),"",MATCH($D535,Liste_compétences,0))</f>
        <v/>
      </c>
      <c r="M535" s="265"/>
      <c r="N535" s="115" t="str">
        <f t="shared" ref="N535:N543" si="317">IF(ISBLANK(M535),"",MATCH($D535,Liste_compétences,0))</f>
        <v/>
      </c>
      <c r="O535" s="285"/>
      <c r="P535" s="115" t="str">
        <f t="shared" ref="P535:P543" si="318">IF(ISBLANK(O535),"",MATCH($D535,Liste_compétences,0))</f>
        <v/>
      </c>
      <c r="Q535" s="306"/>
      <c r="R535" s="115" t="str">
        <f t="shared" ref="R535:R543" si="319">IF(ISBLANK(Q535),"",MATCH($D535,Liste_compétences,0))</f>
        <v/>
      </c>
      <c r="S535" s="265"/>
      <c r="T535" s="115" t="str">
        <f t="shared" ref="T535:T543" si="320">IF(ISBLANK(S535),"",MATCH($D535,Liste_compétences,0))</f>
        <v/>
      </c>
      <c r="U535" s="285"/>
      <c r="V535" s="115" t="str">
        <f t="shared" ref="V535:V543" si="321">IF(ISBLANK(U535),"",MATCH($D535,Liste_compétences,0))</f>
        <v/>
      </c>
      <c r="W535" s="306"/>
      <c r="X535" s="115" t="str">
        <f t="shared" ref="X535:X543" si="322">IF(ISBLANK(W535),"",MATCH($D535,Liste_compétences,0))</f>
        <v/>
      </c>
      <c r="Y535" s="265"/>
      <c r="Z535" s="115" t="str">
        <f t="shared" ref="Z535:Z543" si="323">IF(ISBLANK(Y535),"",MATCH($D535,Liste_compétences,0))</f>
        <v/>
      </c>
      <c r="AA535" s="285"/>
      <c r="AB535" s="115" t="str">
        <f t="shared" ref="AB535:AB543" si="324">IF(ISBLANK(AA535),"",MATCH($D535,Liste_compétences,0))</f>
        <v/>
      </c>
      <c r="AC535" s="115">
        <f>IF(ISBLANK(#REF!),"",MATCH($D535,Liste_compétences,0))</f>
        <v>535</v>
      </c>
      <c r="AD535" s="115">
        <f>IF(ISBLANK(#REF!),"",MATCH($D535,Liste_compétences,0))</f>
        <v>535</v>
      </c>
    </row>
    <row r="536" spans="1:30" x14ac:dyDescent="0.25">
      <c r="A536" s="419"/>
      <c r="B536" s="66" t="s">
        <v>221</v>
      </c>
      <c r="C536" s="168" t="s">
        <v>513</v>
      </c>
      <c r="D536" s="207" t="s">
        <v>1225</v>
      </c>
      <c r="E536" s="244"/>
      <c r="F536" s="116" t="str">
        <f t="shared" si="313"/>
        <v/>
      </c>
      <c r="G536" s="266"/>
      <c r="H536" s="116" t="str">
        <f t="shared" si="314"/>
        <v/>
      </c>
      <c r="I536" s="286"/>
      <c r="J536" s="116" t="str">
        <f t="shared" si="315"/>
        <v/>
      </c>
      <c r="K536" s="309"/>
      <c r="L536" s="116" t="str">
        <f t="shared" si="316"/>
        <v/>
      </c>
      <c r="M536" s="266"/>
      <c r="N536" s="116" t="str">
        <f t="shared" si="317"/>
        <v/>
      </c>
      <c r="O536" s="286"/>
      <c r="P536" s="116" t="str">
        <f t="shared" si="318"/>
        <v/>
      </c>
      <c r="Q536" s="309"/>
      <c r="R536" s="116" t="str">
        <f t="shared" si="319"/>
        <v/>
      </c>
      <c r="S536" s="266"/>
      <c r="T536" s="116" t="str">
        <f t="shared" si="320"/>
        <v/>
      </c>
      <c r="U536" s="286"/>
      <c r="V536" s="116" t="str">
        <f t="shared" si="321"/>
        <v/>
      </c>
      <c r="W536" s="309"/>
      <c r="X536" s="116" t="str">
        <f t="shared" si="322"/>
        <v/>
      </c>
      <c r="Y536" s="266"/>
      <c r="Z536" s="116" t="str">
        <f t="shared" si="323"/>
        <v/>
      </c>
      <c r="AA536" s="286"/>
      <c r="AB536" s="116" t="str">
        <f t="shared" si="324"/>
        <v/>
      </c>
      <c r="AC536" s="116">
        <f>IF(ISBLANK(#REF!),"",MATCH($D536,Liste_compétences,0))</f>
        <v>536</v>
      </c>
      <c r="AD536" s="116">
        <f>IF(ISBLANK(#REF!),"",MATCH($D536,Liste_compétences,0))</f>
        <v>536</v>
      </c>
    </row>
    <row r="537" spans="1:30" x14ac:dyDescent="0.25">
      <c r="A537" s="419"/>
      <c r="B537" s="66" t="s">
        <v>221</v>
      </c>
      <c r="C537" s="168" t="s">
        <v>514</v>
      </c>
      <c r="D537" s="207" t="s">
        <v>1226</v>
      </c>
      <c r="E537" s="244"/>
      <c r="F537" s="116" t="str">
        <f t="shared" si="313"/>
        <v/>
      </c>
      <c r="G537" s="266"/>
      <c r="H537" s="116" t="str">
        <f t="shared" si="314"/>
        <v/>
      </c>
      <c r="I537" s="286"/>
      <c r="J537" s="116" t="str">
        <f t="shared" si="315"/>
        <v/>
      </c>
      <c r="K537" s="309"/>
      <c r="L537" s="116" t="str">
        <f t="shared" si="316"/>
        <v/>
      </c>
      <c r="M537" s="266"/>
      <c r="N537" s="116" t="str">
        <f t="shared" si="317"/>
        <v/>
      </c>
      <c r="O537" s="286"/>
      <c r="P537" s="116" t="str">
        <f t="shared" si="318"/>
        <v/>
      </c>
      <c r="Q537" s="309"/>
      <c r="R537" s="116" t="str">
        <f t="shared" si="319"/>
        <v/>
      </c>
      <c r="S537" s="266"/>
      <c r="T537" s="116" t="str">
        <f t="shared" si="320"/>
        <v/>
      </c>
      <c r="U537" s="286"/>
      <c r="V537" s="116" t="str">
        <f t="shared" si="321"/>
        <v/>
      </c>
      <c r="W537" s="309"/>
      <c r="X537" s="116" t="str">
        <f t="shared" si="322"/>
        <v/>
      </c>
      <c r="Y537" s="266"/>
      <c r="Z537" s="116" t="str">
        <f t="shared" si="323"/>
        <v/>
      </c>
      <c r="AA537" s="286"/>
      <c r="AB537" s="116" t="str">
        <f t="shared" si="324"/>
        <v/>
      </c>
      <c r="AC537" s="116">
        <f>IF(ISBLANK(#REF!),"",MATCH($D537,Liste_compétences,0))</f>
        <v>537</v>
      </c>
      <c r="AD537" s="116">
        <f>IF(ISBLANK(#REF!),"",MATCH($D537,Liste_compétences,0))</f>
        <v>537</v>
      </c>
    </row>
    <row r="538" spans="1:30" x14ac:dyDescent="0.25">
      <c r="A538" s="419"/>
      <c r="B538" s="66" t="s">
        <v>221</v>
      </c>
      <c r="C538" s="168" t="s">
        <v>515</v>
      </c>
      <c r="D538" s="207" t="s">
        <v>1227</v>
      </c>
      <c r="E538" s="244"/>
      <c r="F538" s="116" t="str">
        <f t="shared" si="313"/>
        <v/>
      </c>
      <c r="G538" s="266"/>
      <c r="H538" s="116" t="str">
        <f t="shared" si="314"/>
        <v/>
      </c>
      <c r="I538" s="286"/>
      <c r="J538" s="116" t="str">
        <f t="shared" si="315"/>
        <v/>
      </c>
      <c r="K538" s="309"/>
      <c r="L538" s="116" t="str">
        <f t="shared" si="316"/>
        <v/>
      </c>
      <c r="M538" s="266"/>
      <c r="N538" s="116" t="str">
        <f t="shared" si="317"/>
        <v/>
      </c>
      <c r="O538" s="286"/>
      <c r="P538" s="116" t="str">
        <f t="shared" si="318"/>
        <v/>
      </c>
      <c r="Q538" s="309"/>
      <c r="R538" s="116" t="str">
        <f t="shared" si="319"/>
        <v/>
      </c>
      <c r="S538" s="266"/>
      <c r="T538" s="116" t="str">
        <f t="shared" si="320"/>
        <v/>
      </c>
      <c r="U538" s="286"/>
      <c r="V538" s="116" t="str">
        <f t="shared" si="321"/>
        <v/>
      </c>
      <c r="W538" s="309"/>
      <c r="X538" s="116" t="str">
        <f t="shared" si="322"/>
        <v/>
      </c>
      <c r="Y538" s="266"/>
      <c r="Z538" s="116" t="str">
        <f t="shared" si="323"/>
        <v/>
      </c>
      <c r="AA538" s="286"/>
      <c r="AB538" s="116" t="str">
        <f t="shared" si="324"/>
        <v/>
      </c>
      <c r="AC538" s="116">
        <f>IF(ISBLANK(#REF!),"",MATCH($D538,Liste_compétences,0))</f>
        <v>538</v>
      </c>
      <c r="AD538" s="116">
        <f>IF(ISBLANK(#REF!),"",MATCH($D538,Liste_compétences,0))</f>
        <v>538</v>
      </c>
    </row>
    <row r="539" spans="1:30" x14ac:dyDescent="0.25">
      <c r="A539" s="419"/>
      <c r="B539" s="66" t="s">
        <v>221</v>
      </c>
      <c r="C539" s="168" t="s">
        <v>516</v>
      </c>
      <c r="D539" s="207" t="s">
        <v>1228</v>
      </c>
      <c r="E539" s="244"/>
      <c r="F539" s="116" t="str">
        <f t="shared" si="313"/>
        <v/>
      </c>
      <c r="G539" s="266"/>
      <c r="H539" s="116" t="str">
        <f t="shared" si="314"/>
        <v/>
      </c>
      <c r="I539" s="286"/>
      <c r="J539" s="116" t="str">
        <f t="shared" si="315"/>
        <v/>
      </c>
      <c r="K539" s="309"/>
      <c r="L539" s="116" t="str">
        <f t="shared" si="316"/>
        <v/>
      </c>
      <c r="M539" s="266"/>
      <c r="N539" s="116" t="str">
        <f t="shared" si="317"/>
        <v/>
      </c>
      <c r="O539" s="286"/>
      <c r="P539" s="116" t="str">
        <f t="shared" si="318"/>
        <v/>
      </c>
      <c r="Q539" s="309"/>
      <c r="R539" s="116" t="str">
        <f t="shared" si="319"/>
        <v/>
      </c>
      <c r="S539" s="266"/>
      <c r="T539" s="116" t="str">
        <f t="shared" si="320"/>
        <v/>
      </c>
      <c r="U539" s="286"/>
      <c r="V539" s="116" t="str">
        <f t="shared" si="321"/>
        <v/>
      </c>
      <c r="W539" s="309"/>
      <c r="X539" s="116" t="str">
        <f t="shared" si="322"/>
        <v/>
      </c>
      <c r="Y539" s="266"/>
      <c r="Z539" s="116" t="str">
        <f t="shared" si="323"/>
        <v/>
      </c>
      <c r="AA539" s="286"/>
      <c r="AB539" s="116" t="str">
        <f t="shared" si="324"/>
        <v/>
      </c>
      <c r="AC539" s="116">
        <f>IF(ISBLANK(#REF!),"",MATCH($D539,Liste_compétences,0))</f>
        <v>539</v>
      </c>
      <c r="AD539" s="116">
        <f>IF(ISBLANK(#REF!),"",MATCH($D539,Liste_compétences,0))</f>
        <v>539</v>
      </c>
    </row>
    <row r="540" spans="1:30" x14ac:dyDescent="0.25">
      <c r="A540" s="419"/>
      <c r="B540" s="66" t="s">
        <v>221</v>
      </c>
      <c r="C540" s="168" t="s">
        <v>517</v>
      </c>
      <c r="D540" s="207" t="s">
        <v>1229</v>
      </c>
      <c r="E540" s="244"/>
      <c r="F540" s="116" t="str">
        <f t="shared" si="313"/>
        <v/>
      </c>
      <c r="G540" s="266"/>
      <c r="H540" s="116" t="str">
        <f t="shared" si="314"/>
        <v/>
      </c>
      <c r="I540" s="286"/>
      <c r="J540" s="116" t="str">
        <f t="shared" si="315"/>
        <v/>
      </c>
      <c r="K540" s="309"/>
      <c r="L540" s="116" t="str">
        <f t="shared" si="316"/>
        <v/>
      </c>
      <c r="M540" s="266"/>
      <c r="N540" s="116" t="str">
        <f t="shared" si="317"/>
        <v/>
      </c>
      <c r="O540" s="286"/>
      <c r="P540" s="116" t="str">
        <f t="shared" si="318"/>
        <v/>
      </c>
      <c r="Q540" s="309"/>
      <c r="R540" s="116" t="str">
        <f t="shared" si="319"/>
        <v/>
      </c>
      <c r="S540" s="266"/>
      <c r="T540" s="116" t="str">
        <f t="shared" si="320"/>
        <v/>
      </c>
      <c r="U540" s="286"/>
      <c r="V540" s="116" t="str">
        <f t="shared" si="321"/>
        <v/>
      </c>
      <c r="W540" s="309"/>
      <c r="X540" s="116" t="str">
        <f t="shared" si="322"/>
        <v/>
      </c>
      <c r="Y540" s="266"/>
      <c r="Z540" s="116" t="str">
        <f t="shared" si="323"/>
        <v/>
      </c>
      <c r="AA540" s="286"/>
      <c r="AB540" s="116" t="str">
        <f t="shared" si="324"/>
        <v/>
      </c>
      <c r="AC540" s="116">
        <f>IF(ISBLANK(#REF!),"",MATCH($D540,Liste_compétences,0))</f>
        <v>540</v>
      </c>
      <c r="AD540" s="116">
        <f>IF(ISBLANK(#REF!),"",MATCH($D540,Liste_compétences,0))</f>
        <v>540</v>
      </c>
    </row>
    <row r="541" spans="1:30" ht="22.5" x14ac:dyDescent="0.25">
      <c r="A541" s="419"/>
      <c r="B541" s="66" t="s">
        <v>220</v>
      </c>
      <c r="C541" s="168" t="s">
        <v>518</v>
      </c>
      <c r="D541" s="207" t="s">
        <v>1230</v>
      </c>
      <c r="E541" s="244"/>
      <c r="F541" s="116" t="str">
        <f t="shared" si="313"/>
        <v/>
      </c>
      <c r="G541" s="266"/>
      <c r="H541" s="116" t="str">
        <f t="shared" si="314"/>
        <v/>
      </c>
      <c r="I541" s="286"/>
      <c r="J541" s="116" t="str">
        <f t="shared" si="315"/>
        <v/>
      </c>
      <c r="K541" s="309"/>
      <c r="L541" s="116" t="str">
        <f t="shared" si="316"/>
        <v/>
      </c>
      <c r="M541" s="266"/>
      <c r="N541" s="116" t="str">
        <f t="shared" si="317"/>
        <v/>
      </c>
      <c r="O541" s="286"/>
      <c r="P541" s="116" t="str">
        <f t="shared" si="318"/>
        <v/>
      </c>
      <c r="Q541" s="309"/>
      <c r="R541" s="116" t="str">
        <f t="shared" si="319"/>
        <v/>
      </c>
      <c r="S541" s="266"/>
      <c r="T541" s="116" t="str">
        <f t="shared" si="320"/>
        <v/>
      </c>
      <c r="U541" s="286"/>
      <c r="V541" s="116" t="str">
        <f t="shared" si="321"/>
        <v/>
      </c>
      <c r="W541" s="309"/>
      <c r="X541" s="116" t="str">
        <f t="shared" si="322"/>
        <v/>
      </c>
      <c r="Y541" s="266"/>
      <c r="Z541" s="116" t="str">
        <f t="shared" si="323"/>
        <v/>
      </c>
      <c r="AA541" s="286"/>
      <c r="AB541" s="116" t="str">
        <f t="shared" si="324"/>
        <v/>
      </c>
      <c r="AC541" s="116">
        <f>IF(ISBLANK(#REF!),"",MATCH($D541,Liste_compétences,0))</f>
        <v>541</v>
      </c>
      <c r="AD541" s="116">
        <f>IF(ISBLANK(#REF!),"",MATCH($D541,Liste_compétences,0))</f>
        <v>541</v>
      </c>
    </row>
    <row r="542" spans="1:30" x14ac:dyDescent="0.25">
      <c r="A542" s="419"/>
      <c r="B542" s="66" t="s">
        <v>223</v>
      </c>
      <c r="C542" s="168" t="s">
        <v>519</v>
      </c>
      <c r="D542" s="207" t="s">
        <v>1231</v>
      </c>
      <c r="E542" s="244"/>
      <c r="F542" s="116" t="str">
        <f t="shared" si="313"/>
        <v/>
      </c>
      <c r="G542" s="266"/>
      <c r="H542" s="116" t="str">
        <f t="shared" si="314"/>
        <v/>
      </c>
      <c r="I542" s="286"/>
      <c r="J542" s="116" t="str">
        <f t="shared" si="315"/>
        <v/>
      </c>
      <c r="K542" s="309"/>
      <c r="L542" s="116" t="str">
        <f t="shared" si="316"/>
        <v/>
      </c>
      <c r="M542" s="266"/>
      <c r="N542" s="116" t="str">
        <f t="shared" si="317"/>
        <v/>
      </c>
      <c r="O542" s="286"/>
      <c r="P542" s="116" t="str">
        <f t="shared" si="318"/>
        <v/>
      </c>
      <c r="Q542" s="309"/>
      <c r="R542" s="116" t="str">
        <f t="shared" si="319"/>
        <v/>
      </c>
      <c r="S542" s="266"/>
      <c r="T542" s="116" t="str">
        <f t="shared" si="320"/>
        <v/>
      </c>
      <c r="U542" s="286"/>
      <c r="V542" s="116" t="str">
        <f t="shared" si="321"/>
        <v/>
      </c>
      <c r="W542" s="309"/>
      <c r="X542" s="116" t="str">
        <f t="shared" si="322"/>
        <v/>
      </c>
      <c r="Y542" s="266"/>
      <c r="Z542" s="116" t="str">
        <f t="shared" si="323"/>
        <v/>
      </c>
      <c r="AA542" s="286"/>
      <c r="AB542" s="116" t="str">
        <f t="shared" si="324"/>
        <v/>
      </c>
      <c r="AC542" s="116">
        <f>IF(ISBLANK(#REF!),"",MATCH($D542,Liste_compétences,0))</f>
        <v>542</v>
      </c>
      <c r="AD542" s="116">
        <f>IF(ISBLANK(#REF!),"",MATCH($D542,Liste_compétences,0))</f>
        <v>542</v>
      </c>
    </row>
    <row r="543" spans="1:30" ht="15" thickBot="1" x14ac:dyDescent="0.3">
      <c r="A543" s="420"/>
      <c r="B543" s="67" t="s">
        <v>223</v>
      </c>
      <c r="C543" s="169" t="s">
        <v>520</v>
      </c>
      <c r="D543" s="25" t="s">
        <v>1232</v>
      </c>
      <c r="E543" s="246"/>
      <c r="F543" s="118" t="str">
        <f t="shared" si="313"/>
        <v/>
      </c>
      <c r="G543" s="268"/>
      <c r="H543" s="118" t="str">
        <f t="shared" si="314"/>
        <v/>
      </c>
      <c r="I543" s="288"/>
      <c r="J543" s="118" t="str">
        <f t="shared" si="315"/>
        <v/>
      </c>
      <c r="K543" s="308"/>
      <c r="L543" s="118" t="str">
        <f t="shared" si="316"/>
        <v/>
      </c>
      <c r="M543" s="268"/>
      <c r="N543" s="118" t="str">
        <f t="shared" si="317"/>
        <v/>
      </c>
      <c r="O543" s="288"/>
      <c r="P543" s="118" t="str">
        <f t="shared" si="318"/>
        <v/>
      </c>
      <c r="Q543" s="308"/>
      <c r="R543" s="118" t="str">
        <f t="shared" si="319"/>
        <v/>
      </c>
      <c r="S543" s="268"/>
      <c r="T543" s="118" t="str">
        <f t="shared" si="320"/>
        <v/>
      </c>
      <c r="U543" s="288"/>
      <c r="V543" s="118" t="str">
        <f t="shared" si="321"/>
        <v/>
      </c>
      <c r="W543" s="308"/>
      <c r="X543" s="118" t="str">
        <f t="shared" si="322"/>
        <v/>
      </c>
      <c r="Y543" s="268"/>
      <c r="Z543" s="118" t="str">
        <f t="shared" si="323"/>
        <v/>
      </c>
      <c r="AA543" s="288"/>
      <c r="AB543" s="118" t="str">
        <f t="shared" si="324"/>
        <v/>
      </c>
      <c r="AC543" s="118">
        <f>IF(ISBLANK(#REF!),"",MATCH($D543,Liste_compétences,0))</f>
        <v>543</v>
      </c>
      <c r="AD543" s="118">
        <f>IF(ISBLANK(#REF!),"",MATCH($D543,Liste_compétences,0))</f>
        <v>543</v>
      </c>
    </row>
    <row r="544" spans="1:30" ht="15.75" thickBot="1" x14ac:dyDescent="0.3">
      <c r="A544" s="409" t="s">
        <v>216</v>
      </c>
      <c r="B544" s="77"/>
      <c r="C544" s="74"/>
      <c r="D544" s="3" t="s">
        <v>108</v>
      </c>
      <c r="E544" s="404"/>
      <c r="F544" s="405"/>
      <c r="G544" s="405"/>
      <c r="H544" s="405"/>
      <c r="I544" s="405"/>
      <c r="J544" s="405"/>
      <c r="K544" s="405"/>
      <c r="L544" s="405"/>
      <c r="M544" s="405"/>
      <c r="N544" s="405"/>
      <c r="O544" s="405"/>
      <c r="P544" s="405"/>
      <c r="Q544" s="405"/>
      <c r="R544" s="405"/>
      <c r="S544" s="405"/>
      <c r="T544" s="405"/>
      <c r="U544" s="405"/>
      <c r="V544" s="405"/>
      <c r="W544" s="405"/>
      <c r="X544" s="405"/>
      <c r="Y544" s="405"/>
      <c r="Z544" s="405"/>
      <c r="AA544" s="405"/>
      <c r="AB544" s="405"/>
      <c r="AC544" s="405"/>
      <c r="AD544" s="405"/>
    </row>
    <row r="545" spans="1:30" x14ac:dyDescent="0.25">
      <c r="A545" s="419"/>
      <c r="B545" s="71" t="s">
        <v>221</v>
      </c>
      <c r="C545" s="167" t="s">
        <v>521</v>
      </c>
      <c r="D545" s="206" t="s">
        <v>1233</v>
      </c>
      <c r="E545" s="243"/>
      <c r="F545" s="115" t="str">
        <f>IF(ISBLANK(E545),"",MATCH($D545,Liste_compétences,0))</f>
        <v/>
      </c>
      <c r="G545" s="265"/>
      <c r="H545" s="115" t="str">
        <f>IF(ISBLANK(G545),"",MATCH($D545,Liste_compétences,0))</f>
        <v/>
      </c>
      <c r="I545" s="285"/>
      <c r="J545" s="115" t="str">
        <f>IF(ISBLANK(I545),"",MATCH($D545,Liste_compétences,0))</f>
        <v/>
      </c>
      <c r="K545" s="306"/>
      <c r="L545" s="115" t="str">
        <f>IF(ISBLANK(K545),"",MATCH($D545,Liste_compétences,0))</f>
        <v/>
      </c>
      <c r="M545" s="265"/>
      <c r="N545" s="115" t="str">
        <f>IF(ISBLANK(M545),"",MATCH($D545,Liste_compétences,0))</f>
        <v/>
      </c>
      <c r="O545" s="285"/>
      <c r="P545" s="115" t="str">
        <f>IF(ISBLANK(O545),"",MATCH($D545,Liste_compétences,0))</f>
        <v/>
      </c>
      <c r="Q545" s="306"/>
      <c r="R545" s="115" t="str">
        <f>IF(ISBLANK(Q545),"",MATCH($D545,Liste_compétences,0))</f>
        <v/>
      </c>
      <c r="S545" s="265"/>
      <c r="T545" s="115" t="str">
        <f>IF(ISBLANK(S545),"",MATCH($D545,Liste_compétences,0))</f>
        <v/>
      </c>
      <c r="U545" s="285"/>
      <c r="V545" s="115" t="str">
        <f>IF(ISBLANK(U545),"",MATCH($D545,Liste_compétences,0))</f>
        <v/>
      </c>
      <c r="W545" s="306"/>
      <c r="X545" s="115" t="str">
        <f>IF(ISBLANK(W545),"",MATCH($D545,Liste_compétences,0))</f>
        <v/>
      </c>
      <c r="Y545" s="265"/>
      <c r="Z545" s="115" t="str">
        <f>IF(ISBLANK(Y545),"",MATCH($D545,Liste_compétences,0))</f>
        <v/>
      </c>
      <c r="AA545" s="285"/>
      <c r="AB545" s="115" t="str">
        <f>IF(ISBLANK(AA545),"",MATCH($D545,Liste_compétences,0))</f>
        <v/>
      </c>
      <c r="AC545" s="115">
        <f>IF(ISBLANK(#REF!),"",MATCH($D545,Liste_compétences,0))</f>
        <v>545</v>
      </c>
      <c r="AD545" s="115">
        <f>IF(ISBLANK(#REF!),"",MATCH($D545,Liste_compétences,0))</f>
        <v>545</v>
      </c>
    </row>
    <row r="546" spans="1:30" x14ac:dyDescent="0.25">
      <c r="A546" s="419"/>
      <c r="B546" s="66" t="s">
        <v>220</v>
      </c>
      <c r="C546" s="168" t="s">
        <v>522</v>
      </c>
      <c r="D546" s="207" t="s">
        <v>1234</v>
      </c>
      <c r="E546" s="244"/>
      <c r="F546" s="116" t="str">
        <f>IF(ISBLANK(E546),"",MATCH($D546,Liste_compétences,0))</f>
        <v/>
      </c>
      <c r="G546" s="266"/>
      <c r="H546" s="116" t="str">
        <f>IF(ISBLANK(G546),"",MATCH($D546,Liste_compétences,0))</f>
        <v/>
      </c>
      <c r="I546" s="286"/>
      <c r="J546" s="116" t="str">
        <f>IF(ISBLANK(I546),"",MATCH($D546,Liste_compétences,0))</f>
        <v/>
      </c>
      <c r="K546" s="309"/>
      <c r="L546" s="116" t="str">
        <f>IF(ISBLANK(K546),"",MATCH($D546,Liste_compétences,0))</f>
        <v/>
      </c>
      <c r="M546" s="266"/>
      <c r="N546" s="116" t="str">
        <f>IF(ISBLANK(M546),"",MATCH($D546,Liste_compétences,0))</f>
        <v/>
      </c>
      <c r="O546" s="286"/>
      <c r="P546" s="116" t="str">
        <f>IF(ISBLANK(O546),"",MATCH($D546,Liste_compétences,0))</f>
        <v/>
      </c>
      <c r="Q546" s="309"/>
      <c r="R546" s="116" t="str">
        <f>IF(ISBLANK(Q546),"",MATCH($D546,Liste_compétences,0))</f>
        <v/>
      </c>
      <c r="S546" s="266"/>
      <c r="T546" s="116" t="str">
        <f>IF(ISBLANK(S546),"",MATCH($D546,Liste_compétences,0))</f>
        <v/>
      </c>
      <c r="U546" s="286"/>
      <c r="V546" s="116" t="str">
        <f>IF(ISBLANK(U546),"",MATCH($D546,Liste_compétences,0))</f>
        <v/>
      </c>
      <c r="W546" s="309"/>
      <c r="X546" s="116" t="str">
        <f>IF(ISBLANK(W546),"",MATCH($D546,Liste_compétences,0))</f>
        <v/>
      </c>
      <c r="Y546" s="266"/>
      <c r="Z546" s="116" t="str">
        <f>IF(ISBLANK(Y546),"",MATCH($D546,Liste_compétences,0))</f>
        <v/>
      </c>
      <c r="AA546" s="286"/>
      <c r="AB546" s="116" t="str">
        <f>IF(ISBLANK(AA546),"",MATCH($D546,Liste_compétences,0))</f>
        <v/>
      </c>
      <c r="AC546" s="116">
        <f>IF(ISBLANK(#REF!),"",MATCH($D546,Liste_compétences,0))</f>
        <v>546</v>
      </c>
      <c r="AD546" s="116">
        <f>IF(ISBLANK(#REF!),"",MATCH($D546,Liste_compétences,0))</f>
        <v>546</v>
      </c>
    </row>
    <row r="547" spans="1:30" x14ac:dyDescent="0.25">
      <c r="A547" s="419"/>
      <c r="B547" s="66" t="s">
        <v>223</v>
      </c>
      <c r="C547" s="168" t="s">
        <v>523</v>
      </c>
      <c r="D547" s="207" t="s">
        <v>1235</v>
      </c>
      <c r="E547" s="244"/>
      <c r="F547" s="116" t="str">
        <f>IF(ISBLANK(E547),"",MATCH($D547,Liste_compétences,0))</f>
        <v/>
      </c>
      <c r="G547" s="266"/>
      <c r="H547" s="116" t="str">
        <f>IF(ISBLANK(G547),"",MATCH($D547,Liste_compétences,0))</f>
        <v/>
      </c>
      <c r="I547" s="286"/>
      <c r="J547" s="116" t="str">
        <f>IF(ISBLANK(I547),"",MATCH($D547,Liste_compétences,0))</f>
        <v/>
      </c>
      <c r="K547" s="309"/>
      <c r="L547" s="116" t="str">
        <f>IF(ISBLANK(K547),"",MATCH($D547,Liste_compétences,0))</f>
        <v/>
      </c>
      <c r="M547" s="266"/>
      <c r="N547" s="116" t="str">
        <f>IF(ISBLANK(M547),"",MATCH($D547,Liste_compétences,0))</f>
        <v/>
      </c>
      <c r="O547" s="286"/>
      <c r="P547" s="116" t="str">
        <f>IF(ISBLANK(O547),"",MATCH($D547,Liste_compétences,0))</f>
        <v/>
      </c>
      <c r="Q547" s="309"/>
      <c r="R547" s="116" t="str">
        <f>IF(ISBLANK(Q547),"",MATCH($D547,Liste_compétences,0))</f>
        <v/>
      </c>
      <c r="S547" s="266"/>
      <c r="T547" s="116" t="str">
        <f>IF(ISBLANK(S547),"",MATCH($D547,Liste_compétences,0))</f>
        <v/>
      </c>
      <c r="U547" s="286"/>
      <c r="V547" s="116" t="str">
        <f>IF(ISBLANK(U547),"",MATCH($D547,Liste_compétences,0))</f>
        <v/>
      </c>
      <c r="W547" s="309"/>
      <c r="X547" s="116" t="str">
        <f>IF(ISBLANK(W547),"",MATCH($D547,Liste_compétences,0))</f>
        <v/>
      </c>
      <c r="Y547" s="266"/>
      <c r="Z547" s="116" t="str">
        <f>IF(ISBLANK(Y547),"",MATCH($D547,Liste_compétences,0))</f>
        <v/>
      </c>
      <c r="AA547" s="286"/>
      <c r="AB547" s="116" t="str">
        <f>IF(ISBLANK(AA547),"",MATCH($D547,Liste_compétences,0))</f>
        <v/>
      </c>
      <c r="AC547" s="116">
        <f>IF(ISBLANK(#REF!),"",MATCH($D547,Liste_compétences,0))</f>
        <v>547</v>
      </c>
      <c r="AD547" s="116">
        <f>IF(ISBLANK(#REF!),"",MATCH($D547,Liste_compétences,0))</f>
        <v>547</v>
      </c>
    </row>
    <row r="548" spans="1:30" ht="15" thickBot="1" x14ac:dyDescent="0.3">
      <c r="A548" s="419"/>
      <c r="B548" s="69" t="s">
        <v>223</v>
      </c>
      <c r="C548" s="202" t="s">
        <v>536</v>
      </c>
      <c r="D548" s="25" t="s">
        <v>1236</v>
      </c>
      <c r="E548" s="246"/>
      <c r="F548" s="118" t="str">
        <f>IF(ISBLANK(E548),"",MATCH($D548,Liste_compétences,0))</f>
        <v/>
      </c>
      <c r="G548" s="268"/>
      <c r="H548" s="118" t="str">
        <f>IF(ISBLANK(G548),"",MATCH($D548,Liste_compétences,0))</f>
        <v/>
      </c>
      <c r="I548" s="288"/>
      <c r="J548" s="118" t="str">
        <f>IF(ISBLANK(I548),"",MATCH($D548,Liste_compétences,0))</f>
        <v/>
      </c>
      <c r="K548" s="308"/>
      <c r="L548" s="118" t="str">
        <f>IF(ISBLANK(K548),"",MATCH($D548,Liste_compétences,0))</f>
        <v/>
      </c>
      <c r="M548" s="268"/>
      <c r="N548" s="118" t="str">
        <f>IF(ISBLANK(M548),"",MATCH($D548,Liste_compétences,0))</f>
        <v/>
      </c>
      <c r="O548" s="288"/>
      <c r="P548" s="118" t="str">
        <f>IF(ISBLANK(O548),"",MATCH($D548,Liste_compétences,0))</f>
        <v/>
      </c>
      <c r="Q548" s="308"/>
      <c r="R548" s="118" t="str">
        <f>IF(ISBLANK(Q548),"",MATCH($D548,Liste_compétences,0))</f>
        <v/>
      </c>
      <c r="S548" s="268"/>
      <c r="T548" s="118" t="str">
        <f>IF(ISBLANK(S548),"",MATCH($D548,Liste_compétences,0))</f>
        <v/>
      </c>
      <c r="U548" s="288"/>
      <c r="V548" s="118" t="str">
        <f>IF(ISBLANK(U548),"",MATCH($D548,Liste_compétences,0))</f>
        <v/>
      </c>
      <c r="W548" s="308"/>
      <c r="X548" s="118" t="str">
        <f>IF(ISBLANK(W548),"",MATCH($D548,Liste_compétences,0))</f>
        <v/>
      </c>
      <c r="Y548" s="268"/>
      <c r="Z548" s="118" t="str">
        <f>IF(ISBLANK(Y548),"",MATCH($D548,Liste_compétences,0))</f>
        <v/>
      </c>
      <c r="AA548" s="288"/>
      <c r="AB548" s="118" t="str">
        <f>IF(ISBLANK(AA548),"",MATCH($D548,Liste_compétences,0))</f>
        <v/>
      </c>
      <c r="AC548" s="118">
        <f>IF(ISBLANK(#REF!),"",MATCH($D548,Liste_compétences,0))</f>
        <v>548</v>
      </c>
      <c r="AD548" s="118">
        <f>IF(ISBLANK(#REF!),"",MATCH($D548,Liste_compétences,0))</f>
        <v>548</v>
      </c>
    </row>
    <row r="549" spans="1:30" ht="16.5" thickBot="1" x14ac:dyDescent="0.3">
      <c r="A549" s="412" t="s">
        <v>230</v>
      </c>
      <c r="B549" s="178"/>
      <c r="C549" s="187"/>
      <c r="D549" s="15" t="s">
        <v>1367</v>
      </c>
      <c r="E549" s="340"/>
      <c r="F549" s="341" t="str">
        <f>IF(SUM(F551:F553)=0,"",MATCH($D549,Liste_compétences,0))</f>
        <v/>
      </c>
      <c r="G549" s="342" t="str">
        <f>G$6</f>
        <v>2012-2013</v>
      </c>
      <c r="H549" s="341" t="str">
        <f>IF(SUM(H551:H553)=0,"",MATCH($D549,Liste_compétences,0))</f>
        <v/>
      </c>
      <c r="I549" s="343"/>
      <c r="J549" s="341" t="str">
        <f>IF(SUM(J551:J553)=0,"",MATCH($D549,Liste_compétences,0))</f>
        <v/>
      </c>
      <c r="K549" s="340"/>
      <c r="L549" s="341" t="str">
        <f>IF(SUM(L551:L553)=0,"",MATCH($D549,Liste_compétences,0))</f>
        <v/>
      </c>
      <c r="M549" s="342" t="str">
        <f>M$6</f>
        <v>2013-2014</v>
      </c>
      <c r="N549" s="341" t="str">
        <f>IF(SUM(N551:N553)=0,"",MATCH($D549,Liste_compétences,0))</f>
        <v/>
      </c>
      <c r="O549" s="343"/>
      <c r="P549" s="341" t="str">
        <f>IF(SUM(P551:P553)=0,"",MATCH($D549,Liste_compétences,0))</f>
        <v/>
      </c>
      <c r="Q549" s="340"/>
      <c r="R549" s="341" t="str">
        <f>IF(SUM(R551:R553)=0,"",MATCH($D549,Liste_compétences,0))</f>
        <v/>
      </c>
      <c r="S549" s="342" t="str">
        <f>S$6</f>
        <v>2014-2015</v>
      </c>
      <c r="T549" s="341" t="str">
        <f>IF(SUM(T551:T553)=0,"",MATCH($D549,Liste_compétences,0))</f>
        <v/>
      </c>
      <c r="U549" s="343"/>
      <c r="V549" s="341" t="str">
        <f>IF(SUM(V551:V553)=0,"",MATCH($D549,Liste_compétences,0))</f>
        <v/>
      </c>
      <c r="W549" s="340"/>
      <c r="X549" s="341" t="str">
        <f>IF(SUM(X551:X553)=0,"",MATCH($D549,Liste_compétences,0))</f>
        <v/>
      </c>
      <c r="Y549" s="342" t="str">
        <f>Y$6</f>
        <v>2015-2016</v>
      </c>
      <c r="Z549" s="341" t="str">
        <f>IF(SUM(Z551:Z553)=0,"",MATCH($D549,Liste_compétences,0))</f>
        <v/>
      </c>
      <c r="AA549" s="343"/>
      <c r="AB549" s="341" t="str">
        <f>IF(SUM(AB551:AB553)=0,"",MATCH($D549,Liste_compétences,0))</f>
        <v/>
      </c>
      <c r="AC549" s="341">
        <f>IF(SUM(AC551:AC553)=0,"",MATCH($D549,Liste_compétences,0))</f>
        <v>549</v>
      </c>
      <c r="AD549" s="103">
        <f>IF(SUM(AD551:AD553)=0,"",MATCH($D549,Liste_compétences,0))</f>
        <v>549</v>
      </c>
    </row>
    <row r="550" spans="1:30" ht="16.5" thickBot="1" x14ac:dyDescent="0.3">
      <c r="A550" s="413"/>
      <c r="B550" s="200"/>
      <c r="C550" s="188"/>
      <c r="D550" s="179" t="s">
        <v>1</v>
      </c>
      <c r="E550" s="358">
        <v>1</v>
      </c>
      <c r="F550" s="359"/>
      <c r="G550" s="350">
        <v>2</v>
      </c>
      <c r="H550" s="359"/>
      <c r="I550" s="360">
        <v>3</v>
      </c>
      <c r="J550" s="359"/>
      <c r="K550" s="361">
        <v>1</v>
      </c>
      <c r="L550" s="359"/>
      <c r="M550" s="350">
        <v>2</v>
      </c>
      <c r="N550" s="359"/>
      <c r="O550" s="360">
        <v>3</v>
      </c>
      <c r="P550" s="359"/>
      <c r="Q550" s="358">
        <v>1</v>
      </c>
      <c r="R550" s="359"/>
      <c r="S550" s="350">
        <v>2</v>
      </c>
      <c r="T550" s="359"/>
      <c r="U550" s="360">
        <v>3</v>
      </c>
      <c r="V550" s="359"/>
      <c r="W550" s="361">
        <v>1</v>
      </c>
      <c r="X550" s="359"/>
      <c r="Y550" s="350">
        <v>2</v>
      </c>
      <c r="Z550" s="359"/>
      <c r="AA550" s="360">
        <v>3</v>
      </c>
      <c r="AB550" s="359"/>
      <c r="AC550" s="359"/>
      <c r="AD550" s="149"/>
    </row>
    <row r="551" spans="1:30" x14ac:dyDescent="0.25">
      <c r="A551" s="419" t="s">
        <v>194</v>
      </c>
      <c r="B551" s="44" t="s">
        <v>176</v>
      </c>
      <c r="C551" s="167" t="s">
        <v>537</v>
      </c>
      <c r="D551" s="206" t="s">
        <v>1245</v>
      </c>
      <c r="E551" s="243"/>
      <c r="F551" s="115" t="str">
        <f>IF(ISBLANK(E551),"",MATCH($D551,Liste_compétences,0))</f>
        <v/>
      </c>
      <c r="G551" s="265"/>
      <c r="H551" s="115" t="str">
        <f>IF(ISBLANK(G551),"",MATCH($D551,Liste_compétences,0))</f>
        <v/>
      </c>
      <c r="I551" s="285"/>
      <c r="J551" s="115" t="str">
        <f>IF(ISBLANK(I551),"",MATCH($D551,Liste_compétences,0))</f>
        <v/>
      </c>
      <c r="K551" s="306"/>
      <c r="L551" s="115" t="str">
        <f>IF(ISBLANK(K551),"",MATCH($D551,Liste_compétences,0))</f>
        <v/>
      </c>
      <c r="M551" s="265"/>
      <c r="N551" s="115" t="str">
        <f>IF(ISBLANK(M551),"",MATCH($D551,Liste_compétences,0))</f>
        <v/>
      </c>
      <c r="O551" s="285"/>
      <c r="P551" s="115" t="str">
        <f>IF(ISBLANK(O551),"",MATCH($D551,Liste_compétences,0))</f>
        <v/>
      </c>
      <c r="Q551" s="243"/>
      <c r="R551" s="115" t="str">
        <f>IF(ISBLANK(Q551),"",MATCH($D551,Liste_compétences,0))</f>
        <v/>
      </c>
      <c r="S551" s="265"/>
      <c r="T551" s="115" t="str">
        <f>IF(ISBLANK(S551),"",MATCH($D551,Liste_compétences,0))</f>
        <v/>
      </c>
      <c r="U551" s="285"/>
      <c r="V551" s="115" t="str">
        <f>IF(ISBLANK(U551),"",MATCH($D551,Liste_compétences,0))</f>
        <v/>
      </c>
      <c r="W551" s="306"/>
      <c r="X551" s="115" t="str">
        <f>IF(ISBLANK(W551),"",MATCH($D551,Liste_compétences,0))</f>
        <v/>
      </c>
      <c r="Y551" s="265"/>
      <c r="Z551" s="115" t="str">
        <f>IF(ISBLANK(Y551),"",MATCH($D551,Liste_compétences,0))</f>
        <v/>
      </c>
      <c r="AA551" s="285"/>
      <c r="AB551" s="115" t="str">
        <f>IF(ISBLANK(AA551),"",MATCH($D551,Liste_compétences,0))</f>
        <v/>
      </c>
      <c r="AC551" s="115">
        <f>IF(ISBLANK(#REF!),"",MATCH($D551,Liste_compétences,0))</f>
        <v>551</v>
      </c>
      <c r="AD551" s="115">
        <f>IF(ISBLANK(#REF!),"",MATCH($D551,Liste_compétences,0))</f>
        <v>551</v>
      </c>
    </row>
    <row r="552" spans="1:30" ht="15" thickBot="1" x14ac:dyDescent="0.3">
      <c r="A552" s="420"/>
      <c r="B552" s="45" t="s">
        <v>1422</v>
      </c>
      <c r="C552" s="169" t="s">
        <v>538</v>
      </c>
      <c r="D552" s="25" t="s">
        <v>194</v>
      </c>
      <c r="E552" s="246"/>
      <c r="F552" s="118" t="str">
        <f>IF(ISBLANK(E552),"",MATCH($D552,Liste_compétences,0))</f>
        <v/>
      </c>
      <c r="G552" s="268"/>
      <c r="H552" s="118" t="str">
        <f>IF(ISBLANK(G552),"",MATCH($D552,Liste_compétences,0))</f>
        <v/>
      </c>
      <c r="I552" s="288"/>
      <c r="J552" s="118" t="str">
        <f>IF(ISBLANK(I552),"",MATCH($D552,Liste_compétences,0))</f>
        <v/>
      </c>
      <c r="K552" s="308"/>
      <c r="L552" s="118" t="str">
        <f>IF(ISBLANK(K552),"",MATCH($D552,Liste_compétences,0))</f>
        <v/>
      </c>
      <c r="M552" s="268"/>
      <c r="N552" s="118" t="str">
        <f>IF(ISBLANK(M552),"",MATCH($D552,Liste_compétences,0))</f>
        <v/>
      </c>
      <c r="O552" s="288"/>
      <c r="P552" s="118" t="str">
        <f>IF(ISBLANK(O552),"",MATCH($D552,Liste_compétences,0))</f>
        <v/>
      </c>
      <c r="Q552" s="246"/>
      <c r="R552" s="118" t="str">
        <f>IF(ISBLANK(Q552),"",MATCH($D552,Liste_compétences,0))</f>
        <v/>
      </c>
      <c r="S552" s="268"/>
      <c r="T552" s="118" t="str">
        <f>IF(ISBLANK(S552),"",MATCH($D552,Liste_compétences,0))</f>
        <v/>
      </c>
      <c r="U552" s="288"/>
      <c r="V552" s="118" t="str">
        <f>IF(ISBLANK(U552),"",MATCH($D552,Liste_compétences,0))</f>
        <v/>
      </c>
      <c r="W552" s="308"/>
      <c r="X552" s="118" t="str">
        <f>IF(ISBLANK(W552),"",MATCH($D552,Liste_compétences,0))</f>
        <v/>
      </c>
      <c r="Y552" s="268"/>
      <c r="Z552" s="118" t="str">
        <f>IF(ISBLANK(Y552),"",MATCH($D552,Liste_compétences,0))</f>
        <v/>
      </c>
      <c r="AA552" s="288"/>
      <c r="AB552" s="118" t="str">
        <f>IF(ISBLANK(AA552),"",MATCH($D552,Liste_compétences,0))</f>
        <v/>
      </c>
      <c r="AC552" s="118">
        <f>IF(ISBLANK(#REF!),"",MATCH($D552,Liste_compétences,0))</f>
        <v>552</v>
      </c>
      <c r="AD552" s="118">
        <f>IF(ISBLANK(#REF!),"",MATCH($D552,Liste_compétences,0))</f>
        <v>552</v>
      </c>
    </row>
    <row r="553" spans="1:30" ht="15" thickBot="1" x14ac:dyDescent="0.3">
      <c r="A553" s="107" t="s">
        <v>190</v>
      </c>
      <c r="B553" s="52" t="s">
        <v>1422</v>
      </c>
      <c r="C553" s="204" t="s">
        <v>539</v>
      </c>
      <c r="D553" s="212" t="s">
        <v>1246</v>
      </c>
      <c r="E553" s="251"/>
      <c r="F553" s="147" t="str">
        <f>IF(ISBLANK(E553),"",MATCH($D553,Liste_compétences,0))</f>
        <v/>
      </c>
      <c r="G553" s="273"/>
      <c r="H553" s="147" t="str">
        <f>IF(ISBLANK(G553),"",MATCH($D553,Liste_compétences,0))</f>
        <v/>
      </c>
      <c r="I553" s="294"/>
      <c r="J553" s="147" t="str">
        <f>IF(ISBLANK(I553),"",MATCH($D553,Liste_compétences,0))</f>
        <v/>
      </c>
      <c r="K553" s="323"/>
      <c r="L553" s="147" t="str">
        <f>IF(ISBLANK(K553),"",MATCH($D553,Liste_compétences,0))</f>
        <v/>
      </c>
      <c r="M553" s="273"/>
      <c r="N553" s="147" t="str">
        <f>IF(ISBLANK(M553),"",MATCH($D553,Liste_compétences,0))</f>
        <v/>
      </c>
      <c r="O553" s="294"/>
      <c r="P553" s="147" t="str">
        <f>IF(ISBLANK(O553),"",MATCH($D553,Liste_compétences,0))</f>
        <v/>
      </c>
      <c r="Q553" s="251"/>
      <c r="R553" s="147" t="str">
        <f>IF(ISBLANK(Q553),"",MATCH($D553,Liste_compétences,0))</f>
        <v/>
      </c>
      <c r="S553" s="273"/>
      <c r="T553" s="147" t="str">
        <f>IF(ISBLANK(S553),"",MATCH($D553,Liste_compétences,0))</f>
        <v/>
      </c>
      <c r="U553" s="294"/>
      <c r="V553" s="147" t="str">
        <f>IF(ISBLANK(U553),"",MATCH($D553,Liste_compétences,0))</f>
        <v/>
      </c>
      <c r="W553" s="323"/>
      <c r="X553" s="147" t="str">
        <f>IF(ISBLANK(W553),"",MATCH($D553,Liste_compétences,0))</f>
        <v/>
      </c>
      <c r="Y553" s="273"/>
      <c r="Z553" s="147" t="str">
        <f>IF(ISBLANK(Y553),"",MATCH($D553,Liste_compétences,0))</f>
        <v/>
      </c>
      <c r="AA553" s="294"/>
      <c r="AB553" s="147" t="str">
        <f>IF(ISBLANK(AA553),"",MATCH($D553,Liste_compétences,0))</f>
        <v/>
      </c>
      <c r="AC553" s="147">
        <f>IF(ISBLANK(#REF!),"",MATCH($D553,Liste_compétences,0))</f>
        <v>553</v>
      </c>
      <c r="AD553" s="147">
        <f>IF(ISBLANK(#REF!),"",MATCH($D553,Liste_compétences,0))</f>
        <v>553</v>
      </c>
    </row>
    <row r="554" spans="1:30" ht="16.5" thickBot="1" x14ac:dyDescent="0.3">
      <c r="A554" s="412" t="s">
        <v>231</v>
      </c>
      <c r="B554" s="178"/>
      <c r="C554" s="187"/>
      <c r="D554" s="13" t="s">
        <v>1368</v>
      </c>
      <c r="E554" s="340"/>
      <c r="F554" s="341" t="str">
        <f>IF(SUM(F556:F563)=0,"",MATCH($D554,Liste_compétences,0))</f>
        <v/>
      </c>
      <c r="G554" s="342" t="str">
        <f>G$6</f>
        <v>2012-2013</v>
      </c>
      <c r="H554" s="341" t="str">
        <f>IF(SUM(H556:H563)=0,"",MATCH($D554,Liste_compétences,0))</f>
        <v/>
      </c>
      <c r="I554" s="343"/>
      <c r="J554" s="341" t="str">
        <f>IF(SUM(J556:J563)=0,"",MATCH($D554,Liste_compétences,0))</f>
        <v/>
      </c>
      <c r="K554" s="340"/>
      <c r="L554" s="341" t="str">
        <f>IF(SUM(L556:L563)=0,"",MATCH($D554,Liste_compétences,0))</f>
        <v/>
      </c>
      <c r="M554" s="342" t="str">
        <f>M$6</f>
        <v>2013-2014</v>
      </c>
      <c r="N554" s="341" t="str">
        <f>IF(SUM(N556:N563)=0,"",MATCH($D554,Liste_compétences,0))</f>
        <v/>
      </c>
      <c r="O554" s="343"/>
      <c r="P554" s="341" t="str">
        <f>IF(SUM(P556:P563)=0,"",MATCH($D554,Liste_compétences,0))</f>
        <v/>
      </c>
      <c r="Q554" s="340"/>
      <c r="R554" s="341" t="str">
        <f>IF(SUM(R556:R563)=0,"",MATCH($D554,Liste_compétences,0))</f>
        <v/>
      </c>
      <c r="S554" s="342" t="str">
        <f>S$6</f>
        <v>2014-2015</v>
      </c>
      <c r="T554" s="341" t="str">
        <f>IF(SUM(T556:T563)=0,"",MATCH($D554,Liste_compétences,0))</f>
        <v/>
      </c>
      <c r="U554" s="343"/>
      <c r="V554" s="341" t="str">
        <f>IF(SUM(V556:V563)=0,"",MATCH($D554,Liste_compétences,0))</f>
        <v/>
      </c>
      <c r="W554" s="340"/>
      <c r="X554" s="341" t="str">
        <f>IF(SUM(X556:X563)=0,"",MATCH($D554,Liste_compétences,0))</f>
        <v/>
      </c>
      <c r="Y554" s="342" t="str">
        <f>Y$6</f>
        <v>2015-2016</v>
      </c>
      <c r="Z554" s="341" t="str">
        <f>IF(SUM(Z556:Z563)=0,"",MATCH($D554,Liste_compétences,0))</f>
        <v/>
      </c>
      <c r="AA554" s="343"/>
      <c r="AB554" s="341" t="str">
        <f>IF(SUM(AB556:AB563)=0,"",MATCH($D554,Liste_compétences,0))</f>
        <v/>
      </c>
      <c r="AC554" s="341">
        <f>IF(SUM(AC556:AC563)=0,"",MATCH($D554,Liste_compétences,0))</f>
        <v>554</v>
      </c>
      <c r="AD554" s="103">
        <f>IF(SUM(AD556:AD563)=0,"",MATCH($D554,Liste_compétences,0))</f>
        <v>554</v>
      </c>
    </row>
    <row r="555" spans="1:30" ht="16.5" thickBot="1" x14ac:dyDescent="0.3">
      <c r="A555" s="413"/>
      <c r="B555" s="200"/>
      <c r="C555" s="188"/>
      <c r="D555" s="17" t="s">
        <v>1</v>
      </c>
      <c r="E555" s="344">
        <v>1</v>
      </c>
      <c r="F555" s="345"/>
      <c r="G555" s="346">
        <v>2</v>
      </c>
      <c r="H555" s="345"/>
      <c r="I555" s="347">
        <v>3</v>
      </c>
      <c r="J555" s="345"/>
      <c r="K555" s="344">
        <v>1</v>
      </c>
      <c r="L555" s="345"/>
      <c r="M555" s="346">
        <v>2</v>
      </c>
      <c r="N555" s="345"/>
      <c r="O555" s="347">
        <v>3</v>
      </c>
      <c r="P555" s="345"/>
      <c r="Q555" s="344">
        <v>1</v>
      </c>
      <c r="R555" s="345"/>
      <c r="S555" s="346">
        <v>2</v>
      </c>
      <c r="T555" s="345"/>
      <c r="U555" s="347">
        <v>3</v>
      </c>
      <c r="V555" s="345"/>
      <c r="W555" s="344">
        <v>1</v>
      </c>
      <c r="X555" s="345"/>
      <c r="Y555" s="346">
        <v>2</v>
      </c>
      <c r="Z555" s="345"/>
      <c r="AA555" s="347">
        <v>3</v>
      </c>
      <c r="AB555" s="345"/>
      <c r="AC555" s="345"/>
      <c r="AD555" s="119"/>
    </row>
    <row r="556" spans="1:30" x14ac:dyDescent="0.25">
      <c r="A556" s="429" t="s">
        <v>118</v>
      </c>
      <c r="B556" s="184" t="s">
        <v>221</v>
      </c>
      <c r="C556" s="167" t="s">
        <v>537</v>
      </c>
      <c r="D556" s="206" t="s">
        <v>1237</v>
      </c>
      <c r="E556" s="243"/>
      <c r="F556" s="115" t="str">
        <f t="shared" ref="F556:L563" si="325">IF(ISBLANK(E556),"",MATCH($D556,Liste_compétences,0))</f>
        <v/>
      </c>
      <c r="G556" s="265"/>
      <c r="H556" s="115" t="str">
        <f t="shared" si="325"/>
        <v/>
      </c>
      <c r="I556" s="285"/>
      <c r="J556" s="115" t="str">
        <f t="shared" si="325"/>
        <v/>
      </c>
      <c r="K556" s="306"/>
      <c r="L556" s="115" t="str">
        <f t="shared" si="325"/>
        <v/>
      </c>
      <c r="M556" s="265"/>
      <c r="N556" s="115" t="str">
        <f t="shared" ref="N556:N563" si="326">IF(ISBLANK(M556),"",MATCH($D556,Liste_compétences,0))</f>
        <v/>
      </c>
      <c r="O556" s="285"/>
      <c r="P556" s="115" t="str">
        <f t="shared" ref="P556:P563" si="327">IF(ISBLANK(O556),"",MATCH($D556,Liste_compétences,0))</f>
        <v/>
      </c>
      <c r="Q556" s="306"/>
      <c r="R556" s="115" t="str">
        <f t="shared" ref="R556:R563" si="328">IF(ISBLANK(Q556),"",MATCH($D556,Liste_compétences,0))</f>
        <v/>
      </c>
      <c r="S556" s="265"/>
      <c r="T556" s="115" t="str">
        <f t="shared" ref="T556:T563" si="329">IF(ISBLANK(S556),"",MATCH($D556,Liste_compétences,0))</f>
        <v/>
      </c>
      <c r="U556" s="285"/>
      <c r="V556" s="115" t="str">
        <f t="shared" ref="V556:V563" si="330">IF(ISBLANK(U556),"",MATCH($D556,Liste_compétences,0))</f>
        <v/>
      </c>
      <c r="W556" s="306"/>
      <c r="X556" s="115" t="str">
        <f t="shared" ref="X556:X563" si="331">IF(ISBLANK(W556),"",MATCH($D556,Liste_compétences,0))</f>
        <v/>
      </c>
      <c r="Y556" s="265"/>
      <c r="Z556" s="115" t="str">
        <f t="shared" ref="Z556:Z563" si="332">IF(ISBLANK(Y556),"",MATCH($D556,Liste_compétences,0))</f>
        <v/>
      </c>
      <c r="AA556" s="285"/>
      <c r="AB556" s="115" t="str">
        <f t="shared" ref="AB556:AB563" si="333">IF(ISBLANK(AA556),"",MATCH($D556,Liste_compétences,0))</f>
        <v/>
      </c>
      <c r="AC556" s="115">
        <f>IF(ISBLANK(#REF!),"",MATCH($D556,Liste_compétences,0))</f>
        <v>556</v>
      </c>
      <c r="AD556" s="115">
        <f>IF(ISBLANK(#REF!),"",MATCH($D556,Liste_compétences,0))</f>
        <v>556</v>
      </c>
    </row>
    <row r="557" spans="1:30" x14ac:dyDescent="0.25">
      <c r="A557" s="423"/>
      <c r="B557" s="83" t="s">
        <v>220</v>
      </c>
      <c r="C557" s="168" t="s">
        <v>538</v>
      </c>
      <c r="D557" s="207" t="s">
        <v>1238</v>
      </c>
      <c r="E557" s="244"/>
      <c r="F557" s="116" t="str">
        <f t="shared" si="325"/>
        <v/>
      </c>
      <c r="G557" s="266"/>
      <c r="H557" s="116" t="str">
        <f t="shared" si="325"/>
        <v/>
      </c>
      <c r="I557" s="286"/>
      <c r="J557" s="116" t="str">
        <f t="shared" si="325"/>
        <v/>
      </c>
      <c r="K557" s="309"/>
      <c r="L557" s="116" t="str">
        <f t="shared" si="325"/>
        <v/>
      </c>
      <c r="M557" s="266"/>
      <c r="N557" s="116" t="str">
        <f t="shared" si="326"/>
        <v/>
      </c>
      <c r="O557" s="286"/>
      <c r="P557" s="116" t="str">
        <f t="shared" si="327"/>
        <v/>
      </c>
      <c r="Q557" s="309"/>
      <c r="R557" s="116" t="str">
        <f t="shared" si="328"/>
        <v/>
      </c>
      <c r="S557" s="266"/>
      <c r="T557" s="116" t="str">
        <f t="shared" si="329"/>
        <v/>
      </c>
      <c r="U557" s="286"/>
      <c r="V557" s="116" t="str">
        <f t="shared" si="330"/>
        <v/>
      </c>
      <c r="W557" s="309"/>
      <c r="X557" s="116" t="str">
        <f t="shared" si="331"/>
        <v/>
      </c>
      <c r="Y557" s="266"/>
      <c r="Z557" s="116" t="str">
        <f t="shared" si="332"/>
        <v/>
      </c>
      <c r="AA557" s="286"/>
      <c r="AB557" s="116" t="str">
        <f t="shared" si="333"/>
        <v/>
      </c>
      <c r="AC557" s="116">
        <f>IF(ISBLANK(#REF!),"",MATCH($D557,Liste_compétences,0))</f>
        <v>557</v>
      </c>
      <c r="AD557" s="116">
        <f>IF(ISBLANK(#REF!),"",MATCH($D557,Liste_compétences,0))</f>
        <v>557</v>
      </c>
    </row>
    <row r="558" spans="1:30" x14ac:dyDescent="0.25">
      <c r="A558" s="423"/>
      <c r="B558" s="83" t="s">
        <v>220</v>
      </c>
      <c r="C558" s="168" t="s">
        <v>539</v>
      </c>
      <c r="D558" s="207" t="s">
        <v>1239</v>
      </c>
      <c r="E558" s="244"/>
      <c r="F558" s="116" t="str">
        <f t="shared" si="325"/>
        <v/>
      </c>
      <c r="G558" s="266"/>
      <c r="H558" s="116" t="str">
        <f t="shared" si="325"/>
        <v/>
      </c>
      <c r="I558" s="286"/>
      <c r="J558" s="116" t="str">
        <f t="shared" si="325"/>
        <v/>
      </c>
      <c r="K558" s="309"/>
      <c r="L558" s="116" t="str">
        <f t="shared" si="325"/>
        <v/>
      </c>
      <c r="M558" s="266"/>
      <c r="N558" s="116" t="str">
        <f t="shared" si="326"/>
        <v/>
      </c>
      <c r="O558" s="286"/>
      <c r="P558" s="116" t="str">
        <f t="shared" si="327"/>
        <v/>
      </c>
      <c r="Q558" s="309"/>
      <c r="R558" s="116" t="str">
        <f t="shared" si="328"/>
        <v/>
      </c>
      <c r="S558" s="266"/>
      <c r="T558" s="116" t="str">
        <f t="shared" si="329"/>
        <v/>
      </c>
      <c r="U558" s="286"/>
      <c r="V558" s="116" t="str">
        <f t="shared" si="330"/>
        <v/>
      </c>
      <c r="W558" s="309"/>
      <c r="X558" s="116" t="str">
        <f t="shared" si="331"/>
        <v/>
      </c>
      <c r="Y558" s="266"/>
      <c r="Z558" s="116" t="str">
        <f t="shared" si="332"/>
        <v/>
      </c>
      <c r="AA558" s="286"/>
      <c r="AB558" s="116" t="str">
        <f t="shared" si="333"/>
        <v/>
      </c>
      <c r="AC558" s="116">
        <f>IF(ISBLANK(#REF!),"",MATCH($D558,Liste_compétences,0))</f>
        <v>558</v>
      </c>
      <c r="AD558" s="116">
        <f>IF(ISBLANK(#REF!),"",MATCH($D558,Liste_compétences,0))</f>
        <v>558</v>
      </c>
    </row>
    <row r="559" spans="1:30" x14ac:dyDescent="0.25">
      <c r="A559" s="423"/>
      <c r="B559" s="83" t="s">
        <v>220</v>
      </c>
      <c r="C559" s="168" t="s">
        <v>540</v>
      </c>
      <c r="D559" s="207" t="s">
        <v>1240</v>
      </c>
      <c r="E559" s="244"/>
      <c r="F559" s="116" t="str">
        <f t="shared" si="325"/>
        <v/>
      </c>
      <c r="G559" s="266"/>
      <c r="H559" s="116" t="str">
        <f t="shared" si="325"/>
        <v/>
      </c>
      <c r="I559" s="286"/>
      <c r="J559" s="116" t="str">
        <f t="shared" si="325"/>
        <v/>
      </c>
      <c r="K559" s="309"/>
      <c r="L559" s="116" t="str">
        <f t="shared" si="325"/>
        <v/>
      </c>
      <c r="M559" s="266"/>
      <c r="N559" s="116" t="str">
        <f t="shared" si="326"/>
        <v/>
      </c>
      <c r="O559" s="286"/>
      <c r="P559" s="116" t="str">
        <f t="shared" si="327"/>
        <v/>
      </c>
      <c r="Q559" s="309"/>
      <c r="R559" s="116" t="str">
        <f t="shared" si="328"/>
        <v/>
      </c>
      <c r="S559" s="266"/>
      <c r="T559" s="116" t="str">
        <f t="shared" si="329"/>
        <v/>
      </c>
      <c r="U559" s="286"/>
      <c r="V559" s="116" t="str">
        <f t="shared" si="330"/>
        <v/>
      </c>
      <c r="W559" s="309"/>
      <c r="X559" s="116" t="str">
        <f t="shared" si="331"/>
        <v/>
      </c>
      <c r="Y559" s="266"/>
      <c r="Z559" s="116" t="str">
        <f t="shared" si="332"/>
        <v/>
      </c>
      <c r="AA559" s="286"/>
      <c r="AB559" s="116" t="str">
        <f t="shared" si="333"/>
        <v/>
      </c>
      <c r="AC559" s="116">
        <f>IF(ISBLANK(#REF!),"",MATCH($D559,Liste_compétences,0))</f>
        <v>559</v>
      </c>
      <c r="AD559" s="116">
        <f>IF(ISBLANK(#REF!),"",MATCH($D559,Liste_compétences,0))</f>
        <v>559</v>
      </c>
    </row>
    <row r="560" spans="1:30" ht="15" thickBot="1" x14ac:dyDescent="0.3">
      <c r="A560" s="424"/>
      <c r="B560" s="82" t="s">
        <v>220</v>
      </c>
      <c r="C560" s="202" t="s">
        <v>541</v>
      </c>
      <c r="D560" s="208" t="s">
        <v>1241</v>
      </c>
      <c r="E560" s="245"/>
      <c r="F560" s="117" t="str">
        <f t="shared" si="325"/>
        <v/>
      </c>
      <c r="G560" s="267"/>
      <c r="H560" s="117" t="str">
        <f t="shared" si="325"/>
        <v/>
      </c>
      <c r="I560" s="287"/>
      <c r="J560" s="117" t="str">
        <f t="shared" si="325"/>
        <v/>
      </c>
      <c r="K560" s="307"/>
      <c r="L560" s="117" t="str">
        <f t="shared" si="325"/>
        <v/>
      </c>
      <c r="M560" s="267"/>
      <c r="N560" s="117" t="str">
        <f t="shared" si="326"/>
        <v/>
      </c>
      <c r="O560" s="287"/>
      <c r="P560" s="117" t="str">
        <f t="shared" si="327"/>
        <v/>
      </c>
      <c r="Q560" s="307"/>
      <c r="R560" s="117" t="str">
        <f t="shared" si="328"/>
        <v/>
      </c>
      <c r="S560" s="267"/>
      <c r="T560" s="117" t="str">
        <f t="shared" si="329"/>
        <v/>
      </c>
      <c r="U560" s="287"/>
      <c r="V560" s="117" t="str">
        <f t="shared" si="330"/>
        <v/>
      </c>
      <c r="W560" s="307"/>
      <c r="X560" s="117" t="str">
        <f t="shared" si="331"/>
        <v/>
      </c>
      <c r="Y560" s="267"/>
      <c r="Z560" s="117" t="str">
        <f t="shared" si="332"/>
        <v/>
      </c>
      <c r="AA560" s="287"/>
      <c r="AB560" s="117" t="str">
        <f t="shared" si="333"/>
        <v/>
      </c>
      <c r="AC560" s="117">
        <f>IF(ISBLANK(#REF!),"",MATCH($D560,Liste_compétences,0))</f>
        <v>560</v>
      </c>
      <c r="AD560" s="117">
        <f>IF(ISBLANK(#REF!),"",MATCH($D560,Liste_compétences,0))</f>
        <v>560</v>
      </c>
    </row>
    <row r="561" spans="1:30" ht="34.5" thickBot="1" x14ac:dyDescent="0.3">
      <c r="A561" s="95" t="s">
        <v>119</v>
      </c>
      <c r="B561" s="88" t="s">
        <v>221</v>
      </c>
      <c r="C561" s="171" t="s">
        <v>542</v>
      </c>
      <c r="D561" s="210" t="s">
        <v>1242</v>
      </c>
      <c r="E561" s="248"/>
      <c r="F561" s="125" t="str">
        <f t="shared" si="325"/>
        <v/>
      </c>
      <c r="G561" s="270"/>
      <c r="H561" s="125" t="str">
        <f t="shared" si="325"/>
        <v/>
      </c>
      <c r="I561" s="290"/>
      <c r="J561" s="125" t="str">
        <f t="shared" si="325"/>
        <v/>
      </c>
      <c r="K561" s="310"/>
      <c r="L561" s="125" t="str">
        <f t="shared" si="325"/>
        <v/>
      </c>
      <c r="M561" s="270"/>
      <c r="N561" s="125" t="str">
        <f t="shared" si="326"/>
        <v/>
      </c>
      <c r="O561" s="290"/>
      <c r="P561" s="125" t="str">
        <f t="shared" si="327"/>
        <v/>
      </c>
      <c r="Q561" s="310"/>
      <c r="R561" s="125" t="str">
        <f t="shared" si="328"/>
        <v/>
      </c>
      <c r="S561" s="270"/>
      <c r="T561" s="125" t="str">
        <f t="shared" si="329"/>
        <v/>
      </c>
      <c r="U561" s="290"/>
      <c r="V561" s="125" t="str">
        <f t="shared" si="330"/>
        <v/>
      </c>
      <c r="W561" s="310"/>
      <c r="X561" s="125" t="str">
        <f t="shared" si="331"/>
        <v/>
      </c>
      <c r="Y561" s="270"/>
      <c r="Z561" s="125" t="str">
        <f t="shared" si="332"/>
        <v/>
      </c>
      <c r="AA561" s="290"/>
      <c r="AB561" s="125" t="str">
        <f t="shared" si="333"/>
        <v/>
      </c>
      <c r="AC561" s="125">
        <f>IF(ISBLANK(#REF!),"",MATCH($D561,Liste_compétences,0))</f>
        <v>561</v>
      </c>
      <c r="AD561" s="125">
        <f>IF(ISBLANK(#REF!),"",MATCH($D561,Liste_compétences,0))</f>
        <v>561</v>
      </c>
    </row>
    <row r="562" spans="1:30" x14ac:dyDescent="0.25">
      <c r="A562" s="422" t="s">
        <v>120</v>
      </c>
      <c r="B562" s="81" t="s">
        <v>220</v>
      </c>
      <c r="C562" s="167" t="s">
        <v>543</v>
      </c>
      <c r="D562" s="206" t="s">
        <v>1243</v>
      </c>
      <c r="E562" s="243"/>
      <c r="F562" s="115" t="str">
        <f t="shared" si="325"/>
        <v/>
      </c>
      <c r="G562" s="265"/>
      <c r="H562" s="115" t="str">
        <f t="shared" si="325"/>
        <v/>
      </c>
      <c r="I562" s="285"/>
      <c r="J562" s="115" t="str">
        <f t="shared" si="325"/>
        <v/>
      </c>
      <c r="K562" s="306"/>
      <c r="L562" s="115" t="str">
        <f t="shared" si="325"/>
        <v/>
      </c>
      <c r="M562" s="265"/>
      <c r="N562" s="115" t="str">
        <f t="shared" si="326"/>
        <v/>
      </c>
      <c r="O562" s="285"/>
      <c r="P562" s="115" t="str">
        <f t="shared" si="327"/>
        <v/>
      </c>
      <c r="Q562" s="306"/>
      <c r="R562" s="115" t="str">
        <f t="shared" si="328"/>
        <v/>
      </c>
      <c r="S562" s="265"/>
      <c r="T562" s="115" t="str">
        <f t="shared" si="329"/>
        <v/>
      </c>
      <c r="U562" s="285"/>
      <c r="V562" s="115" t="str">
        <f t="shared" si="330"/>
        <v/>
      </c>
      <c r="W562" s="306"/>
      <c r="X562" s="115" t="str">
        <f t="shared" si="331"/>
        <v/>
      </c>
      <c r="Y562" s="265"/>
      <c r="Z562" s="115" t="str">
        <f t="shared" si="332"/>
        <v/>
      </c>
      <c r="AA562" s="285"/>
      <c r="AB562" s="115" t="str">
        <f t="shared" si="333"/>
        <v/>
      </c>
      <c r="AC562" s="115">
        <f>IF(ISBLANK(#REF!),"",MATCH($D562,Liste_compétences,0))</f>
        <v>562</v>
      </c>
      <c r="AD562" s="115">
        <f>IF(ISBLANK(#REF!),"",MATCH($D562,Liste_compétences,0))</f>
        <v>562</v>
      </c>
    </row>
    <row r="563" spans="1:30" ht="23.25" thickBot="1" x14ac:dyDescent="0.3">
      <c r="A563" s="428"/>
      <c r="B563" s="89" t="s">
        <v>223</v>
      </c>
      <c r="C563" s="169" t="s">
        <v>544</v>
      </c>
      <c r="D563" s="25" t="s">
        <v>1244</v>
      </c>
      <c r="E563" s="246"/>
      <c r="F563" s="118" t="str">
        <f t="shared" si="325"/>
        <v/>
      </c>
      <c r="G563" s="268"/>
      <c r="H563" s="118" t="str">
        <f t="shared" si="325"/>
        <v/>
      </c>
      <c r="I563" s="288"/>
      <c r="J563" s="118" t="str">
        <f t="shared" si="325"/>
        <v/>
      </c>
      <c r="K563" s="308"/>
      <c r="L563" s="118" t="str">
        <f t="shared" ref="L563" si="334">IF(ISBLANK(K563),"",MATCH($D563,Liste_compétences,0))</f>
        <v/>
      </c>
      <c r="M563" s="268"/>
      <c r="N563" s="118" t="str">
        <f t="shared" si="326"/>
        <v/>
      </c>
      <c r="O563" s="288"/>
      <c r="P563" s="118" t="str">
        <f t="shared" si="327"/>
        <v/>
      </c>
      <c r="Q563" s="308"/>
      <c r="R563" s="118" t="str">
        <f t="shared" si="328"/>
        <v/>
      </c>
      <c r="S563" s="268"/>
      <c r="T563" s="118" t="str">
        <f t="shared" si="329"/>
        <v/>
      </c>
      <c r="U563" s="288"/>
      <c r="V563" s="118" t="str">
        <f t="shared" si="330"/>
        <v/>
      </c>
      <c r="W563" s="308"/>
      <c r="X563" s="118" t="str">
        <f t="shared" si="331"/>
        <v/>
      </c>
      <c r="Y563" s="268"/>
      <c r="Z563" s="118" t="str">
        <f t="shared" si="332"/>
        <v/>
      </c>
      <c r="AA563" s="288"/>
      <c r="AB563" s="118" t="str">
        <f t="shared" si="333"/>
        <v/>
      </c>
      <c r="AC563" s="118">
        <f>IF(ISBLANK(#REF!),"",MATCH($D563,Liste_compétences,0))</f>
        <v>563</v>
      </c>
      <c r="AD563" s="118">
        <f>IF(ISBLANK(#REF!),"",MATCH($D563,Liste_compétences,0))</f>
        <v>563</v>
      </c>
    </row>
    <row r="564" spans="1:30" ht="24" thickBot="1" x14ac:dyDescent="0.3">
      <c r="A564" s="180"/>
      <c r="B564" s="181"/>
      <c r="C564" s="181"/>
      <c r="D564" s="217" t="s">
        <v>35</v>
      </c>
      <c r="E564" s="337"/>
      <c r="F564" s="338" t="str">
        <f>IF(SUM(F565:F619)=0,"",MATCH($D564,Liste_compétences,0))</f>
        <v/>
      </c>
      <c r="G564" s="339"/>
      <c r="H564" s="338" t="str">
        <f>IF(SUM(H565:H619)=0,"",MATCH($D564,Liste_compétences,0))</f>
        <v/>
      </c>
      <c r="I564" s="339"/>
      <c r="J564" s="338" t="str">
        <f>IF(SUM(J565:J619)=0,"",MATCH($D564,Liste_compétences,0))</f>
        <v/>
      </c>
      <c r="K564" s="339"/>
      <c r="L564" s="338" t="str">
        <f>IF(SUM(L565:L619)=0,"",MATCH($D564,Liste_compétences,0))</f>
        <v/>
      </c>
      <c r="M564" s="339"/>
      <c r="N564" s="338" t="str">
        <f>IF(SUM(N565:N619)=0,"",MATCH($D564,Liste_compétences,0))</f>
        <v/>
      </c>
      <c r="O564" s="339"/>
      <c r="P564" s="338" t="str">
        <f>IF(SUM(P565:P619)=0,"",MATCH($D564,Liste_compétences,0))</f>
        <v/>
      </c>
      <c r="Q564" s="339"/>
      <c r="R564" s="338" t="str">
        <f>IF(SUM(R565:R619)=0,"",MATCH($D564,Liste_compétences,0))</f>
        <v/>
      </c>
      <c r="S564" s="339" t="s">
        <v>237</v>
      </c>
      <c r="T564" s="338" t="str">
        <f>IF(SUM(T565:T619)=0,"",MATCH($D564,Liste_compétences,0))</f>
        <v/>
      </c>
      <c r="U564" s="339"/>
      <c r="V564" s="338" t="str">
        <f>IF(SUM(V565:V619)=0,"",MATCH($D564,Liste_compétences,0))</f>
        <v/>
      </c>
      <c r="W564" s="339"/>
      <c r="X564" s="338" t="str">
        <f>IF(SUM(X565:X619)=0,"",MATCH($D564,Liste_compétences,0))</f>
        <v/>
      </c>
      <c r="Y564" s="339"/>
      <c r="Z564" s="338" t="str">
        <f>IF(SUM(Z565:Z619)=0,"",MATCH($D564,Liste_compétences,0))</f>
        <v/>
      </c>
      <c r="AA564" s="339"/>
      <c r="AB564" s="338" t="str">
        <f>IF(SUM(AB565:AB619)=0,"",MATCH($D564,Liste_compétences,0))</f>
        <v/>
      </c>
      <c r="AC564" s="338">
        <f>IF(SUM(AC565:AC619)=0,"",MATCH($D564,Liste_compétences,0))</f>
        <v>564</v>
      </c>
      <c r="AD564" s="104">
        <f>IF(SUM(AD565:AD619)=0,"",MATCH($D564,Liste_compétences,0))</f>
        <v>564</v>
      </c>
    </row>
    <row r="565" spans="1:30" ht="16.5" thickBot="1" x14ac:dyDescent="0.3">
      <c r="A565" s="412" t="s">
        <v>230</v>
      </c>
      <c r="B565" s="159"/>
      <c r="C565" s="172"/>
      <c r="D565" s="15" t="s">
        <v>1369</v>
      </c>
      <c r="E565" s="340"/>
      <c r="F565" s="341" t="str">
        <f>IF(SUM(F567:F569)=0,"",MATCH($D565,Liste_compétences,0))</f>
        <v/>
      </c>
      <c r="G565" s="342" t="str">
        <f>G$6</f>
        <v>2012-2013</v>
      </c>
      <c r="H565" s="341" t="str">
        <f>IF(SUM(H567:H569)=0,"",MATCH($D565,Liste_compétences,0))</f>
        <v/>
      </c>
      <c r="I565" s="343"/>
      <c r="J565" s="341" t="str">
        <f>IF(SUM(J567:J569)=0,"",MATCH($D565,Liste_compétences,0))</f>
        <v/>
      </c>
      <c r="K565" s="340"/>
      <c r="L565" s="341" t="str">
        <f>IF(SUM(L567:L569)=0,"",MATCH($D565,Liste_compétences,0))</f>
        <v/>
      </c>
      <c r="M565" s="342" t="str">
        <f>M$6</f>
        <v>2013-2014</v>
      </c>
      <c r="N565" s="341" t="str">
        <f>IF(SUM(N567:N569)=0,"",MATCH($D565,Liste_compétences,0))</f>
        <v/>
      </c>
      <c r="O565" s="343"/>
      <c r="P565" s="341" t="str">
        <f>IF(SUM(P567:P569)=0,"",MATCH($D565,Liste_compétences,0))</f>
        <v/>
      </c>
      <c r="Q565" s="340"/>
      <c r="R565" s="341" t="str">
        <f>IF(SUM(R567:R569)=0,"",MATCH($D565,Liste_compétences,0))</f>
        <v/>
      </c>
      <c r="S565" s="342" t="str">
        <f>S$6</f>
        <v>2014-2015</v>
      </c>
      <c r="T565" s="341" t="str">
        <f>IF(SUM(T567:T569)=0,"",MATCH($D565,Liste_compétences,0))</f>
        <v/>
      </c>
      <c r="U565" s="343"/>
      <c r="V565" s="341" t="str">
        <f>IF(SUM(V567:V569)=0,"",MATCH($D565,Liste_compétences,0))</f>
        <v/>
      </c>
      <c r="W565" s="340"/>
      <c r="X565" s="341" t="str">
        <f>IF(SUM(X567:X569)=0,"",MATCH($D565,Liste_compétences,0))</f>
        <v/>
      </c>
      <c r="Y565" s="342" t="str">
        <f>Y$6</f>
        <v>2015-2016</v>
      </c>
      <c r="Z565" s="341" t="str">
        <f>IF(SUM(Z567:Z569)=0,"",MATCH($D565,Liste_compétences,0))</f>
        <v/>
      </c>
      <c r="AA565" s="343"/>
      <c r="AB565" s="341" t="str">
        <f>IF(SUM(AB567:AB569)=0,"",MATCH($D565,Liste_compétences,0))</f>
        <v/>
      </c>
      <c r="AC565" s="341">
        <f>IF(SUM(AC567:AC569)=0,"",MATCH($D565,Liste_compétences,0))</f>
        <v>565</v>
      </c>
      <c r="AD565" s="103">
        <f>IF(SUM(AD567:AD569)=0,"",MATCH($D565,Liste_compétences,0))</f>
        <v>565</v>
      </c>
    </row>
    <row r="566" spans="1:30" ht="16.5" thickBot="1" x14ac:dyDescent="0.3">
      <c r="A566" s="413"/>
      <c r="B566" s="177"/>
      <c r="C566" s="205"/>
      <c r="D566" s="16" t="s">
        <v>1</v>
      </c>
      <c r="E566" s="344">
        <v>1</v>
      </c>
      <c r="F566" s="345"/>
      <c r="G566" s="346">
        <v>2</v>
      </c>
      <c r="H566" s="345"/>
      <c r="I566" s="347">
        <v>3</v>
      </c>
      <c r="J566" s="345"/>
      <c r="K566" s="357">
        <v>1</v>
      </c>
      <c r="L566" s="345"/>
      <c r="M566" s="346">
        <v>2</v>
      </c>
      <c r="N566" s="345"/>
      <c r="O566" s="347">
        <v>3</v>
      </c>
      <c r="P566" s="345"/>
      <c r="Q566" s="344">
        <v>1</v>
      </c>
      <c r="R566" s="345"/>
      <c r="S566" s="346">
        <v>2</v>
      </c>
      <c r="T566" s="345"/>
      <c r="U566" s="347">
        <v>3</v>
      </c>
      <c r="V566" s="345"/>
      <c r="W566" s="357">
        <v>1</v>
      </c>
      <c r="X566" s="345"/>
      <c r="Y566" s="346">
        <v>2</v>
      </c>
      <c r="Z566" s="345"/>
      <c r="AA566" s="347">
        <v>3</v>
      </c>
      <c r="AB566" s="345"/>
      <c r="AC566" s="345"/>
      <c r="AD566" s="119"/>
    </row>
    <row r="567" spans="1:30" x14ac:dyDescent="0.25">
      <c r="A567" s="97"/>
      <c r="B567" s="59"/>
      <c r="C567" s="167" t="s">
        <v>545</v>
      </c>
      <c r="D567" s="206" t="s">
        <v>1247</v>
      </c>
      <c r="E567" s="255"/>
      <c r="F567" s="138" t="str">
        <f>IF(ISBLANK(E567),"",MATCH($D567,Liste_compétences,0))</f>
        <v/>
      </c>
      <c r="G567" s="277"/>
      <c r="H567" s="138" t="str">
        <f>IF(ISBLANK(G567),"",MATCH($D567,Liste_compétences,0))</f>
        <v/>
      </c>
      <c r="I567" s="298"/>
      <c r="J567" s="138" t="str">
        <f>IF(ISBLANK(I567),"",MATCH($D567,Liste_compétences,0))</f>
        <v/>
      </c>
      <c r="K567" s="316"/>
      <c r="L567" s="138" t="str">
        <f>IF(ISBLANK(K567),"",MATCH($D567,Liste_compétences,0))</f>
        <v/>
      </c>
      <c r="M567" s="277"/>
      <c r="N567" s="138" t="str">
        <f>IF(ISBLANK(M567),"",MATCH($D567,Liste_compétences,0))</f>
        <v/>
      </c>
      <c r="O567" s="298"/>
      <c r="P567" s="138" t="str">
        <f>IF(ISBLANK(O567),"",MATCH($D567,Liste_compétences,0))</f>
        <v/>
      </c>
      <c r="Q567" s="255"/>
      <c r="R567" s="138" t="str">
        <f>IF(ISBLANK(Q567),"",MATCH($D567,Liste_compétences,0))</f>
        <v/>
      </c>
      <c r="S567" s="277"/>
      <c r="T567" s="138" t="str">
        <f>IF(ISBLANK(S567),"",MATCH($D567,Liste_compétences,0))</f>
        <v/>
      </c>
      <c r="U567" s="298"/>
      <c r="V567" s="138" t="str">
        <f>IF(ISBLANK(U567),"",MATCH($D567,Liste_compétences,0))</f>
        <v/>
      </c>
      <c r="W567" s="316"/>
      <c r="X567" s="138" t="str">
        <f>IF(ISBLANK(W567),"",MATCH($D567,Liste_compétences,0))</f>
        <v/>
      </c>
      <c r="Y567" s="277"/>
      <c r="Z567" s="138" t="str">
        <f>IF(ISBLANK(Y567),"",MATCH($D567,Liste_compétences,0))</f>
        <v/>
      </c>
      <c r="AA567" s="298"/>
      <c r="AB567" s="138" t="str">
        <f>IF(ISBLANK(AA567),"",MATCH($D567,Liste_compétences,0))</f>
        <v/>
      </c>
      <c r="AC567" s="138">
        <f>IF(ISBLANK(#REF!),"",MATCH($D567,Liste_compétences,0))</f>
        <v>567</v>
      </c>
      <c r="AD567" s="138">
        <f>IF(ISBLANK(#REF!),"",MATCH($D567,Liste_compétences,0))</f>
        <v>567</v>
      </c>
    </row>
    <row r="568" spans="1:30" x14ac:dyDescent="0.25">
      <c r="A568" s="97"/>
      <c r="B568" s="59"/>
      <c r="C568" s="168" t="s">
        <v>546</v>
      </c>
      <c r="D568" s="207" t="s">
        <v>1258</v>
      </c>
      <c r="E568" s="256"/>
      <c r="F568" s="139" t="str">
        <f>IF(ISBLANK(E568),"",MATCH($D568,Liste_compétences,0))</f>
        <v/>
      </c>
      <c r="G568" s="278"/>
      <c r="H568" s="139" t="str">
        <f>IF(ISBLANK(G568),"",MATCH($D568,Liste_compétences,0))</f>
        <v/>
      </c>
      <c r="I568" s="299"/>
      <c r="J568" s="139" t="str">
        <f>IF(ISBLANK(I568),"",MATCH($D568,Liste_compétences,0))</f>
        <v/>
      </c>
      <c r="K568" s="318"/>
      <c r="L568" s="139" t="str">
        <f>IF(ISBLANK(K568),"",MATCH($D568,Liste_compétences,0))</f>
        <v/>
      </c>
      <c r="M568" s="278"/>
      <c r="N568" s="139" t="str">
        <f>IF(ISBLANK(M568),"",MATCH($D568,Liste_compétences,0))</f>
        <v/>
      </c>
      <c r="O568" s="299"/>
      <c r="P568" s="139" t="str">
        <f>IF(ISBLANK(O568),"",MATCH($D568,Liste_compétences,0))</f>
        <v/>
      </c>
      <c r="Q568" s="256"/>
      <c r="R568" s="139" t="str">
        <f>IF(ISBLANK(Q568),"",MATCH($D568,Liste_compétences,0))</f>
        <v/>
      </c>
      <c r="S568" s="278"/>
      <c r="T568" s="139" t="str">
        <f>IF(ISBLANK(S568),"",MATCH($D568,Liste_compétences,0))</f>
        <v/>
      </c>
      <c r="U568" s="299"/>
      <c r="V568" s="139" t="str">
        <f>IF(ISBLANK(U568),"",MATCH($D568,Liste_compétences,0))</f>
        <v/>
      </c>
      <c r="W568" s="318"/>
      <c r="X568" s="139" t="str">
        <f>IF(ISBLANK(W568),"",MATCH($D568,Liste_compétences,0))</f>
        <v/>
      </c>
      <c r="Y568" s="278"/>
      <c r="Z568" s="139" t="str">
        <f>IF(ISBLANK(Y568),"",MATCH($D568,Liste_compétences,0))</f>
        <v/>
      </c>
      <c r="AA568" s="299"/>
      <c r="AB568" s="139" t="str">
        <f>IF(ISBLANK(AA568),"",MATCH($D568,Liste_compétences,0))</f>
        <v/>
      </c>
      <c r="AC568" s="139">
        <f>IF(ISBLANK(#REF!),"",MATCH($D568,Liste_compétences,0))</f>
        <v>568</v>
      </c>
      <c r="AD568" s="139">
        <f>IF(ISBLANK(#REF!),"",MATCH($D568,Liste_compétences,0))</f>
        <v>568</v>
      </c>
    </row>
    <row r="569" spans="1:30" ht="15" thickBot="1" x14ac:dyDescent="0.3">
      <c r="A569" s="97"/>
      <c r="B569" s="59"/>
      <c r="C569" s="169" t="s">
        <v>547</v>
      </c>
      <c r="D569" s="25" t="s">
        <v>1259</v>
      </c>
      <c r="E569" s="258"/>
      <c r="F569" s="141" t="str">
        <f>IF(ISBLANK(E569),"",MATCH($D569,Liste_compétences,0))</f>
        <v/>
      </c>
      <c r="G569" s="280"/>
      <c r="H569" s="141" t="str">
        <f>IF(ISBLANK(G569),"",MATCH($D569,Liste_compétences,0))</f>
        <v/>
      </c>
      <c r="I569" s="301"/>
      <c r="J569" s="141" t="str">
        <f>IF(ISBLANK(I569),"",MATCH($D569,Liste_compétences,0))</f>
        <v/>
      </c>
      <c r="K569" s="319"/>
      <c r="L569" s="141" t="str">
        <f>IF(ISBLANK(K569),"",MATCH($D569,Liste_compétences,0))</f>
        <v/>
      </c>
      <c r="M569" s="280"/>
      <c r="N569" s="141" t="str">
        <f>IF(ISBLANK(M569),"",MATCH($D569,Liste_compétences,0))</f>
        <v/>
      </c>
      <c r="O569" s="301"/>
      <c r="P569" s="141" t="str">
        <f>IF(ISBLANK(O569),"",MATCH($D569,Liste_compétences,0))</f>
        <v/>
      </c>
      <c r="Q569" s="258"/>
      <c r="R569" s="141" t="str">
        <f>IF(ISBLANK(Q569),"",MATCH($D569,Liste_compétences,0))</f>
        <v/>
      </c>
      <c r="S569" s="280"/>
      <c r="T569" s="141" t="str">
        <f>IF(ISBLANK(S569),"",MATCH($D569,Liste_compétences,0))</f>
        <v/>
      </c>
      <c r="U569" s="301"/>
      <c r="V569" s="141" t="str">
        <f>IF(ISBLANK(U569),"",MATCH($D569,Liste_compétences,0))</f>
        <v/>
      </c>
      <c r="W569" s="319"/>
      <c r="X569" s="141" t="str">
        <f>IF(ISBLANK(W569),"",MATCH($D569,Liste_compétences,0))</f>
        <v/>
      </c>
      <c r="Y569" s="280"/>
      <c r="Z569" s="141" t="str">
        <f>IF(ISBLANK(Y569),"",MATCH($D569,Liste_compétences,0))</f>
        <v/>
      </c>
      <c r="AA569" s="301"/>
      <c r="AB569" s="141" t="str">
        <f>IF(ISBLANK(AA569),"",MATCH($D569,Liste_compétences,0))</f>
        <v/>
      </c>
      <c r="AC569" s="141">
        <f>IF(ISBLANK(#REF!),"",MATCH($D569,Liste_compétences,0))</f>
        <v>569</v>
      </c>
      <c r="AD569" s="141">
        <f>IF(ISBLANK(#REF!),"",MATCH($D569,Liste_compétences,0))</f>
        <v>569</v>
      </c>
    </row>
    <row r="570" spans="1:30" ht="16.5" thickBot="1" x14ac:dyDescent="0.3">
      <c r="A570" s="412" t="s">
        <v>231</v>
      </c>
      <c r="B570" s="159"/>
      <c r="C570" s="174"/>
      <c r="D570" s="15" t="s">
        <v>1370</v>
      </c>
      <c r="E570" s="340"/>
      <c r="F570" s="341" t="str">
        <f>IF(SUM(F572:F577)=0,"",MATCH($D570,Liste_compétences,0))</f>
        <v/>
      </c>
      <c r="G570" s="342" t="str">
        <f>G$6</f>
        <v>2012-2013</v>
      </c>
      <c r="H570" s="341" t="str">
        <f>IF(SUM(H572:H577)=0,"",MATCH($D570,Liste_compétences,0))</f>
        <v/>
      </c>
      <c r="I570" s="343"/>
      <c r="J570" s="341" t="str">
        <f>IF(SUM(J572:J577)=0,"",MATCH($D570,Liste_compétences,0))</f>
        <v/>
      </c>
      <c r="K570" s="340"/>
      <c r="L570" s="341" t="str">
        <f>IF(SUM(L572:L577)=0,"",MATCH($D570,Liste_compétences,0))</f>
        <v/>
      </c>
      <c r="M570" s="342" t="str">
        <f>M$6</f>
        <v>2013-2014</v>
      </c>
      <c r="N570" s="341" t="str">
        <f>IF(SUM(N572:N577)=0,"",MATCH($D570,Liste_compétences,0))</f>
        <v/>
      </c>
      <c r="O570" s="343"/>
      <c r="P570" s="341" t="str">
        <f>IF(SUM(P572:P577)=0,"",MATCH($D570,Liste_compétences,0))</f>
        <v/>
      </c>
      <c r="Q570" s="340"/>
      <c r="R570" s="341" t="str">
        <f>IF(SUM(R572:R577)=0,"",MATCH($D570,Liste_compétences,0))</f>
        <v/>
      </c>
      <c r="S570" s="342" t="str">
        <f>S$6</f>
        <v>2014-2015</v>
      </c>
      <c r="T570" s="341" t="str">
        <f>IF(SUM(T572:T577)=0,"",MATCH($D570,Liste_compétences,0))</f>
        <v/>
      </c>
      <c r="U570" s="343"/>
      <c r="V570" s="341" t="str">
        <f>IF(SUM(V572:V577)=0,"",MATCH($D570,Liste_compétences,0))</f>
        <v/>
      </c>
      <c r="W570" s="340"/>
      <c r="X570" s="341" t="str">
        <f>IF(SUM(X572:X577)=0,"",MATCH($D570,Liste_compétences,0))</f>
        <v/>
      </c>
      <c r="Y570" s="342" t="str">
        <f>Y$6</f>
        <v>2015-2016</v>
      </c>
      <c r="Z570" s="341" t="str">
        <f>IF(SUM(Z572:Z577)=0,"",MATCH($D570,Liste_compétences,0))</f>
        <v/>
      </c>
      <c r="AA570" s="343"/>
      <c r="AB570" s="341" t="str">
        <f>IF(SUM(AB572:AB577)=0,"",MATCH($D570,Liste_compétences,0))</f>
        <v/>
      </c>
      <c r="AC570" s="341">
        <f>IF(SUM(AC572:AC577)=0,"",MATCH($D570,Liste_compétences,0))</f>
        <v>570</v>
      </c>
      <c r="AD570" s="103">
        <f>IF(SUM(AD572:AD577)=0,"",MATCH($D570,Liste_compétences,0))</f>
        <v>570</v>
      </c>
    </row>
    <row r="571" spans="1:30" ht="16.5" thickBot="1" x14ac:dyDescent="0.3">
      <c r="A571" s="413"/>
      <c r="B571" s="177"/>
      <c r="C571" s="173"/>
      <c r="D571" s="16" t="s">
        <v>1</v>
      </c>
      <c r="E571" s="344">
        <v>1</v>
      </c>
      <c r="F571" s="345"/>
      <c r="G571" s="346">
        <v>2</v>
      </c>
      <c r="H571" s="345"/>
      <c r="I571" s="347">
        <v>3</v>
      </c>
      <c r="J571" s="345"/>
      <c r="K571" s="344">
        <v>1</v>
      </c>
      <c r="L571" s="345"/>
      <c r="M571" s="346">
        <v>2</v>
      </c>
      <c r="N571" s="345"/>
      <c r="O571" s="347">
        <v>3</v>
      </c>
      <c r="P571" s="345"/>
      <c r="Q571" s="344">
        <v>1</v>
      </c>
      <c r="R571" s="345"/>
      <c r="S571" s="346">
        <v>2</v>
      </c>
      <c r="T571" s="345"/>
      <c r="U571" s="347">
        <v>3</v>
      </c>
      <c r="V571" s="345"/>
      <c r="W571" s="344">
        <v>1</v>
      </c>
      <c r="X571" s="345"/>
      <c r="Y571" s="346">
        <v>2</v>
      </c>
      <c r="Z571" s="345"/>
      <c r="AA571" s="347">
        <v>3</v>
      </c>
      <c r="AB571" s="345"/>
      <c r="AC571" s="345"/>
      <c r="AD571" s="119"/>
    </row>
    <row r="572" spans="1:30" ht="23.25" thickBot="1" x14ac:dyDescent="0.3">
      <c r="A572" s="109" t="s">
        <v>121</v>
      </c>
      <c r="B572" s="51"/>
      <c r="C572" s="170" t="s">
        <v>545</v>
      </c>
      <c r="D572" s="210" t="s">
        <v>1412</v>
      </c>
      <c r="E572" s="262"/>
      <c r="F572" s="150" t="str">
        <f t="shared" ref="F572:AB577" si="335">IF(ISBLANK(E572),"",MATCH($D572,Liste_compétences,0))</f>
        <v/>
      </c>
      <c r="G572" s="284"/>
      <c r="H572" s="150" t="str">
        <f t="shared" si="335"/>
        <v/>
      </c>
      <c r="I572" s="305"/>
      <c r="J572" s="150" t="str">
        <f t="shared" si="335"/>
        <v/>
      </c>
      <c r="K572" s="325"/>
      <c r="L572" s="150" t="str">
        <f t="shared" si="335"/>
        <v/>
      </c>
      <c r="M572" s="284"/>
      <c r="N572" s="150" t="str">
        <f t="shared" si="335"/>
        <v/>
      </c>
      <c r="O572" s="305"/>
      <c r="P572" s="150" t="str">
        <f t="shared" si="335"/>
        <v/>
      </c>
      <c r="Q572" s="325"/>
      <c r="R572" s="150" t="str">
        <f t="shared" si="335"/>
        <v/>
      </c>
      <c r="S572" s="284"/>
      <c r="T572" s="150" t="str">
        <f t="shared" si="335"/>
        <v/>
      </c>
      <c r="U572" s="305"/>
      <c r="V572" s="150" t="str">
        <f t="shared" si="335"/>
        <v/>
      </c>
      <c r="W572" s="325"/>
      <c r="X572" s="150" t="str">
        <f t="shared" si="335"/>
        <v/>
      </c>
      <c r="Y572" s="284"/>
      <c r="Z572" s="150" t="str">
        <f t="shared" si="335"/>
        <v/>
      </c>
      <c r="AA572" s="305"/>
      <c r="AB572" s="150" t="str">
        <f t="shared" si="335"/>
        <v/>
      </c>
      <c r="AC572" s="150">
        <f>IF(ISBLANK(#REF!),"",MATCH($D572,Liste_compétences,0))</f>
        <v>572</v>
      </c>
      <c r="AD572" s="150">
        <f>IF(ISBLANK(#REF!),"",MATCH($D572,Liste_compétences,0))</f>
        <v>572</v>
      </c>
    </row>
    <row r="573" spans="1:30" x14ac:dyDescent="0.25">
      <c r="A573" s="422" t="s">
        <v>122</v>
      </c>
      <c r="B573" s="81"/>
      <c r="C573" s="167" t="s">
        <v>546</v>
      </c>
      <c r="D573" s="206" t="s">
        <v>1248</v>
      </c>
      <c r="E573" s="255"/>
      <c r="F573" s="138" t="str">
        <f t="shared" si="335"/>
        <v/>
      </c>
      <c r="G573" s="277"/>
      <c r="H573" s="138" t="str">
        <f t="shared" si="335"/>
        <v/>
      </c>
      <c r="I573" s="298"/>
      <c r="J573" s="138" t="str">
        <f t="shared" si="335"/>
        <v/>
      </c>
      <c r="K573" s="316"/>
      <c r="L573" s="138" t="str">
        <f t="shared" si="335"/>
        <v/>
      </c>
      <c r="M573" s="277"/>
      <c r="N573" s="138" t="str">
        <f t="shared" si="335"/>
        <v/>
      </c>
      <c r="O573" s="298"/>
      <c r="P573" s="138" t="str">
        <f t="shared" si="335"/>
        <v/>
      </c>
      <c r="Q573" s="316"/>
      <c r="R573" s="138" t="str">
        <f t="shared" si="335"/>
        <v/>
      </c>
      <c r="S573" s="277"/>
      <c r="T573" s="138" t="str">
        <f t="shared" si="335"/>
        <v/>
      </c>
      <c r="U573" s="298"/>
      <c r="V573" s="138" t="str">
        <f t="shared" si="335"/>
        <v/>
      </c>
      <c r="W573" s="316"/>
      <c r="X573" s="138" t="str">
        <f t="shared" si="335"/>
        <v/>
      </c>
      <c r="Y573" s="277"/>
      <c r="Z573" s="138" t="str">
        <f t="shared" si="335"/>
        <v/>
      </c>
      <c r="AA573" s="298"/>
      <c r="AB573" s="138" t="str">
        <f t="shared" si="335"/>
        <v/>
      </c>
      <c r="AC573" s="138">
        <f>IF(ISBLANK(#REF!),"",MATCH($D573,Liste_compétences,0))</f>
        <v>573</v>
      </c>
      <c r="AD573" s="138">
        <f>IF(ISBLANK(#REF!),"",MATCH($D573,Liste_compétences,0))</f>
        <v>573</v>
      </c>
    </row>
    <row r="574" spans="1:30" x14ac:dyDescent="0.25">
      <c r="A574" s="423"/>
      <c r="B574" s="83"/>
      <c r="C574" s="168" t="s">
        <v>547</v>
      </c>
      <c r="D574" s="207" t="s">
        <v>1249</v>
      </c>
      <c r="E574" s="256"/>
      <c r="F574" s="139" t="str">
        <f t="shared" si="335"/>
        <v/>
      </c>
      <c r="G574" s="278"/>
      <c r="H574" s="139" t="str">
        <f t="shared" si="335"/>
        <v/>
      </c>
      <c r="I574" s="299"/>
      <c r="J574" s="139" t="str">
        <f t="shared" si="335"/>
        <v/>
      </c>
      <c r="K574" s="318"/>
      <c r="L574" s="139" t="str">
        <f t="shared" si="335"/>
        <v/>
      </c>
      <c r="M574" s="278"/>
      <c r="N574" s="139" t="str">
        <f t="shared" si="335"/>
        <v/>
      </c>
      <c r="O574" s="299"/>
      <c r="P574" s="139" t="str">
        <f t="shared" si="335"/>
        <v/>
      </c>
      <c r="Q574" s="318"/>
      <c r="R574" s="139" t="str">
        <f t="shared" si="335"/>
        <v/>
      </c>
      <c r="S574" s="278"/>
      <c r="T574" s="139" t="str">
        <f t="shared" si="335"/>
        <v/>
      </c>
      <c r="U574" s="299"/>
      <c r="V574" s="139" t="str">
        <f t="shared" si="335"/>
        <v/>
      </c>
      <c r="W574" s="318"/>
      <c r="X574" s="139" t="str">
        <f t="shared" si="335"/>
        <v/>
      </c>
      <c r="Y574" s="278"/>
      <c r="Z574" s="139" t="str">
        <f t="shared" si="335"/>
        <v/>
      </c>
      <c r="AA574" s="299"/>
      <c r="AB574" s="139" t="str">
        <f t="shared" si="335"/>
        <v/>
      </c>
      <c r="AC574" s="139">
        <f>IF(ISBLANK(#REF!),"",MATCH($D574,Liste_compétences,0))</f>
        <v>574</v>
      </c>
      <c r="AD574" s="139">
        <f>IF(ISBLANK(#REF!),"",MATCH($D574,Liste_compétences,0))</f>
        <v>574</v>
      </c>
    </row>
    <row r="575" spans="1:30" ht="15" thickBot="1" x14ac:dyDescent="0.3">
      <c r="A575" s="424"/>
      <c r="B575" s="82"/>
      <c r="C575" s="202" t="s">
        <v>548</v>
      </c>
      <c r="D575" s="208" t="s">
        <v>1250</v>
      </c>
      <c r="E575" s="257"/>
      <c r="F575" s="140" t="str">
        <f t="shared" si="335"/>
        <v/>
      </c>
      <c r="G575" s="279"/>
      <c r="H575" s="140" t="str">
        <f t="shared" si="335"/>
        <v/>
      </c>
      <c r="I575" s="300"/>
      <c r="J575" s="140" t="str">
        <f t="shared" si="335"/>
        <v/>
      </c>
      <c r="K575" s="317"/>
      <c r="L575" s="140" t="str">
        <f t="shared" si="335"/>
        <v/>
      </c>
      <c r="M575" s="279"/>
      <c r="N575" s="140" t="str">
        <f t="shared" si="335"/>
        <v/>
      </c>
      <c r="O575" s="300"/>
      <c r="P575" s="140" t="str">
        <f t="shared" si="335"/>
        <v/>
      </c>
      <c r="Q575" s="317"/>
      <c r="R575" s="140" t="str">
        <f t="shared" si="335"/>
        <v/>
      </c>
      <c r="S575" s="279"/>
      <c r="T575" s="140" t="str">
        <f t="shared" si="335"/>
        <v/>
      </c>
      <c r="U575" s="300"/>
      <c r="V575" s="140" t="str">
        <f t="shared" si="335"/>
        <v/>
      </c>
      <c r="W575" s="317"/>
      <c r="X575" s="140" t="str">
        <f t="shared" si="335"/>
        <v/>
      </c>
      <c r="Y575" s="279"/>
      <c r="Z575" s="140" t="str">
        <f t="shared" si="335"/>
        <v/>
      </c>
      <c r="AA575" s="300"/>
      <c r="AB575" s="140" t="str">
        <f t="shared" si="335"/>
        <v/>
      </c>
      <c r="AC575" s="140">
        <f>IF(ISBLANK(#REF!),"",MATCH($D575,Liste_compétences,0))</f>
        <v>575</v>
      </c>
      <c r="AD575" s="140">
        <f>IF(ISBLANK(#REF!),"",MATCH($D575,Liste_compétences,0))</f>
        <v>575</v>
      </c>
    </row>
    <row r="576" spans="1:30" x14ac:dyDescent="0.25">
      <c r="A576" s="422" t="s">
        <v>123</v>
      </c>
      <c r="B576" s="81"/>
      <c r="C576" s="167" t="s">
        <v>549</v>
      </c>
      <c r="D576" s="206" t="s">
        <v>1251</v>
      </c>
      <c r="E576" s="255"/>
      <c r="F576" s="138" t="str">
        <f t="shared" si="335"/>
        <v/>
      </c>
      <c r="G576" s="277"/>
      <c r="H576" s="138" t="str">
        <f t="shared" si="335"/>
        <v/>
      </c>
      <c r="I576" s="298"/>
      <c r="J576" s="138" t="str">
        <f t="shared" si="335"/>
        <v/>
      </c>
      <c r="K576" s="316"/>
      <c r="L576" s="138" t="str">
        <f t="shared" si="335"/>
        <v/>
      </c>
      <c r="M576" s="277"/>
      <c r="N576" s="138" t="str">
        <f t="shared" si="335"/>
        <v/>
      </c>
      <c r="O576" s="298"/>
      <c r="P576" s="138" t="str">
        <f t="shared" si="335"/>
        <v/>
      </c>
      <c r="Q576" s="316"/>
      <c r="R576" s="138" t="str">
        <f t="shared" si="335"/>
        <v/>
      </c>
      <c r="S576" s="277"/>
      <c r="T576" s="138" t="str">
        <f t="shared" si="335"/>
        <v/>
      </c>
      <c r="U576" s="298"/>
      <c r="V576" s="138" t="str">
        <f t="shared" si="335"/>
        <v/>
      </c>
      <c r="W576" s="316"/>
      <c r="X576" s="138" t="str">
        <f t="shared" si="335"/>
        <v/>
      </c>
      <c r="Y576" s="277"/>
      <c r="Z576" s="138" t="str">
        <f t="shared" si="335"/>
        <v/>
      </c>
      <c r="AA576" s="298"/>
      <c r="AB576" s="138" t="str">
        <f t="shared" si="335"/>
        <v/>
      </c>
      <c r="AC576" s="138">
        <f>IF(ISBLANK(#REF!),"",MATCH($D576,Liste_compétences,0))</f>
        <v>576</v>
      </c>
      <c r="AD576" s="138">
        <f>IF(ISBLANK(#REF!),"",MATCH($D576,Liste_compétences,0))</f>
        <v>576</v>
      </c>
    </row>
    <row r="577" spans="1:30" ht="15" thickBot="1" x14ac:dyDescent="0.3">
      <c r="A577" s="424"/>
      <c r="B577" s="82"/>
      <c r="C577" s="202" t="s">
        <v>550</v>
      </c>
      <c r="D577" s="208" t="s">
        <v>1252</v>
      </c>
      <c r="E577" s="258"/>
      <c r="F577" s="141" t="str">
        <f t="shared" si="335"/>
        <v/>
      </c>
      <c r="G577" s="280"/>
      <c r="H577" s="141" t="str">
        <f t="shared" si="335"/>
        <v/>
      </c>
      <c r="I577" s="301"/>
      <c r="J577" s="141" t="str">
        <f t="shared" si="335"/>
        <v/>
      </c>
      <c r="K577" s="319"/>
      <c r="L577" s="141" t="str">
        <f t="shared" si="335"/>
        <v/>
      </c>
      <c r="M577" s="280"/>
      <c r="N577" s="141" t="str">
        <f t="shared" si="335"/>
        <v/>
      </c>
      <c r="O577" s="301"/>
      <c r="P577" s="141" t="str">
        <f t="shared" si="335"/>
        <v/>
      </c>
      <c r="Q577" s="319"/>
      <c r="R577" s="141" t="str">
        <f t="shared" si="335"/>
        <v/>
      </c>
      <c r="S577" s="280"/>
      <c r="T577" s="141" t="str">
        <f t="shared" si="335"/>
        <v/>
      </c>
      <c r="U577" s="301"/>
      <c r="V577" s="141" t="str">
        <f t="shared" si="335"/>
        <v/>
      </c>
      <c r="W577" s="319"/>
      <c r="X577" s="141" t="str">
        <f t="shared" si="335"/>
        <v/>
      </c>
      <c r="Y577" s="280"/>
      <c r="Z577" s="141" t="str">
        <f t="shared" si="335"/>
        <v/>
      </c>
      <c r="AA577" s="301"/>
      <c r="AB577" s="141" t="str">
        <f t="shared" si="335"/>
        <v/>
      </c>
      <c r="AC577" s="141">
        <f>IF(ISBLANK(#REF!),"",MATCH($D577,Liste_compétences,0))</f>
        <v>577</v>
      </c>
      <c r="AD577" s="141">
        <f>IF(ISBLANK(#REF!),"",MATCH($D577,Liste_compétences,0))</f>
        <v>577</v>
      </c>
    </row>
    <row r="578" spans="1:30" ht="16.5" thickBot="1" x14ac:dyDescent="0.3">
      <c r="A578" s="412" t="s">
        <v>230</v>
      </c>
      <c r="B578" s="159"/>
      <c r="C578" s="172"/>
      <c r="D578" s="15" t="s">
        <v>1371</v>
      </c>
      <c r="E578" s="340"/>
      <c r="F578" s="341" t="str">
        <f>IF(SUM(F580:F585)=0,"",MATCH($D578,Liste_compétences,0))</f>
        <v/>
      </c>
      <c r="G578" s="342" t="str">
        <f>G$6</f>
        <v>2012-2013</v>
      </c>
      <c r="H578" s="341" t="str">
        <f>IF(SUM(H580:H585)=0,"",MATCH($D578,Liste_compétences,0))</f>
        <v/>
      </c>
      <c r="I578" s="343"/>
      <c r="J578" s="341" t="str">
        <f>IF(SUM(J580:J585)=0,"",MATCH($D578,Liste_compétences,0))</f>
        <v/>
      </c>
      <c r="K578" s="340"/>
      <c r="L578" s="341" t="str">
        <f>IF(SUM(L580:L585)=0,"",MATCH($D578,Liste_compétences,0))</f>
        <v/>
      </c>
      <c r="M578" s="342" t="str">
        <f>M$6</f>
        <v>2013-2014</v>
      </c>
      <c r="N578" s="341" t="str">
        <f>IF(SUM(N580:N585)=0,"",MATCH($D578,Liste_compétences,0))</f>
        <v/>
      </c>
      <c r="O578" s="343"/>
      <c r="P578" s="341" t="str">
        <f>IF(SUM(P580:P585)=0,"",MATCH($D578,Liste_compétences,0))</f>
        <v/>
      </c>
      <c r="Q578" s="340"/>
      <c r="R578" s="341" t="str">
        <f>IF(SUM(R580:R585)=0,"",MATCH($D578,Liste_compétences,0))</f>
        <v/>
      </c>
      <c r="S578" s="342" t="str">
        <f>S$6</f>
        <v>2014-2015</v>
      </c>
      <c r="T578" s="341" t="str">
        <f>IF(SUM(T580:T585)=0,"",MATCH($D578,Liste_compétences,0))</f>
        <v/>
      </c>
      <c r="U578" s="343"/>
      <c r="V578" s="341" t="str">
        <f>IF(SUM(V580:V585)=0,"",MATCH($D578,Liste_compétences,0))</f>
        <v/>
      </c>
      <c r="W578" s="340"/>
      <c r="X578" s="341" t="str">
        <f>IF(SUM(X580:X585)=0,"",MATCH($D578,Liste_compétences,0))</f>
        <v/>
      </c>
      <c r="Y578" s="342" t="str">
        <f>Y$6</f>
        <v>2015-2016</v>
      </c>
      <c r="Z578" s="341" t="str">
        <f>IF(SUM(Z580:Z585)=0,"",MATCH($D578,Liste_compétences,0))</f>
        <v/>
      </c>
      <c r="AA578" s="343"/>
      <c r="AB578" s="341" t="str">
        <f>IF(SUM(AB580:AB585)=0,"",MATCH($D578,Liste_compétences,0))</f>
        <v/>
      </c>
      <c r="AC578" s="341">
        <f>IF(SUM(AC580:AC585)=0,"",MATCH($D578,Liste_compétences,0))</f>
        <v>578</v>
      </c>
      <c r="AD578" s="103">
        <f>IF(SUM(AD580:AD585)=0,"",MATCH($D578,Liste_compétences,0))</f>
        <v>578</v>
      </c>
    </row>
    <row r="579" spans="1:30" ht="16.5" thickBot="1" x14ac:dyDescent="0.3">
      <c r="A579" s="413"/>
      <c r="B579" s="177"/>
      <c r="C579" s="173"/>
      <c r="D579" s="179" t="s">
        <v>1</v>
      </c>
      <c r="E579" s="344">
        <v>1</v>
      </c>
      <c r="F579" s="345"/>
      <c r="G579" s="346">
        <v>2</v>
      </c>
      <c r="H579" s="345"/>
      <c r="I579" s="347">
        <v>3</v>
      </c>
      <c r="J579" s="345"/>
      <c r="K579" s="357">
        <v>1</v>
      </c>
      <c r="L579" s="345"/>
      <c r="M579" s="346">
        <v>2</v>
      </c>
      <c r="N579" s="345"/>
      <c r="O579" s="347">
        <v>3</v>
      </c>
      <c r="P579" s="345"/>
      <c r="Q579" s="344">
        <v>1</v>
      </c>
      <c r="R579" s="345"/>
      <c r="S579" s="346">
        <v>2</v>
      </c>
      <c r="T579" s="345"/>
      <c r="U579" s="347">
        <v>3</v>
      </c>
      <c r="V579" s="345"/>
      <c r="W579" s="357">
        <v>1</v>
      </c>
      <c r="X579" s="345"/>
      <c r="Y579" s="346">
        <v>2</v>
      </c>
      <c r="Z579" s="345"/>
      <c r="AA579" s="347">
        <v>3</v>
      </c>
      <c r="AB579" s="345"/>
      <c r="AC579" s="345"/>
      <c r="AD579" s="119"/>
    </row>
    <row r="580" spans="1:30" ht="15" thickBot="1" x14ac:dyDescent="0.3">
      <c r="A580" s="97"/>
      <c r="B580" s="59"/>
      <c r="C580" s="59"/>
      <c r="D580" s="21" t="s">
        <v>36</v>
      </c>
      <c r="E580" s="404"/>
      <c r="F580" s="405"/>
      <c r="G580" s="405"/>
      <c r="H580" s="405"/>
      <c r="I580" s="405"/>
      <c r="J580" s="405"/>
      <c r="K580" s="405"/>
      <c r="L580" s="405"/>
      <c r="M580" s="405"/>
      <c r="N580" s="405"/>
      <c r="O580" s="405"/>
      <c r="P580" s="405"/>
      <c r="Q580" s="405"/>
      <c r="R580" s="405"/>
      <c r="S580" s="405"/>
      <c r="T580" s="405"/>
      <c r="U580" s="405"/>
      <c r="V580" s="405"/>
      <c r="W580" s="405"/>
      <c r="X580" s="405"/>
      <c r="Y580" s="405"/>
      <c r="Z580" s="405"/>
      <c r="AA580" s="405"/>
      <c r="AB580" s="405"/>
      <c r="AC580" s="405"/>
      <c r="AD580" s="405"/>
    </row>
    <row r="581" spans="1:30" x14ac:dyDescent="0.25">
      <c r="A581" s="97"/>
      <c r="B581" s="59"/>
      <c r="C581" s="167" t="s">
        <v>548</v>
      </c>
      <c r="D581" s="206" t="s">
        <v>1253</v>
      </c>
      <c r="E581" s="255"/>
      <c r="F581" s="138" t="str">
        <f>IF(ISBLANK(E581),"",MATCH($D581,Liste_compétences,0))</f>
        <v/>
      </c>
      <c r="G581" s="277"/>
      <c r="H581" s="138" t="str">
        <f>IF(ISBLANK(G581),"",MATCH($D581,Liste_compétences,0))</f>
        <v/>
      </c>
      <c r="I581" s="298"/>
      <c r="J581" s="138" t="str">
        <f>IF(ISBLANK(I581),"",MATCH($D581,Liste_compétences,0))</f>
        <v/>
      </c>
      <c r="K581" s="316"/>
      <c r="L581" s="138" t="str">
        <f>IF(ISBLANK(K581),"",MATCH($D581,Liste_compétences,0))</f>
        <v/>
      </c>
      <c r="M581" s="277"/>
      <c r="N581" s="138" t="str">
        <f>IF(ISBLANK(M581),"",MATCH($D581,Liste_compétences,0))</f>
        <v/>
      </c>
      <c r="O581" s="298"/>
      <c r="P581" s="138" t="str">
        <f>IF(ISBLANK(O581),"",MATCH($D581,Liste_compétences,0))</f>
        <v/>
      </c>
      <c r="Q581" s="255"/>
      <c r="R581" s="138" t="str">
        <f>IF(ISBLANK(Q581),"",MATCH($D581,Liste_compétences,0))</f>
        <v/>
      </c>
      <c r="S581" s="277"/>
      <c r="T581" s="138" t="str">
        <f>IF(ISBLANK(S581),"",MATCH($D581,Liste_compétences,0))</f>
        <v/>
      </c>
      <c r="U581" s="298"/>
      <c r="V581" s="138" t="str">
        <f>IF(ISBLANK(U581),"",MATCH($D581,Liste_compétences,0))</f>
        <v/>
      </c>
      <c r="W581" s="316"/>
      <c r="X581" s="138" t="str">
        <f>IF(ISBLANK(W581),"",MATCH($D581,Liste_compétences,0))</f>
        <v/>
      </c>
      <c r="Y581" s="277"/>
      <c r="Z581" s="138" t="str">
        <f>IF(ISBLANK(Y581),"",MATCH($D581,Liste_compétences,0))</f>
        <v/>
      </c>
      <c r="AA581" s="298"/>
      <c r="AB581" s="138" t="str">
        <f>IF(ISBLANK(AA581),"",MATCH($D581,Liste_compétences,0))</f>
        <v/>
      </c>
      <c r="AC581" s="138">
        <f>IF(ISBLANK(#REF!),"",MATCH($D581,Liste_compétences,0))</f>
        <v>581</v>
      </c>
      <c r="AD581" s="138">
        <f>IF(ISBLANK(#REF!),"",MATCH($D581,Liste_compétences,0))</f>
        <v>581</v>
      </c>
    </row>
    <row r="582" spans="1:30" x14ac:dyDescent="0.25">
      <c r="A582" s="97"/>
      <c r="B582" s="59"/>
      <c r="C582" s="168" t="s">
        <v>549</v>
      </c>
      <c r="D582" s="207" t="s">
        <v>1254</v>
      </c>
      <c r="E582" s="256"/>
      <c r="F582" s="139" t="str">
        <f>IF(ISBLANK(E582),"",MATCH($D582,Liste_compétences,0))</f>
        <v/>
      </c>
      <c r="G582" s="278"/>
      <c r="H582" s="139" t="str">
        <f>IF(ISBLANK(G582),"",MATCH($D582,Liste_compétences,0))</f>
        <v/>
      </c>
      <c r="I582" s="299"/>
      <c r="J582" s="139" t="str">
        <f>IF(ISBLANK(I582),"",MATCH($D582,Liste_compétences,0))</f>
        <v/>
      </c>
      <c r="K582" s="318"/>
      <c r="L582" s="139" t="str">
        <f>IF(ISBLANK(K582),"",MATCH($D582,Liste_compétences,0))</f>
        <v/>
      </c>
      <c r="M582" s="278"/>
      <c r="N582" s="139" t="str">
        <f>IF(ISBLANK(M582),"",MATCH($D582,Liste_compétences,0))</f>
        <v/>
      </c>
      <c r="O582" s="299"/>
      <c r="P582" s="139" t="str">
        <f>IF(ISBLANK(O582),"",MATCH($D582,Liste_compétences,0))</f>
        <v/>
      </c>
      <c r="Q582" s="256"/>
      <c r="R582" s="139" t="str">
        <f>IF(ISBLANK(Q582),"",MATCH($D582,Liste_compétences,0))</f>
        <v/>
      </c>
      <c r="S582" s="278"/>
      <c r="T582" s="139" t="str">
        <f>IF(ISBLANK(S582),"",MATCH($D582,Liste_compétences,0))</f>
        <v/>
      </c>
      <c r="U582" s="299"/>
      <c r="V582" s="139" t="str">
        <f>IF(ISBLANK(U582),"",MATCH($D582,Liste_compétences,0))</f>
        <v/>
      </c>
      <c r="W582" s="318"/>
      <c r="X582" s="139" t="str">
        <f>IF(ISBLANK(W582),"",MATCH($D582,Liste_compétences,0))</f>
        <v/>
      </c>
      <c r="Y582" s="278"/>
      <c r="Z582" s="139" t="str">
        <f>IF(ISBLANK(Y582),"",MATCH($D582,Liste_compétences,0))</f>
        <v/>
      </c>
      <c r="AA582" s="299"/>
      <c r="AB582" s="139" t="str">
        <f>IF(ISBLANK(AA582),"",MATCH($D582,Liste_compétences,0))</f>
        <v/>
      </c>
      <c r="AC582" s="139">
        <f>IF(ISBLANK(#REF!),"",MATCH($D582,Liste_compétences,0))</f>
        <v>582</v>
      </c>
      <c r="AD582" s="139">
        <f>IF(ISBLANK(#REF!),"",MATCH($D582,Liste_compétences,0))</f>
        <v>582</v>
      </c>
    </row>
    <row r="583" spans="1:30" x14ac:dyDescent="0.25">
      <c r="A583" s="97"/>
      <c r="B583" s="59"/>
      <c r="C583" s="168" t="s">
        <v>550</v>
      </c>
      <c r="D583" s="207" t="s">
        <v>1255</v>
      </c>
      <c r="E583" s="256"/>
      <c r="F583" s="139" t="str">
        <f>IF(ISBLANK(E583),"",MATCH($D583,Liste_compétences,0))</f>
        <v/>
      </c>
      <c r="G583" s="278"/>
      <c r="H583" s="139" t="str">
        <f>IF(ISBLANK(G583),"",MATCH($D583,Liste_compétences,0))</f>
        <v/>
      </c>
      <c r="I583" s="299"/>
      <c r="J583" s="139" t="str">
        <f>IF(ISBLANK(I583),"",MATCH($D583,Liste_compétences,0))</f>
        <v/>
      </c>
      <c r="K583" s="318"/>
      <c r="L583" s="139" t="str">
        <f>IF(ISBLANK(K583),"",MATCH($D583,Liste_compétences,0))</f>
        <v/>
      </c>
      <c r="M583" s="278"/>
      <c r="N583" s="139" t="str">
        <f>IF(ISBLANK(M583),"",MATCH($D583,Liste_compétences,0))</f>
        <v/>
      </c>
      <c r="O583" s="299"/>
      <c r="P583" s="139" t="str">
        <f>IF(ISBLANK(O583),"",MATCH($D583,Liste_compétences,0))</f>
        <v/>
      </c>
      <c r="Q583" s="256"/>
      <c r="R583" s="139" t="str">
        <f>IF(ISBLANK(Q583),"",MATCH($D583,Liste_compétences,0))</f>
        <v/>
      </c>
      <c r="S583" s="278"/>
      <c r="T583" s="139" t="str">
        <f>IF(ISBLANK(S583),"",MATCH($D583,Liste_compétences,0))</f>
        <v/>
      </c>
      <c r="U583" s="299"/>
      <c r="V583" s="139" t="str">
        <f>IF(ISBLANK(U583),"",MATCH($D583,Liste_compétences,0))</f>
        <v/>
      </c>
      <c r="W583" s="318"/>
      <c r="X583" s="139" t="str">
        <f>IF(ISBLANK(W583),"",MATCH($D583,Liste_compétences,0))</f>
        <v/>
      </c>
      <c r="Y583" s="278"/>
      <c r="Z583" s="139" t="str">
        <f>IF(ISBLANK(Y583),"",MATCH($D583,Liste_compétences,0))</f>
        <v/>
      </c>
      <c r="AA583" s="299"/>
      <c r="AB583" s="139" t="str">
        <f>IF(ISBLANK(AA583),"",MATCH($D583,Liste_compétences,0))</f>
        <v/>
      </c>
      <c r="AC583" s="139">
        <f>IF(ISBLANK(#REF!),"",MATCH($D583,Liste_compétences,0))</f>
        <v>583</v>
      </c>
      <c r="AD583" s="139">
        <f>IF(ISBLANK(#REF!),"",MATCH($D583,Liste_compétences,0))</f>
        <v>583</v>
      </c>
    </row>
    <row r="584" spans="1:30" ht="15" thickBot="1" x14ac:dyDescent="0.3">
      <c r="A584" s="97"/>
      <c r="B584" s="59"/>
      <c r="C584" s="168" t="s">
        <v>551</v>
      </c>
      <c r="D584" s="208" t="s">
        <v>1256</v>
      </c>
      <c r="E584" s="257"/>
      <c r="F584" s="140" t="str">
        <f>IF(ISBLANK(E584),"",MATCH($D584,Liste_compétences,0))</f>
        <v/>
      </c>
      <c r="G584" s="279"/>
      <c r="H584" s="140" t="str">
        <f>IF(ISBLANK(G584),"",MATCH($D584,Liste_compétences,0))</f>
        <v/>
      </c>
      <c r="I584" s="300"/>
      <c r="J584" s="140" t="str">
        <f>IF(ISBLANK(I584),"",MATCH($D584,Liste_compétences,0))</f>
        <v/>
      </c>
      <c r="K584" s="317"/>
      <c r="L584" s="140" t="str">
        <f>IF(ISBLANK(K584),"",MATCH($D584,Liste_compétences,0))</f>
        <v/>
      </c>
      <c r="M584" s="279"/>
      <c r="N584" s="140" t="str">
        <f>IF(ISBLANK(M584),"",MATCH($D584,Liste_compétences,0))</f>
        <v/>
      </c>
      <c r="O584" s="300"/>
      <c r="P584" s="140" t="str">
        <f>IF(ISBLANK(O584),"",MATCH($D584,Liste_compétences,0))</f>
        <v/>
      </c>
      <c r="Q584" s="257"/>
      <c r="R584" s="140" t="str">
        <f>IF(ISBLANK(Q584),"",MATCH($D584,Liste_compétences,0))</f>
        <v/>
      </c>
      <c r="S584" s="279"/>
      <c r="T584" s="140" t="str">
        <f>IF(ISBLANK(S584),"",MATCH($D584,Liste_compétences,0))</f>
        <v/>
      </c>
      <c r="U584" s="300"/>
      <c r="V584" s="140" t="str">
        <f>IF(ISBLANK(U584),"",MATCH($D584,Liste_compétences,0))</f>
        <v/>
      </c>
      <c r="W584" s="317"/>
      <c r="X584" s="140" t="str">
        <f>IF(ISBLANK(W584),"",MATCH($D584,Liste_compétences,0))</f>
        <v/>
      </c>
      <c r="Y584" s="279"/>
      <c r="Z584" s="140" t="str">
        <f>IF(ISBLANK(Y584),"",MATCH($D584,Liste_compétences,0))</f>
        <v/>
      </c>
      <c r="AA584" s="300"/>
      <c r="AB584" s="140" t="str">
        <f>IF(ISBLANK(AA584),"",MATCH($D584,Liste_compétences,0))</f>
        <v/>
      </c>
      <c r="AC584" s="140">
        <f>IF(ISBLANK(#REF!),"",MATCH($D584,Liste_compétences,0))</f>
        <v>584</v>
      </c>
      <c r="AD584" s="140">
        <f>IF(ISBLANK(#REF!),"",MATCH($D584,Liste_compétences,0))</f>
        <v>584</v>
      </c>
    </row>
    <row r="585" spans="1:30" ht="15" thickBot="1" x14ac:dyDescent="0.3">
      <c r="A585" s="108"/>
      <c r="B585" s="59"/>
      <c r="C585" s="169" t="s">
        <v>552</v>
      </c>
      <c r="D585" s="209" t="s">
        <v>1257</v>
      </c>
      <c r="E585" s="260"/>
      <c r="F585" s="146" t="str">
        <f>IF(ISBLANK(E585),"",MATCH($D585,Liste_compétences,0))</f>
        <v/>
      </c>
      <c r="G585" s="282"/>
      <c r="H585" s="146" t="str">
        <f>IF(ISBLANK(G585),"",MATCH($D585,Liste_compétences,0))</f>
        <v/>
      </c>
      <c r="I585" s="303"/>
      <c r="J585" s="146" t="str">
        <f>IF(ISBLANK(I585),"",MATCH($D585,Liste_compétences,0))</f>
        <v/>
      </c>
      <c r="K585" s="321"/>
      <c r="L585" s="146" t="str">
        <f>IF(ISBLANK(K585),"",MATCH($D585,Liste_compétences,0))</f>
        <v/>
      </c>
      <c r="M585" s="282"/>
      <c r="N585" s="146" t="str">
        <f>IF(ISBLANK(M585),"",MATCH($D585,Liste_compétences,0))</f>
        <v/>
      </c>
      <c r="O585" s="303"/>
      <c r="P585" s="146" t="str">
        <f>IF(ISBLANK(O585),"",MATCH($D585,Liste_compétences,0))</f>
        <v/>
      </c>
      <c r="Q585" s="260"/>
      <c r="R585" s="146" t="str">
        <f>IF(ISBLANK(Q585),"",MATCH($D585,Liste_compétences,0))</f>
        <v/>
      </c>
      <c r="S585" s="282"/>
      <c r="T585" s="146" t="str">
        <f>IF(ISBLANK(S585),"",MATCH($D585,Liste_compétences,0))</f>
        <v/>
      </c>
      <c r="U585" s="303"/>
      <c r="V585" s="146" t="str">
        <f>IF(ISBLANK(U585),"",MATCH($D585,Liste_compétences,0))</f>
        <v/>
      </c>
      <c r="W585" s="321"/>
      <c r="X585" s="146" t="str">
        <f>IF(ISBLANK(W585),"",MATCH($D585,Liste_compétences,0))</f>
        <v/>
      </c>
      <c r="Y585" s="282"/>
      <c r="Z585" s="146" t="str">
        <f>IF(ISBLANK(Y585),"",MATCH($D585,Liste_compétences,0))</f>
        <v/>
      </c>
      <c r="AA585" s="303"/>
      <c r="AB585" s="146" t="str">
        <f>IF(ISBLANK(AA585),"",MATCH($D585,Liste_compétences,0))</f>
        <v/>
      </c>
      <c r="AC585" s="146">
        <f>IF(ISBLANK(#REF!),"",MATCH($D585,Liste_compétences,0))</f>
        <v>585</v>
      </c>
      <c r="AD585" s="146">
        <f>IF(ISBLANK(#REF!),"",MATCH($D585,Liste_compétences,0))</f>
        <v>585</v>
      </c>
    </row>
    <row r="586" spans="1:30" ht="23.25" thickBot="1" x14ac:dyDescent="0.3">
      <c r="A586" s="412" t="s">
        <v>231</v>
      </c>
      <c r="B586" s="159"/>
      <c r="C586" s="174"/>
      <c r="D586" s="218" t="s">
        <v>1372</v>
      </c>
      <c r="E586" s="340"/>
      <c r="F586" s="341" t="str">
        <f>IF(SUM(F588:F616)=0,"",MATCH($D586,Liste_compétences,0))</f>
        <v/>
      </c>
      <c r="G586" s="342" t="str">
        <f>G$6</f>
        <v>2012-2013</v>
      </c>
      <c r="H586" s="341" t="str">
        <f>IF(SUM(H588:H616)=0,"",MATCH($D586,Liste_compétences,0))</f>
        <v/>
      </c>
      <c r="I586" s="343"/>
      <c r="J586" s="341" t="str">
        <f>IF(SUM(J588:J616)=0,"",MATCH($D586,Liste_compétences,0))</f>
        <v/>
      </c>
      <c r="K586" s="340"/>
      <c r="L586" s="341" t="str">
        <f>IF(SUM(L588:L616)=0,"",MATCH($D586,Liste_compétences,0))</f>
        <v/>
      </c>
      <c r="M586" s="342" t="str">
        <f>M$6</f>
        <v>2013-2014</v>
      </c>
      <c r="N586" s="341" t="str">
        <f>IF(SUM(N588:N616)=0,"",MATCH($D586,Liste_compétences,0))</f>
        <v/>
      </c>
      <c r="O586" s="343"/>
      <c r="P586" s="341" t="str">
        <f>IF(SUM(P588:P616)=0,"",MATCH($D586,Liste_compétences,0))</f>
        <v/>
      </c>
      <c r="Q586" s="340"/>
      <c r="R586" s="341" t="str">
        <f>IF(SUM(R588:R616)=0,"",MATCH($D586,Liste_compétences,0))</f>
        <v/>
      </c>
      <c r="S586" s="342" t="str">
        <f>S$6</f>
        <v>2014-2015</v>
      </c>
      <c r="T586" s="341" t="str">
        <f>IF(SUM(T588:T616)=0,"",MATCH($D586,Liste_compétences,0))</f>
        <v/>
      </c>
      <c r="U586" s="343"/>
      <c r="V586" s="341" t="str">
        <f>IF(SUM(V588:V616)=0,"",MATCH($D586,Liste_compétences,0))</f>
        <v/>
      </c>
      <c r="W586" s="340"/>
      <c r="X586" s="341" t="str">
        <f>IF(SUM(X588:X616)=0,"",MATCH($D586,Liste_compétences,0))</f>
        <v/>
      </c>
      <c r="Y586" s="342" t="str">
        <f>Y$6</f>
        <v>2015-2016</v>
      </c>
      <c r="Z586" s="341" t="str">
        <f>IF(SUM(Z588:Z616)=0,"",MATCH($D586,Liste_compétences,0))</f>
        <v/>
      </c>
      <c r="AA586" s="343"/>
      <c r="AB586" s="341" t="str">
        <f>IF(SUM(AB588:AB616)=0,"",MATCH($D586,Liste_compétences,0))</f>
        <v/>
      </c>
      <c r="AC586" s="341">
        <f>IF(SUM(AC588:AC616)=0,"",MATCH($D586,Liste_compétences,0))</f>
        <v>586</v>
      </c>
      <c r="AD586" s="103">
        <f>IF(SUM(AD588:AD616)=0,"",MATCH($D586,Liste_compétences,0))</f>
        <v>586</v>
      </c>
    </row>
    <row r="587" spans="1:30" ht="16.5" thickBot="1" x14ac:dyDescent="0.3">
      <c r="A587" s="413"/>
      <c r="B587" s="177"/>
      <c r="C587" s="173"/>
      <c r="D587" s="179" t="s">
        <v>1</v>
      </c>
      <c r="E587" s="344">
        <v>1</v>
      </c>
      <c r="F587" s="345"/>
      <c r="G587" s="346">
        <v>2</v>
      </c>
      <c r="H587" s="345"/>
      <c r="I587" s="347">
        <v>3</v>
      </c>
      <c r="J587" s="345"/>
      <c r="K587" s="344">
        <v>1</v>
      </c>
      <c r="L587" s="345"/>
      <c r="M587" s="346">
        <v>2</v>
      </c>
      <c r="N587" s="345"/>
      <c r="O587" s="347">
        <v>3</v>
      </c>
      <c r="P587" s="345"/>
      <c r="Q587" s="344">
        <v>1</v>
      </c>
      <c r="R587" s="345"/>
      <c r="S587" s="346">
        <v>2</v>
      </c>
      <c r="T587" s="345"/>
      <c r="U587" s="347">
        <v>3</v>
      </c>
      <c r="V587" s="345"/>
      <c r="W587" s="344">
        <v>1</v>
      </c>
      <c r="X587" s="345"/>
      <c r="Y587" s="346">
        <v>2</v>
      </c>
      <c r="Z587" s="345"/>
      <c r="AA587" s="347">
        <v>3</v>
      </c>
      <c r="AB587" s="345"/>
      <c r="AC587" s="345"/>
      <c r="AD587" s="119"/>
    </row>
    <row r="588" spans="1:30" x14ac:dyDescent="0.25">
      <c r="A588" s="429" t="s">
        <v>124</v>
      </c>
      <c r="B588" s="184"/>
      <c r="C588" s="167" t="s">
        <v>551</v>
      </c>
      <c r="D588" s="206" t="s">
        <v>1031</v>
      </c>
      <c r="E588" s="255"/>
      <c r="F588" s="145" t="str">
        <f t="shared" ref="F588:F616" si="336">IF(ISBLANK(E588),"",MATCH($D588,Liste_compétences,0))</f>
        <v/>
      </c>
      <c r="G588" s="277"/>
      <c r="H588" s="145" t="str">
        <f t="shared" ref="H588:H616" si="337">IF(ISBLANK(G588),"",MATCH($D588,Liste_compétences,0))</f>
        <v/>
      </c>
      <c r="I588" s="298"/>
      <c r="J588" s="145" t="str">
        <f t="shared" ref="J588:J616" si="338">IF(ISBLANK(I588),"",MATCH($D588,Liste_compétences,0))</f>
        <v/>
      </c>
      <c r="K588" s="316"/>
      <c r="L588" s="145" t="str">
        <f t="shared" ref="L588:L616" si="339">IF(ISBLANK(K588),"",MATCH($D588,Liste_compétences,0))</f>
        <v/>
      </c>
      <c r="M588" s="277"/>
      <c r="N588" s="145" t="str">
        <f t="shared" ref="N588:N616" si="340">IF(ISBLANK(M588),"",MATCH($D588,Liste_compétences,0))</f>
        <v/>
      </c>
      <c r="O588" s="298"/>
      <c r="P588" s="145" t="str">
        <f t="shared" ref="P588:P616" si="341">IF(ISBLANK(O588),"",MATCH($D588,Liste_compétences,0))</f>
        <v/>
      </c>
      <c r="Q588" s="316"/>
      <c r="R588" s="145" t="str">
        <f t="shared" ref="R588:R616" si="342">IF(ISBLANK(Q588),"",MATCH($D588,Liste_compétences,0))</f>
        <v/>
      </c>
      <c r="S588" s="277"/>
      <c r="T588" s="145" t="str">
        <f t="shared" ref="T588:T616" si="343">IF(ISBLANK(S588),"",MATCH($D588,Liste_compétences,0))</f>
        <v/>
      </c>
      <c r="U588" s="298"/>
      <c r="V588" s="145" t="str">
        <f t="shared" ref="V588:V616" si="344">IF(ISBLANK(U588),"",MATCH($D588,Liste_compétences,0))</f>
        <v/>
      </c>
      <c r="W588" s="316"/>
      <c r="X588" s="145" t="str">
        <f t="shared" ref="X588:X616" si="345">IF(ISBLANK(W588),"",MATCH($D588,Liste_compétences,0))</f>
        <v/>
      </c>
      <c r="Y588" s="277"/>
      <c r="Z588" s="145" t="str">
        <f t="shared" ref="Z588:Z616" si="346">IF(ISBLANK(Y588),"",MATCH($D588,Liste_compétences,0))</f>
        <v/>
      </c>
      <c r="AA588" s="298"/>
      <c r="AB588" s="145" t="str">
        <f t="shared" ref="AB588:AB616" si="347">IF(ISBLANK(AA588),"",MATCH($D588,Liste_compétences,0))</f>
        <v/>
      </c>
      <c r="AC588" s="145">
        <f>IF(ISBLANK(#REF!),"",MATCH($D588,Liste_compétences,0))</f>
        <v>588</v>
      </c>
      <c r="AD588" s="145">
        <f>IF(ISBLANK(#REF!),"",MATCH($D588,Liste_compétences,0))</f>
        <v>588</v>
      </c>
    </row>
    <row r="589" spans="1:30" x14ac:dyDescent="0.25">
      <c r="A589" s="423"/>
      <c r="B589" s="83"/>
      <c r="C589" s="168" t="s">
        <v>552</v>
      </c>
      <c r="D589" s="207" t="s">
        <v>1032</v>
      </c>
      <c r="E589" s="256"/>
      <c r="F589" s="151" t="str">
        <f t="shared" si="336"/>
        <v/>
      </c>
      <c r="G589" s="278"/>
      <c r="H589" s="151" t="str">
        <f t="shared" si="337"/>
        <v/>
      </c>
      <c r="I589" s="299"/>
      <c r="J589" s="151" t="str">
        <f t="shared" si="338"/>
        <v/>
      </c>
      <c r="K589" s="318"/>
      <c r="L589" s="151" t="str">
        <f t="shared" si="339"/>
        <v/>
      </c>
      <c r="M589" s="278"/>
      <c r="N589" s="151" t="str">
        <f t="shared" si="340"/>
        <v/>
      </c>
      <c r="O589" s="299"/>
      <c r="P589" s="151" t="str">
        <f t="shared" si="341"/>
        <v/>
      </c>
      <c r="Q589" s="318"/>
      <c r="R589" s="151" t="str">
        <f t="shared" si="342"/>
        <v/>
      </c>
      <c r="S589" s="278"/>
      <c r="T589" s="151" t="str">
        <f t="shared" si="343"/>
        <v/>
      </c>
      <c r="U589" s="299"/>
      <c r="V589" s="151" t="str">
        <f t="shared" si="344"/>
        <v/>
      </c>
      <c r="W589" s="318"/>
      <c r="X589" s="151" t="str">
        <f t="shared" si="345"/>
        <v/>
      </c>
      <c r="Y589" s="278"/>
      <c r="Z589" s="151" t="str">
        <f t="shared" si="346"/>
        <v/>
      </c>
      <c r="AA589" s="299"/>
      <c r="AB589" s="151" t="str">
        <f t="shared" si="347"/>
        <v/>
      </c>
      <c r="AC589" s="151">
        <f>IF(ISBLANK(#REF!),"",MATCH($D589,Liste_compétences,0))</f>
        <v>589</v>
      </c>
      <c r="AD589" s="151">
        <f>IF(ISBLANK(#REF!),"",MATCH($D589,Liste_compétences,0))</f>
        <v>589</v>
      </c>
    </row>
    <row r="590" spans="1:30" x14ac:dyDescent="0.25">
      <c r="A590" s="423"/>
      <c r="B590" s="83"/>
      <c r="C590" s="168" t="s">
        <v>553</v>
      </c>
      <c r="D590" s="207" t="s">
        <v>1033</v>
      </c>
      <c r="E590" s="256"/>
      <c r="F590" s="151" t="str">
        <f t="shared" si="336"/>
        <v/>
      </c>
      <c r="G590" s="278"/>
      <c r="H590" s="151" t="str">
        <f t="shared" si="337"/>
        <v/>
      </c>
      <c r="I590" s="299"/>
      <c r="J590" s="151" t="str">
        <f t="shared" si="338"/>
        <v/>
      </c>
      <c r="K590" s="318"/>
      <c r="L590" s="151" t="str">
        <f t="shared" si="339"/>
        <v/>
      </c>
      <c r="M590" s="278"/>
      <c r="N590" s="151" t="str">
        <f t="shared" si="340"/>
        <v/>
      </c>
      <c r="O590" s="299"/>
      <c r="P590" s="151" t="str">
        <f t="shared" si="341"/>
        <v/>
      </c>
      <c r="Q590" s="318"/>
      <c r="R590" s="151" t="str">
        <f t="shared" si="342"/>
        <v/>
      </c>
      <c r="S590" s="278"/>
      <c r="T590" s="151" t="str">
        <f t="shared" si="343"/>
        <v/>
      </c>
      <c r="U590" s="299"/>
      <c r="V590" s="151" t="str">
        <f t="shared" si="344"/>
        <v/>
      </c>
      <c r="W590" s="318"/>
      <c r="X590" s="151" t="str">
        <f t="shared" si="345"/>
        <v/>
      </c>
      <c r="Y590" s="278"/>
      <c r="Z590" s="151" t="str">
        <f t="shared" si="346"/>
        <v/>
      </c>
      <c r="AA590" s="299"/>
      <c r="AB590" s="151" t="str">
        <f t="shared" si="347"/>
        <v/>
      </c>
      <c r="AC590" s="151">
        <f>IF(ISBLANK(#REF!),"",MATCH($D590,Liste_compétences,0))</f>
        <v>590</v>
      </c>
      <c r="AD590" s="151">
        <f>IF(ISBLANK(#REF!),"",MATCH($D590,Liste_compétences,0))</f>
        <v>590</v>
      </c>
    </row>
    <row r="591" spans="1:30" ht="15" thickBot="1" x14ac:dyDescent="0.3">
      <c r="A591" s="424"/>
      <c r="B591" s="82"/>
      <c r="C591" s="202" t="s">
        <v>554</v>
      </c>
      <c r="D591" s="208" t="s">
        <v>1034</v>
      </c>
      <c r="E591" s="257"/>
      <c r="F591" s="152" t="str">
        <f t="shared" si="336"/>
        <v/>
      </c>
      <c r="G591" s="279"/>
      <c r="H591" s="152" t="str">
        <f t="shared" si="337"/>
        <v/>
      </c>
      <c r="I591" s="300"/>
      <c r="J591" s="152" t="str">
        <f t="shared" si="338"/>
        <v/>
      </c>
      <c r="K591" s="317"/>
      <c r="L591" s="152" t="str">
        <f t="shared" si="339"/>
        <v/>
      </c>
      <c r="M591" s="279"/>
      <c r="N591" s="152" t="str">
        <f t="shared" si="340"/>
        <v/>
      </c>
      <c r="O591" s="300"/>
      <c r="P591" s="152" t="str">
        <f t="shared" si="341"/>
        <v/>
      </c>
      <c r="Q591" s="317"/>
      <c r="R591" s="152" t="str">
        <f t="shared" si="342"/>
        <v/>
      </c>
      <c r="S591" s="279"/>
      <c r="T591" s="152" t="str">
        <f t="shared" si="343"/>
        <v/>
      </c>
      <c r="U591" s="300"/>
      <c r="V591" s="152" t="str">
        <f t="shared" si="344"/>
        <v/>
      </c>
      <c r="W591" s="317"/>
      <c r="X591" s="152" t="str">
        <f t="shared" si="345"/>
        <v/>
      </c>
      <c r="Y591" s="279"/>
      <c r="Z591" s="152" t="str">
        <f t="shared" si="346"/>
        <v/>
      </c>
      <c r="AA591" s="300"/>
      <c r="AB591" s="152" t="str">
        <f t="shared" si="347"/>
        <v/>
      </c>
      <c r="AC591" s="152">
        <f>IF(ISBLANK(#REF!),"",MATCH($D591,Liste_compétences,0))</f>
        <v>591</v>
      </c>
      <c r="AD591" s="152">
        <f>IF(ISBLANK(#REF!),"",MATCH($D591,Liste_compétences,0))</f>
        <v>591</v>
      </c>
    </row>
    <row r="592" spans="1:30" x14ac:dyDescent="0.25">
      <c r="A592" s="422" t="s">
        <v>125</v>
      </c>
      <c r="B592" s="81"/>
      <c r="C592" s="167" t="s">
        <v>555</v>
      </c>
      <c r="D592" s="206" t="s">
        <v>1035</v>
      </c>
      <c r="E592" s="255"/>
      <c r="F592" s="145" t="str">
        <f t="shared" si="336"/>
        <v/>
      </c>
      <c r="G592" s="277"/>
      <c r="H592" s="145" t="str">
        <f t="shared" si="337"/>
        <v/>
      </c>
      <c r="I592" s="298"/>
      <c r="J592" s="145" t="str">
        <f t="shared" si="338"/>
        <v/>
      </c>
      <c r="K592" s="316"/>
      <c r="L592" s="145" t="str">
        <f t="shared" si="339"/>
        <v/>
      </c>
      <c r="M592" s="277"/>
      <c r="N592" s="145" t="str">
        <f t="shared" si="340"/>
        <v/>
      </c>
      <c r="O592" s="298"/>
      <c r="P592" s="145" t="str">
        <f t="shared" si="341"/>
        <v/>
      </c>
      <c r="Q592" s="316"/>
      <c r="R592" s="145" t="str">
        <f t="shared" si="342"/>
        <v/>
      </c>
      <c r="S592" s="277"/>
      <c r="T592" s="145" t="str">
        <f t="shared" si="343"/>
        <v/>
      </c>
      <c r="U592" s="298"/>
      <c r="V592" s="145" t="str">
        <f t="shared" si="344"/>
        <v/>
      </c>
      <c r="W592" s="316"/>
      <c r="X592" s="145" t="str">
        <f t="shared" si="345"/>
        <v/>
      </c>
      <c r="Y592" s="277"/>
      <c r="Z592" s="145" t="str">
        <f t="shared" si="346"/>
        <v/>
      </c>
      <c r="AA592" s="298"/>
      <c r="AB592" s="145" t="str">
        <f t="shared" si="347"/>
        <v/>
      </c>
      <c r="AC592" s="145">
        <f>IF(ISBLANK(#REF!),"",MATCH($D592,Liste_compétences,0))</f>
        <v>592</v>
      </c>
      <c r="AD592" s="145">
        <f>IF(ISBLANK(#REF!),"",MATCH($D592,Liste_compétences,0))</f>
        <v>592</v>
      </c>
    </row>
    <row r="593" spans="1:30" x14ac:dyDescent="0.25">
      <c r="A593" s="423"/>
      <c r="B593" s="83"/>
      <c r="C593" s="168" t="s">
        <v>556</v>
      </c>
      <c r="D593" s="207" t="s">
        <v>1036</v>
      </c>
      <c r="E593" s="256"/>
      <c r="F593" s="151" t="str">
        <f t="shared" si="336"/>
        <v/>
      </c>
      <c r="G593" s="278"/>
      <c r="H593" s="151" t="str">
        <f t="shared" si="337"/>
        <v/>
      </c>
      <c r="I593" s="299"/>
      <c r="J593" s="151" t="str">
        <f t="shared" si="338"/>
        <v/>
      </c>
      <c r="K593" s="318"/>
      <c r="L593" s="151" t="str">
        <f t="shared" si="339"/>
        <v/>
      </c>
      <c r="M593" s="278"/>
      <c r="N593" s="151" t="str">
        <f t="shared" si="340"/>
        <v/>
      </c>
      <c r="O593" s="299"/>
      <c r="P593" s="151" t="str">
        <f t="shared" si="341"/>
        <v/>
      </c>
      <c r="Q593" s="318"/>
      <c r="R593" s="151" t="str">
        <f t="shared" si="342"/>
        <v/>
      </c>
      <c r="S593" s="278"/>
      <c r="T593" s="151" t="str">
        <f t="shared" si="343"/>
        <v/>
      </c>
      <c r="U593" s="299"/>
      <c r="V593" s="151" t="str">
        <f t="shared" si="344"/>
        <v/>
      </c>
      <c r="W593" s="318"/>
      <c r="X593" s="151" t="str">
        <f t="shared" si="345"/>
        <v/>
      </c>
      <c r="Y593" s="278"/>
      <c r="Z593" s="151" t="str">
        <f t="shared" si="346"/>
        <v/>
      </c>
      <c r="AA593" s="299"/>
      <c r="AB593" s="151" t="str">
        <f t="shared" si="347"/>
        <v/>
      </c>
      <c r="AC593" s="151">
        <f>IF(ISBLANK(#REF!),"",MATCH($D593,Liste_compétences,0))</f>
        <v>593</v>
      </c>
      <c r="AD593" s="151">
        <f>IF(ISBLANK(#REF!),"",MATCH($D593,Liste_compétences,0))</f>
        <v>593</v>
      </c>
    </row>
    <row r="594" spans="1:30" x14ac:dyDescent="0.25">
      <c r="A594" s="423"/>
      <c r="B594" s="83"/>
      <c r="C594" s="168" t="s">
        <v>557</v>
      </c>
      <c r="D594" s="207" t="s">
        <v>1037</v>
      </c>
      <c r="E594" s="256"/>
      <c r="F594" s="151" t="str">
        <f t="shared" si="336"/>
        <v/>
      </c>
      <c r="G594" s="278"/>
      <c r="H594" s="151" t="str">
        <f t="shared" si="337"/>
        <v/>
      </c>
      <c r="I594" s="299"/>
      <c r="J594" s="151" t="str">
        <f t="shared" si="338"/>
        <v/>
      </c>
      <c r="K594" s="318"/>
      <c r="L594" s="151" t="str">
        <f t="shared" si="339"/>
        <v/>
      </c>
      <c r="M594" s="278"/>
      <c r="N594" s="151" t="str">
        <f t="shared" si="340"/>
        <v/>
      </c>
      <c r="O594" s="299"/>
      <c r="P594" s="151" t="str">
        <f t="shared" si="341"/>
        <v/>
      </c>
      <c r="Q594" s="318"/>
      <c r="R594" s="151" t="str">
        <f t="shared" si="342"/>
        <v/>
      </c>
      <c r="S594" s="278"/>
      <c r="T594" s="151" t="str">
        <f t="shared" si="343"/>
        <v/>
      </c>
      <c r="U594" s="299"/>
      <c r="V594" s="151" t="str">
        <f t="shared" si="344"/>
        <v/>
      </c>
      <c r="W594" s="318"/>
      <c r="X594" s="151" t="str">
        <f t="shared" si="345"/>
        <v/>
      </c>
      <c r="Y594" s="278"/>
      <c r="Z594" s="151" t="str">
        <f t="shared" si="346"/>
        <v/>
      </c>
      <c r="AA594" s="299"/>
      <c r="AB594" s="151" t="str">
        <f t="shared" si="347"/>
        <v/>
      </c>
      <c r="AC594" s="151">
        <f>IF(ISBLANK(#REF!),"",MATCH($D594,Liste_compétences,0))</f>
        <v>594</v>
      </c>
      <c r="AD594" s="151">
        <f>IF(ISBLANK(#REF!),"",MATCH($D594,Liste_compétences,0))</f>
        <v>594</v>
      </c>
    </row>
    <row r="595" spans="1:30" x14ac:dyDescent="0.25">
      <c r="A595" s="423"/>
      <c r="B595" s="83"/>
      <c r="C595" s="168" t="s">
        <v>558</v>
      </c>
      <c r="D595" s="207" t="s">
        <v>1038</v>
      </c>
      <c r="E595" s="256"/>
      <c r="F595" s="151" t="str">
        <f t="shared" si="336"/>
        <v/>
      </c>
      <c r="G595" s="278"/>
      <c r="H595" s="151" t="str">
        <f t="shared" si="337"/>
        <v/>
      </c>
      <c r="I595" s="299"/>
      <c r="J595" s="151" t="str">
        <f t="shared" si="338"/>
        <v/>
      </c>
      <c r="K595" s="318"/>
      <c r="L595" s="151" t="str">
        <f t="shared" si="339"/>
        <v/>
      </c>
      <c r="M595" s="278"/>
      <c r="N595" s="151" t="str">
        <f t="shared" si="340"/>
        <v/>
      </c>
      <c r="O595" s="299"/>
      <c r="P595" s="151" t="str">
        <f t="shared" si="341"/>
        <v/>
      </c>
      <c r="Q595" s="318"/>
      <c r="R595" s="151" t="str">
        <f t="shared" si="342"/>
        <v/>
      </c>
      <c r="S595" s="278"/>
      <c r="T595" s="151" t="str">
        <f t="shared" si="343"/>
        <v/>
      </c>
      <c r="U595" s="299"/>
      <c r="V595" s="151" t="str">
        <f t="shared" si="344"/>
        <v/>
      </c>
      <c r="W595" s="318"/>
      <c r="X595" s="151" t="str">
        <f t="shared" si="345"/>
        <v/>
      </c>
      <c r="Y595" s="278"/>
      <c r="Z595" s="151" t="str">
        <f t="shared" si="346"/>
        <v/>
      </c>
      <c r="AA595" s="299"/>
      <c r="AB595" s="151" t="str">
        <f t="shared" si="347"/>
        <v/>
      </c>
      <c r="AC595" s="151">
        <f>IF(ISBLANK(#REF!),"",MATCH($D595,Liste_compétences,0))</f>
        <v>595</v>
      </c>
      <c r="AD595" s="151">
        <f>IF(ISBLANK(#REF!),"",MATCH($D595,Liste_compétences,0))</f>
        <v>595</v>
      </c>
    </row>
    <row r="596" spans="1:30" x14ac:dyDescent="0.25">
      <c r="A596" s="423"/>
      <c r="B596" s="83"/>
      <c r="C596" s="168" t="s">
        <v>559</v>
      </c>
      <c r="D596" s="207" t="s">
        <v>1039</v>
      </c>
      <c r="E596" s="256"/>
      <c r="F596" s="151" t="str">
        <f t="shared" si="336"/>
        <v/>
      </c>
      <c r="G596" s="278"/>
      <c r="H596" s="151" t="str">
        <f t="shared" si="337"/>
        <v/>
      </c>
      <c r="I596" s="299"/>
      <c r="J596" s="151" t="str">
        <f t="shared" si="338"/>
        <v/>
      </c>
      <c r="K596" s="318"/>
      <c r="L596" s="151" t="str">
        <f t="shared" si="339"/>
        <v/>
      </c>
      <c r="M596" s="278"/>
      <c r="N596" s="151" t="str">
        <f t="shared" si="340"/>
        <v/>
      </c>
      <c r="O596" s="299"/>
      <c r="P596" s="151" t="str">
        <f t="shared" si="341"/>
        <v/>
      </c>
      <c r="Q596" s="318"/>
      <c r="R596" s="151" t="str">
        <f t="shared" si="342"/>
        <v/>
      </c>
      <c r="S596" s="278"/>
      <c r="T596" s="151" t="str">
        <f t="shared" si="343"/>
        <v/>
      </c>
      <c r="U596" s="299"/>
      <c r="V596" s="151" t="str">
        <f t="shared" si="344"/>
        <v/>
      </c>
      <c r="W596" s="318"/>
      <c r="X596" s="151" t="str">
        <f t="shared" si="345"/>
        <v/>
      </c>
      <c r="Y596" s="278"/>
      <c r="Z596" s="151" t="str">
        <f t="shared" si="346"/>
        <v/>
      </c>
      <c r="AA596" s="299"/>
      <c r="AB596" s="151" t="str">
        <f t="shared" si="347"/>
        <v/>
      </c>
      <c r="AC596" s="151">
        <f>IF(ISBLANK(#REF!),"",MATCH($D596,Liste_compétences,0))</f>
        <v>596</v>
      </c>
      <c r="AD596" s="151">
        <f>IF(ISBLANK(#REF!),"",MATCH($D596,Liste_compétences,0))</f>
        <v>596</v>
      </c>
    </row>
    <row r="597" spans="1:30" ht="15" thickBot="1" x14ac:dyDescent="0.3">
      <c r="A597" s="424"/>
      <c r="B597" s="82"/>
      <c r="C597" s="202" t="s">
        <v>560</v>
      </c>
      <c r="D597" s="208" t="s">
        <v>1040</v>
      </c>
      <c r="E597" s="257"/>
      <c r="F597" s="152" t="str">
        <f t="shared" si="336"/>
        <v/>
      </c>
      <c r="G597" s="279"/>
      <c r="H597" s="152" t="str">
        <f t="shared" si="337"/>
        <v/>
      </c>
      <c r="I597" s="300"/>
      <c r="J597" s="152" t="str">
        <f t="shared" si="338"/>
        <v/>
      </c>
      <c r="K597" s="317"/>
      <c r="L597" s="152" t="str">
        <f t="shared" si="339"/>
        <v/>
      </c>
      <c r="M597" s="279"/>
      <c r="N597" s="152" t="str">
        <f t="shared" si="340"/>
        <v/>
      </c>
      <c r="O597" s="300"/>
      <c r="P597" s="152" t="str">
        <f t="shared" si="341"/>
        <v/>
      </c>
      <c r="Q597" s="317"/>
      <c r="R597" s="152" t="str">
        <f t="shared" si="342"/>
        <v/>
      </c>
      <c r="S597" s="279"/>
      <c r="T597" s="152" t="str">
        <f t="shared" si="343"/>
        <v/>
      </c>
      <c r="U597" s="300"/>
      <c r="V597" s="152" t="str">
        <f t="shared" si="344"/>
        <v/>
      </c>
      <c r="W597" s="317"/>
      <c r="X597" s="152" t="str">
        <f t="shared" si="345"/>
        <v/>
      </c>
      <c r="Y597" s="279"/>
      <c r="Z597" s="152" t="str">
        <f t="shared" si="346"/>
        <v/>
      </c>
      <c r="AA597" s="300"/>
      <c r="AB597" s="152" t="str">
        <f t="shared" si="347"/>
        <v/>
      </c>
      <c r="AC597" s="152">
        <f>IF(ISBLANK(#REF!),"",MATCH($D597,Liste_compétences,0))</f>
        <v>597</v>
      </c>
      <c r="AD597" s="152">
        <f>IF(ISBLANK(#REF!),"",MATCH($D597,Liste_compétences,0))</f>
        <v>597</v>
      </c>
    </row>
    <row r="598" spans="1:30" x14ac:dyDescent="0.25">
      <c r="A598" s="422" t="s">
        <v>126</v>
      </c>
      <c r="B598" s="81"/>
      <c r="C598" s="167" t="s">
        <v>561</v>
      </c>
      <c r="D598" s="206" t="s">
        <v>1041</v>
      </c>
      <c r="E598" s="255"/>
      <c r="F598" s="145" t="str">
        <f t="shared" si="336"/>
        <v/>
      </c>
      <c r="G598" s="277"/>
      <c r="H598" s="145" t="str">
        <f t="shared" si="337"/>
        <v/>
      </c>
      <c r="I598" s="298"/>
      <c r="J598" s="145" t="str">
        <f t="shared" si="338"/>
        <v/>
      </c>
      <c r="K598" s="316"/>
      <c r="L598" s="145" t="str">
        <f t="shared" si="339"/>
        <v/>
      </c>
      <c r="M598" s="277"/>
      <c r="N598" s="145" t="str">
        <f t="shared" si="340"/>
        <v/>
      </c>
      <c r="O598" s="298"/>
      <c r="P598" s="145" t="str">
        <f t="shared" si="341"/>
        <v/>
      </c>
      <c r="Q598" s="316"/>
      <c r="R598" s="145" t="str">
        <f t="shared" si="342"/>
        <v/>
      </c>
      <c r="S598" s="277"/>
      <c r="T598" s="145" t="str">
        <f t="shared" si="343"/>
        <v/>
      </c>
      <c r="U598" s="298"/>
      <c r="V598" s="145" t="str">
        <f t="shared" si="344"/>
        <v/>
      </c>
      <c r="W598" s="316"/>
      <c r="X598" s="145" t="str">
        <f t="shared" si="345"/>
        <v/>
      </c>
      <c r="Y598" s="277"/>
      <c r="Z598" s="145" t="str">
        <f t="shared" si="346"/>
        <v/>
      </c>
      <c r="AA598" s="298"/>
      <c r="AB598" s="145" t="str">
        <f t="shared" si="347"/>
        <v/>
      </c>
      <c r="AC598" s="145">
        <f>IF(ISBLANK(#REF!),"",MATCH($D598,Liste_compétences,0))</f>
        <v>598</v>
      </c>
      <c r="AD598" s="145">
        <f>IF(ISBLANK(#REF!),"",MATCH($D598,Liste_compétences,0))</f>
        <v>598</v>
      </c>
    </row>
    <row r="599" spans="1:30" ht="15" thickBot="1" x14ac:dyDescent="0.3">
      <c r="A599" s="424"/>
      <c r="B599" s="82"/>
      <c r="C599" s="202" t="s">
        <v>562</v>
      </c>
      <c r="D599" s="208" t="s">
        <v>1042</v>
      </c>
      <c r="E599" s="257"/>
      <c r="F599" s="152" t="str">
        <f t="shared" si="336"/>
        <v/>
      </c>
      <c r="G599" s="279"/>
      <c r="H599" s="152" t="str">
        <f t="shared" si="337"/>
        <v/>
      </c>
      <c r="I599" s="300"/>
      <c r="J599" s="152" t="str">
        <f t="shared" si="338"/>
        <v/>
      </c>
      <c r="K599" s="317"/>
      <c r="L599" s="152" t="str">
        <f t="shared" si="339"/>
        <v/>
      </c>
      <c r="M599" s="279"/>
      <c r="N599" s="152" t="str">
        <f t="shared" si="340"/>
        <v/>
      </c>
      <c r="O599" s="300"/>
      <c r="P599" s="152" t="str">
        <f t="shared" si="341"/>
        <v/>
      </c>
      <c r="Q599" s="317"/>
      <c r="R599" s="152" t="str">
        <f t="shared" si="342"/>
        <v/>
      </c>
      <c r="S599" s="279"/>
      <c r="T599" s="152" t="str">
        <f t="shared" si="343"/>
        <v/>
      </c>
      <c r="U599" s="300"/>
      <c r="V599" s="152" t="str">
        <f t="shared" si="344"/>
        <v/>
      </c>
      <c r="W599" s="317"/>
      <c r="X599" s="152" t="str">
        <f t="shared" si="345"/>
        <v/>
      </c>
      <c r="Y599" s="279"/>
      <c r="Z599" s="152" t="str">
        <f t="shared" si="346"/>
        <v/>
      </c>
      <c r="AA599" s="300"/>
      <c r="AB599" s="152" t="str">
        <f t="shared" si="347"/>
        <v/>
      </c>
      <c r="AC599" s="152">
        <f>IF(ISBLANK(#REF!),"",MATCH($D599,Liste_compétences,0))</f>
        <v>599</v>
      </c>
      <c r="AD599" s="152">
        <f>IF(ISBLANK(#REF!),"",MATCH($D599,Liste_compétences,0))</f>
        <v>599</v>
      </c>
    </row>
    <row r="600" spans="1:30" x14ac:dyDescent="0.25">
      <c r="A600" s="422" t="s">
        <v>127</v>
      </c>
      <c r="B600" s="81"/>
      <c r="C600" s="167" t="s">
        <v>563</v>
      </c>
      <c r="D600" s="206" t="s">
        <v>1043</v>
      </c>
      <c r="E600" s="255"/>
      <c r="F600" s="145" t="str">
        <f t="shared" si="336"/>
        <v/>
      </c>
      <c r="G600" s="277"/>
      <c r="H600" s="145" t="str">
        <f t="shared" si="337"/>
        <v/>
      </c>
      <c r="I600" s="298"/>
      <c r="J600" s="145" t="str">
        <f t="shared" si="338"/>
        <v/>
      </c>
      <c r="K600" s="316"/>
      <c r="L600" s="145" t="str">
        <f t="shared" si="339"/>
        <v/>
      </c>
      <c r="M600" s="277"/>
      <c r="N600" s="145" t="str">
        <f t="shared" si="340"/>
        <v/>
      </c>
      <c r="O600" s="298"/>
      <c r="P600" s="145" t="str">
        <f t="shared" si="341"/>
        <v/>
      </c>
      <c r="Q600" s="316"/>
      <c r="R600" s="145" t="str">
        <f t="shared" si="342"/>
        <v/>
      </c>
      <c r="S600" s="277"/>
      <c r="T600" s="145" t="str">
        <f t="shared" si="343"/>
        <v/>
      </c>
      <c r="U600" s="298"/>
      <c r="V600" s="145" t="str">
        <f t="shared" si="344"/>
        <v/>
      </c>
      <c r="W600" s="316"/>
      <c r="X600" s="145" t="str">
        <f t="shared" si="345"/>
        <v/>
      </c>
      <c r="Y600" s="277"/>
      <c r="Z600" s="145" t="str">
        <f t="shared" si="346"/>
        <v/>
      </c>
      <c r="AA600" s="298"/>
      <c r="AB600" s="145" t="str">
        <f t="shared" si="347"/>
        <v/>
      </c>
      <c r="AC600" s="145">
        <f>IF(ISBLANK(#REF!),"",MATCH($D600,Liste_compétences,0))</f>
        <v>600</v>
      </c>
      <c r="AD600" s="145">
        <f>IF(ISBLANK(#REF!),"",MATCH($D600,Liste_compétences,0))</f>
        <v>600</v>
      </c>
    </row>
    <row r="601" spans="1:30" x14ac:dyDescent="0.25">
      <c r="A601" s="423"/>
      <c r="B601" s="83"/>
      <c r="C601" s="168" t="s">
        <v>564</v>
      </c>
      <c r="D601" s="207" t="s">
        <v>1044</v>
      </c>
      <c r="E601" s="256"/>
      <c r="F601" s="151" t="str">
        <f t="shared" si="336"/>
        <v/>
      </c>
      <c r="G601" s="278"/>
      <c r="H601" s="151" t="str">
        <f t="shared" si="337"/>
        <v/>
      </c>
      <c r="I601" s="299"/>
      <c r="J601" s="151" t="str">
        <f t="shared" si="338"/>
        <v/>
      </c>
      <c r="K601" s="318"/>
      <c r="L601" s="151" t="str">
        <f t="shared" si="339"/>
        <v/>
      </c>
      <c r="M601" s="278"/>
      <c r="N601" s="151" t="str">
        <f t="shared" si="340"/>
        <v/>
      </c>
      <c r="O601" s="299"/>
      <c r="P601" s="151" t="str">
        <f t="shared" si="341"/>
        <v/>
      </c>
      <c r="Q601" s="318"/>
      <c r="R601" s="151" t="str">
        <f t="shared" si="342"/>
        <v/>
      </c>
      <c r="S601" s="278"/>
      <c r="T601" s="151" t="str">
        <f t="shared" si="343"/>
        <v/>
      </c>
      <c r="U601" s="299"/>
      <c r="V601" s="151" t="str">
        <f t="shared" si="344"/>
        <v/>
      </c>
      <c r="W601" s="318"/>
      <c r="X601" s="151" t="str">
        <f t="shared" si="345"/>
        <v/>
      </c>
      <c r="Y601" s="278"/>
      <c r="Z601" s="151" t="str">
        <f t="shared" si="346"/>
        <v/>
      </c>
      <c r="AA601" s="299"/>
      <c r="AB601" s="151" t="str">
        <f t="shared" si="347"/>
        <v/>
      </c>
      <c r="AC601" s="151">
        <f>IF(ISBLANK(#REF!),"",MATCH($D601,Liste_compétences,0))</f>
        <v>601</v>
      </c>
      <c r="AD601" s="151">
        <f>IF(ISBLANK(#REF!),"",MATCH($D601,Liste_compétences,0))</f>
        <v>601</v>
      </c>
    </row>
    <row r="602" spans="1:30" ht="15" thickBot="1" x14ac:dyDescent="0.3">
      <c r="A602" s="428"/>
      <c r="B602" s="84"/>
      <c r="C602" s="169" t="s">
        <v>565</v>
      </c>
      <c r="D602" s="25" t="s">
        <v>1045</v>
      </c>
      <c r="E602" s="258"/>
      <c r="F602" s="153" t="str">
        <f t="shared" si="336"/>
        <v/>
      </c>
      <c r="G602" s="280"/>
      <c r="H602" s="153" t="str">
        <f t="shared" si="337"/>
        <v/>
      </c>
      <c r="I602" s="301"/>
      <c r="J602" s="153" t="str">
        <f t="shared" si="338"/>
        <v/>
      </c>
      <c r="K602" s="319"/>
      <c r="L602" s="153" t="str">
        <f t="shared" si="339"/>
        <v/>
      </c>
      <c r="M602" s="280"/>
      <c r="N602" s="153" t="str">
        <f t="shared" si="340"/>
        <v/>
      </c>
      <c r="O602" s="301"/>
      <c r="P602" s="153" t="str">
        <f t="shared" si="341"/>
        <v/>
      </c>
      <c r="Q602" s="319"/>
      <c r="R602" s="153" t="str">
        <f t="shared" si="342"/>
        <v/>
      </c>
      <c r="S602" s="280"/>
      <c r="T602" s="153" t="str">
        <f t="shared" si="343"/>
        <v/>
      </c>
      <c r="U602" s="301"/>
      <c r="V602" s="153" t="str">
        <f t="shared" si="344"/>
        <v/>
      </c>
      <c r="W602" s="319"/>
      <c r="X602" s="153" t="str">
        <f t="shared" si="345"/>
        <v/>
      </c>
      <c r="Y602" s="280"/>
      <c r="Z602" s="153" t="str">
        <f t="shared" si="346"/>
        <v/>
      </c>
      <c r="AA602" s="301"/>
      <c r="AB602" s="153" t="str">
        <f t="shared" si="347"/>
        <v/>
      </c>
      <c r="AC602" s="153">
        <f>IF(ISBLANK(#REF!),"",MATCH($D602,Liste_compétences,0))</f>
        <v>602</v>
      </c>
      <c r="AD602" s="153">
        <f>IF(ISBLANK(#REF!),"",MATCH($D602,Liste_compétences,0))</f>
        <v>602</v>
      </c>
    </row>
    <row r="603" spans="1:30" x14ac:dyDescent="0.25">
      <c r="A603" s="422" t="s">
        <v>128</v>
      </c>
      <c r="B603" s="81"/>
      <c r="C603" s="167" t="s">
        <v>566</v>
      </c>
      <c r="D603" s="206" t="s">
        <v>1046</v>
      </c>
      <c r="E603" s="255"/>
      <c r="F603" s="145" t="str">
        <f t="shared" si="336"/>
        <v/>
      </c>
      <c r="G603" s="277"/>
      <c r="H603" s="145" t="str">
        <f t="shared" si="337"/>
        <v/>
      </c>
      <c r="I603" s="298"/>
      <c r="J603" s="145" t="str">
        <f t="shared" si="338"/>
        <v/>
      </c>
      <c r="K603" s="316"/>
      <c r="L603" s="145" t="str">
        <f t="shared" si="339"/>
        <v/>
      </c>
      <c r="M603" s="277"/>
      <c r="N603" s="145" t="str">
        <f t="shared" si="340"/>
        <v/>
      </c>
      <c r="O603" s="298"/>
      <c r="P603" s="145" t="str">
        <f t="shared" si="341"/>
        <v/>
      </c>
      <c r="Q603" s="316"/>
      <c r="R603" s="145" t="str">
        <f t="shared" si="342"/>
        <v/>
      </c>
      <c r="S603" s="277"/>
      <c r="T603" s="145" t="str">
        <f t="shared" si="343"/>
        <v/>
      </c>
      <c r="U603" s="298"/>
      <c r="V603" s="145" t="str">
        <f t="shared" si="344"/>
        <v/>
      </c>
      <c r="W603" s="316"/>
      <c r="X603" s="145" t="str">
        <f t="shared" si="345"/>
        <v/>
      </c>
      <c r="Y603" s="277"/>
      <c r="Z603" s="145" t="str">
        <f t="shared" si="346"/>
        <v/>
      </c>
      <c r="AA603" s="298"/>
      <c r="AB603" s="145" t="str">
        <f t="shared" si="347"/>
        <v/>
      </c>
      <c r="AC603" s="145">
        <f>IF(ISBLANK(#REF!),"",MATCH($D603,Liste_compétences,0))</f>
        <v>603</v>
      </c>
      <c r="AD603" s="145">
        <f>IF(ISBLANK(#REF!),"",MATCH($D603,Liste_compétences,0))</f>
        <v>603</v>
      </c>
    </row>
    <row r="604" spans="1:30" x14ac:dyDescent="0.25">
      <c r="A604" s="423"/>
      <c r="B604" s="83"/>
      <c r="C604" s="168" t="s">
        <v>567</v>
      </c>
      <c r="D604" s="207" t="s">
        <v>1047</v>
      </c>
      <c r="E604" s="256"/>
      <c r="F604" s="151" t="str">
        <f t="shared" si="336"/>
        <v/>
      </c>
      <c r="G604" s="278"/>
      <c r="H604" s="151" t="str">
        <f t="shared" si="337"/>
        <v/>
      </c>
      <c r="I604" s="299"/>
      <c r="J604" s="151" t="str">
        <f t="shared" si="338"/>
        <v/>
      </c>
      <c r="K604" s="318"/>
      <c r="L604" s="151" t="str">
        <f t="shared" si="339"/>
        <v/>
      </c>
      <c r="M604" s="278"/>
      <c r="N604" s="151" t="str">
        <f t="shared" si="340"/>
        <v/>
      </c>
      <c r="O604" s="299"/>
      <c r="P604" s="151" t="str">
        <f t="shared" si="341"/>
        <v/>
      </c>
      <c r="Q604" s="318"/>
      <c r="R604" s="151" t="str">
        <f t="shared" si="342"/>
        <v/>
      </c>
      <c r="S604" s="278"/>
      <c r="T604" s="151" t="str">
        <f t="shared" si="343"/>
        <v/>
      </c>
      <c r="U604" s="299"/>
      <c r="V604" s="151" t="str">
        <f t="shared" si="344"/>
        <v/>
      </c>
      <c r="W604" s="318"/>
      <c r="X604" s="151" t="str">
        <f t="shared" si="345"/>
        <v/>
      </c>
      <c r="Y604" s="278"/>
      <c r="Z604" s="151" t="str">
        <f t="shared" si="346"/>
        <v/>
      </c>
      <c r="AA604" s="299"/>
      <c r="AB604" s="151" t="str">
        <f t="shared" si="347"/>
        <v/>
      </c>
      <c r="AC604" s="151">
        <f>IF(ISBLANK(#REF!),"",MATCH($D604,Liste_compétences,0))</f>
        <v>604</v>
      </c>
      <c r="AD604" s="151">
        <f>IF(ISBLANK(#REF!),"",MATCH($D604,Liste_compétences,0))</f>
        <v>604</v>
      </c>
    </row>
    <row r="605" spans="1:30" ht="15" thickBot="1" x14ac:dyDescent="0.3">
      <c r="A605" s="424"/>
      <c r="B605" s="82"/>
      <c r="C605" s="202" t="s">
        <v>568</v>
      </c>
      <c r="D605" s="208" t="s">
        <v>1048</v>
      </c>
      <c r="E605" s="257"/>
      <c r="F605" s="152" t="str">
        <f t="shared" si="336"/>
        <v/>
      </c>
      <c r="G605" s="279"/>
      <c r="H605" s="152" t="str">
        <f t="shared" si="337"/>
        <v/>
      </c>
      <c r="I605" s="300"/>
      <c r="J605" s="152" t="str">
        <f t="shared" si="338"/>
        <v/>
      </c>
      <c r="K605" s="317"/>
      <c r="L605" s="152" t="str">
        <f t="shared" si="339"/>
        <v/>
      </c>
      <c r="M605" s="279"/>
      <c r="N605" s="152" t="str">
        <f t="shared" si="340"/>
        <v/>
      </c>
      <c r="O605" s="300"/>
      <c r="P605" s="152" t="str">
        <f t="shared" si="341"/>
        <v/>
      </c>
      <c r="Q605" s="317"/>
      <c r="R605" s="152" t="str">
        <f t="shared" si="342"/>
        <v/>
      </c>
      <c r="S605" s="279"/>
      <c r="T605" s="152" t="str">
        <f t="shared" si="343"/>
        <v/>
      </c>
      <c r="U605" s="300"/>
      <c r="V605" s="152" t="str">
        <f t="shared" si="344"/>
        <v/>
      </c>
      <c r="W605" s="317"/>
      <c r="X605" s="152" t="str">
        <f t="shared" si="345"/>
        <v/>
      </c>
      <c r="Y605" s="279"/>
      <c r="Z605" s="152" t="str">
        <f t="shared" si="346"/>
        <v/>
      </c>
      <c r="AA605" s="300"/>
      <c r="AB605" s="152" t="str">
        <f t="shared" si="347"/>
        <v/>
      </c>
      <c r="AC605" s="152">
        <f>IF(ISBLANK(#REF!),"",MATCH($D605,Liste_compétences,0))</f>
        <v>605</v>
      </c>
      <c r="AD605" s="152">
        <f>IF(ISBLANK(#REF!),"",MATCH($D605,Liste_compétences,0))</f>
        <v>605</v>
      </c>
    </row>
    <row r="606" spans="1:30" x14ac:dyDescent="0.25">
      <c r="A606" s="422" t="s">
        <v>129</v>
      </c>
      <c r="B606" s="81"/>
      <c r="C606" s="167" t="s">
        <v>569</v>
      </c>
      <c r="D606" s="206" t="s">
        <v>1049</v>
      </c>
      <c r="E606" s="255"/>
      <c r="F606" s="145" t="str">
        <f t="shared" si="336"/>
        <v/>
      </c>
      <c r="G606" s="277"/>
      <c r="H606" s="145" t="str">
        <f t="shared" si="337"/>
        <v/>
      </c>
      <c r="I606" s="298"/>
      <c r="J606" s="145" t="str">
        <f t="shared" si="338"/>
        <v/>
      </c>
      <c r="K606" s="316"/>
      <c r="L606" s="145" t="str">
        <f t="shared" si="339"/>
        <v/>
      </c>
      <c r="M606" s="277"/>
      <c r="N606" s="145" t="str">
        <f t="shared" si="340"/>
        <v/>
      </c>
      <c r="O606" s="298"/>
      <c r="P606" s="145" t="str">
        <f t="shared" si="341"/>
        <v/>
      </c>
      <c r="Q606" s="316"/>
      <c r="R606" s="145" t="str">
        <f t="shared" si="342"/>
        <v/>
      </c>
      <c r="S606" s="277"/>
      <c r="T606" s="145" t="str">
        <f t="shared" si="343"/>
        <v/>
      </c>
      <c r="U606" s="298"/>
      <c r="V606" s="145" t="str">
        <f t="shared" si="344"/>
        <v/>
      </c>
      <c r="W606" s="316"/>
      <c r="X606" s="145" t="str">
        <f t="shared" si="345"/>
        <v/>
      </c>
      <c r="Y606" s="277"/>
      <c r="Z606" s="145" t="str">
        <f t="shared" si="346"/>
        <v/>
      </c>
      <c r="AA606" s="298"/>
      <c r="AB606" s="145" t="str">
        <f t="shared" si="347"/>
        <v/>
      </c>
      <c r="AC606" s="145">
        <f>IF(ISBLANK(#REF!),"",MATCH($D606,Liste_compétences,0))</f>
        <v>606</v>
      </c>
      <c r="AD606" s="145">
        <f>IF(ISBLANK(#REF!),"",MATCH($D606,Liste_compétences,0))</f>
        <v>606</v>
      </c>
    </row>
    <row r="607" spans="1:30" x14ac:dyDescent="0.25">
      <c r="A607" s="423"/>
      <c r="B607" s="83"/>
      <c r="C607" s="168" t="s">
        <v>570</v>
      </c>
      <c r="D607" s="207" t="s">
        <v>1050</v>
      </c>
      <c r="E607" s="256"/>
      <c r="F607" s="151" t="str">
        <f t="shared" si="336"/>
        <v/>
      </c>
      <c r="G607" s="278"/>
      <c r="H607" s="151" t="str">
        <f t="shared" si="337"/>
        <v/>
      </c>
      <c r="I607" s="299"/>
      <c r="J607" s="151" t="str">
        <f t="shared" si="338"/>
        <v/>
      </c>
      <c r="K607" s="318"/>
      <c r="L607" s="151" t="str">
        <f t="shared" si="339"/>
        <v/>
      </c>
      <c r="M607" s="278"/>
      <c r="N607" s="151" t="str">
        <f t="shared" si="340"/>
        <v/>
      </c>
      <c r="O607" s="299"/>
      <c r="P607" s="151" t="str">
        <f t="shared" si="341"/>
        <v/>
      </c>
      <c r="Q607" s="318"/>
      <c r="R607" s="151" t="str">
        <f t="shared" si="342"/>
        <v/>
      </c>
      <c r="S607" s="278"/>
      <c r="T607" s="151" t="str">
        <f t="shared" si="343"/>
        <v/>
      </c>
      <c r="U607" s="299"/>
      <c r="V607" s="151" t="str">
        <f t="shared" si="344"/>
        <v/>
      </c>
      <c r="W607" s="318"/>
      <c r="X607" s="151" t="str">
        <f t="shared" si="345"/>
        <v/>
      </c>
      <c r="Y607" s="278"/>
      <c r="Z607" s="151" t="str">
        <f t="shared" si="346"/>
        <v/>
      </c>
      <c r="AA607" s="299"/>
      <c r="AB607" s="151" t="str">
        <f t="shared" si="347"/>
        <v/>
      </c>
      <c r="AC607" s="151">
        <f>IF(ISBLANK(#REF!),"",MATCH($D607,Liste_compétences,0))</f>
        <v>607</v>
      </c>
      <c r="AD607" s="151">
        <f>IF(ISBLANK(#REF!),"",MATCH($D607,Liste_compétences,0))</f>
        <v>607</v>
      </c>
    </row>
    <row r="608" spans="1:30" x14ac:dyDescent="0.25">
      <c r="A608" s="423"/>
      <c r="B608" s="83"/>
      <c r="C608" s="168" t="s">
        <v>571</v>
      </c>
      <c r="D608" s="207" t="s">
        <v>1051</v>
      </c>
      <c r="E608" s="256"/>
      <c r="F608" s="151" t="str">
        <f t="shared" si="336"/>
        <v/>
      </c>
      <c r="G608" s="278"/>
      <c r="H608" s="151" t="str">
        <f t="shared" si="337"/>
        <v/>
      </c>
      <c r="I608" s="299"/>
      <c r="J608" s="151" t="str">
        <f t="shared" si="338"/>
        <v/>
      </c>
      <c r="K608" s="318"/>
      <c r="L608" s="151" t="str">
        <f t="shared" si="339"/>
        <v/>
      </c>
      <c r="M608" s="278"/>
      <c r="N608" s="151" t="str">
        <f t="shared" si="340"/>
        <v/>
      </c>
      <c r="O608" s="299"/>
      <c r="P608" s="151" t="str">
        <f t="shared" si="341"/>
        <v/>
      </c>
      <c r="Q608" s="318"/>
      <c r="R608" s="151" t="str">
        <f t="shared" si="342"/>
        <v/>
      </c>
      <c r="S608" s="278"/>
      <c r="T608" s="151" t="str">
        <f t="shared" si="343"/>
        <v/>
      </c>
      <c r="U608" s="299"/>
      <c r="V608" s="151" t="str">
        <f t="shared" si="344"/>
        <v/>
      </c>
      <c r="W608" s="318"/>
      <c r="X608" s="151" t="str">
        <f t="shared" si="345"/>
        <v/>
      </c>
      <c r="Y608" s="278"/>
      <c r="Z608" s="151" t="str">
        <f t="shared" si="346"/>
        <v/>
      </c>
      <c r="AA608" s="299"/>
      <c r="AB608" s="151" t="str">
        <f t="shared" si="347"/>
        <v/>
      </c>
      <c r="AC608" s="151">
        <f>IF(ISBLANK(#REF!),"",MATCH($D608,Liste_compétences,0))</f>
        <v>608</v>
      </c>
      <c r="AD608" s="151">
        <f>IF(ISBLANK(#REF!),"",MATCH($D608,Liste_compétences,0))</f>
        <v>608</v>
      </c>
    </row>
    <row r="609" spans="1:30" ht="15" thickBot="1" x14ac:dyDescent="0.3">
      <c r="A609" s="428"/>
      <c r="B609" s="84"/>
      <c r="C609" s="202" t="s">
        <v>572</v>
      </c>
      <c r="D609" s="208" t="s">
        <v>1052</v>
      </c>
      <c r="E609" s="258"/>
      <c r="F609" s="153" t="str">
        <f t="shared" si="336"/>
        <v/>
      </c>
      <c r="G609" s="280"/>
      <c r="H609" s="153" t="str">
        <f t="shared" si="337"/>
        <v/>
      </c>
      <c r="I609" s="301"/>
      <c r="J609" s="153" t="str">
        <f t="shared" si="338"/>
        <v/>
      </c>
      <c r="K609" s="319"/>
      <c r="L609" s="153" t="str">
        <f t="shared" si="339"/>
        <v/>
      </c>
      <c r="M609" s="280"/>
      <c r="N609" s="153" t="str">
        <f t="shared" si="340"/>
        <v/>
      </c>
      <c r="O609" s="301"/>
      <c r="P609" s="153" t="str">
        <f t="shared" si="341"/>
        <v/>
      </c>
      <c r="Q609" s="319"/>
      <c r="R609" s="153" t="str">
        <f t="shared" si="342"/>
        <v/>
      </c>
      <c r="S609" s="280"/>
      <c r="T609" s="153" t="str">
        <f t="shared" si="343"/>
        <v/>
      </c>
      <c r="U609" s="301"/>
      <c r="V609" s="153" t="str">
        <f t="shared" si="344"/>
        <v/>
      </c>
      <c r="W609" s="319"/>
      <c r="X609" s="153" t="str">
        <f t="shared" si="345"/>
        <v/>
      </c>
      <c r="Y609" s="280"/>
      <c r="Z609" s="153" t="str">
        <f t="shared" si="346"/>
        <v/>
      </c>
      <c r="AA609" s="301"/>
      <c r="AB609" s="153" t="str">
        <f t="shared" si="347"/>
        <v/>
      </c>
      <c r="AC609" s="153">
        <f>IF(ISBLANK(#REF!),"",MATCH($D609,Liste_compétences,0))</f>
        <v>609</v>
      </c>
      <c r="AD609" s="153">
        <f>IF(ISBLANK(#REF!),"",MATCH($D609,Liste_compétences,0))</f>
        <v>609</v>
      </c>
    </row>
    <row r="610" spans="1:30" x14ac:dyDescent="0.25">
      <c r="A610" s="422" t="s">
        <v>130</v>
      </c>
      <c r="B610" s="81"/>
      <c r="C610" s="167" t="s">
        <v>573</v>
      </c>
      <c r="D610" s="206" t="s">
        <v>1053</v>
      </c>
      <c r="E610" s="255"/>
      <c r="F610" s="145" t="str">
        <f t="shared" si="336"/>
        <v/>
      </c>
      <c r="G610" s="277"/>
      <c r="H610" s="145" t="str">
        <f t="shared" si="337"/>
        <v/>
      </c>
      <c r="I610" s="298"/>
      <c r="J610" s="145" t="str">
        <f t="shared" si="338"/>
        <v/>
      </c>
      <c r="K610" s="316"/>
      <c r="L610" s="145" t="str">
        <f t="shared" si="339"/>
        <v/>
      </c>
      <c r="M610" s="277"/>
      <c r="N610" s="145" t="str">
        <f t="shared" si="340"/>
        <v/>
      </c>
      <c r="O610" s="298"/>
      <c r="P610" s="145" t="str">
        <f t="shared" si="341"/>
        <v/>
      </c>
      <c r="Q610" s="316"/>
      <c r="R610" s="145" t="str">
        <f t="shared" si="342"/>
        <v/>
      </c>
      <c r="S610" s="277"/>
      <c r="T610" s="145" t="str">
        <f t="shared" si="343"/>
        <v/>
      </c>
      <c r="U610" s="298"/>
      <c r="V610" s="145" t="str">
        <f t="shared" si="344"/>
        <v/>
      </c>
      <c r="W610" s="316"/>
      <c r="X610" s="145" t="str">
        <f t="shared" si="345"/>
        <v/>
      </c>
      <c r="Y610" s="277"/>
      <c r="Z610" s="145" t="str">
        <f t="shared" si="346"/>
        <v/>
      </c>
      <c r="AA610" s="298"/>
      <c r="AB610" s="145" t="str">
        <f t="shared" si="347"/>
        <v/>
      </c>
      <c r="AC610" s="145">
        <f>IF(ISBLANK(#REF!),"",MATCH($D610,Liste_compétences,0))</f>
        <v>610</v>
      </c>
      <c r="AD610" s="145">
        <f>IF(ISBLANK(#REF!),"",MATCH($D610,Liste_compétences,0))</f>
        <v>610</v>
      </c>
    </row>
    <row r="611" spans="1:30" x14ac:dyDescent="0.25">
      <c r="A611" s="423"/>
      <c r="B611" s="83"/>
      <c r="C611" s="168" t="s">
        <v>574</v>
      </c>
      <c r="D611" s="207" t="s">
        <v>1054</v>
      </c>
      <c r="E611" s="256"/>
      <c r="F611" s="151" t="str">
        <f t="shared" si="336"/>
        <v/>
      </c>
      <c r="G611" s="278"/>
      <c r="H611" s="151" t="str">
        <f t="shared" si="337"/>
        <v/>
      </c>
      <c r="I611" s="299"/>
      <c r="J611" s="151" t="str">
        <f t="shared" si="338"/>
        <v/>
      </c>
      <c r="K611" s="318"/>
      <c r="L611" s="151" t="str">
        <f t="shared" si="339"/>
        <v/>
      </c>
      <c r="M611" s="278"/>
      <c r="N611" s="151" t="str">
        <f t="shared" si="340"/>
        <v/>
      </c>
      <c r="O611" s="299"/>
      <c r="P611" s="151" t="str">
        <f t="shared" si="341"/>
        <v/>
      </c>
      <c r="Q611" s="318"/>
      <c r="R611" s="151" t="str">
        <f t="shared" si="342"/>
        <v/>
      </c>
      <c r="S611" s="278"/>
      <c r="T611" s="151" t="str">
        <f t="shared" si="343"/>
        <v/>
      </c>
      <c r="U611" s="299"/>
      <c r="V611" s="151" t="str">
        <f t="shared" si="344"/>
        <v/>
      </c>
      <c r="W611" s="318"/>
      <c r="X611" s="151" t="str">
        <f t="shared" si="345"/>
        <v/>
      </c>
      <c r="Y611" s="278"/>
      <c r="Z611" s="151" t="str">
        <f t="shared" si="346"/>
        <v/>
      </c>
      <c r="AA611" s="299"/>
      <c r="AB611" s="151" t="str">
        <f t="shared" si="347"/>
        <v/>
      </c>
      <c r="AC611" s="151">
        <f>IF(ISBLANK(#REF!),"",MATCH($D611,Liste_compétences,0))</f>
        <v>611</v>
      </c>
      <c r="AD611" s="151">
        <f>IF(ISBLANK(#REF!),"",MATCH($D611,Liste_compétences,0))</f>
        <v>611</v>
      </c>
    </row>
    <row r="612" spans="1:30" ht="15" thickBot="1" x14ac:dyDescent="0.3">
      <c r="A612" s="424"/>
      <c r="B612" s="82"/>
      <c r="C612" s="202" t="s">
        <v>575</v>
      </c>
      <c r="D612" s="208" t="s">
        <v>1055</v>
      </c>
      <c r="E612" s="257"/>
      <c r="F612" s="152" t="str">
        <f t="shared" si="336"/>
        <v/>
      </c>
      <c r="G612" s="279"/>
      <c r="H612" s="152" t="str">
        <f t="shared" si="337"/>
        <v/>
      </c>
      <c r="I612" s="300"/>
      <c r="J612" s="152" t="str">
        <f t="shared" si="338"/>
        <v/>
      </c>
      <c r="K612" s="317"/>
      <c r="L612" s="152" t="str">
        <f t="shared" si="339"/>
        <v/>
      </c>
      <c r="M612" s="279"/>
      <c r="N612" s="152" t="str">
        <f t="shared" si="340"/>
        <v/>
      </c>
      <c r="O612" s="300"/>
      <c r="P612" s="152" t="str">
        <f t="shared" si="341"/>
        <v/>
      </c>
      <c r="Q612" s="317"/>
      <c r="R612" s="152" t="str">
        <f t="shared" si="342"/>
        <v/>
      </c>
      <c r="S612" s="279"/>
      <c r="T612" s="152" t="str">
        <f t="shared" si="343"/>
        <v/>
      </c>
      <c r="U612" s="300"/>
      <c r="V612" s="152" t="str">
        <f t="shared" si="344"/>
        <v/>
      </c>
      <c r="W612" s="317"/>
      <c r="X612" s="152" t="str">
        <f t="shared" si="345"/>
        <v/>
      </c>
      <c r="Y612" s="279"/>
      <c r="Z612" s="152" t="str">
        <f t="shared" si="346"/>
        <v/>
      </c>
      <c r="AA612" s="300"/>
      <c r="AB612" s="152" t="str">
        <f t="shared" si="347"/>
        <v/>
      </c>
      <c r="AC612" s="152">
        <f>IF(ISBLANK(#REF!),"",MATCH($D612,Liste_compétences,0))</f>
        <v>612</v>
      </c>
      <c r="AD612" s="152">
        <f>IF(ISBLANK(#REF!),"",MATCH($D612,Liste_compétences,0))</f>
        <v>612</v>
      </c>
    </row>
    <row r="613" spans="1:30" x14ac:dyDescent="0.25">
      <c r="A613" s="422" t="s">
        <v>131</v>
      </c>
      <c r="B613" s="81"/>
      <c r="C613" s="167" t="s">
        <v>576</v>
      </c>
      <c r="D613" s="206" t="s">
        <v>1056</v>
      </c>
      <c r="E613" s="255"/>
      <c r="F613" s="145" t="str">
        <f t="shared" si="336"/>
        <v/>
      </c>
      <c r="G613" s="277"/>
      <c r="H613" s="145" t="str">
        <f t="shared" si="337"/>
        <v/>
      </c>
      <c r="I613" s="298"/>
      <c r="J613" s="145" t="str">
        <f t="shared" si="338"/>
        <v/>
      </c>
      <c r="K613" s="316"/>
      <c r="L613" s="145" t="str">
        <f t="shared" si="339"/>
        <v/>
      </c>
      <c r="M613" s="277"/>
      <c r="N613" s="145" t="str">
        <f t="shared" si="340"/>
        <v/>
      </c>
      <c r="O613" s="298"/>
      <c r="P613" s="145" t="str">
        <f t="shared" si="341"/>
        <v/>
      </c>
      <c r="Q613" s="316"/>
      <c r="R613" s="145" t="str">
        <f t="shared" si="342"/>
        <v/>
      </c>
      <c r="S613" s="277"/>
      <c r="T613" s="145" t="str">
        <f t="shared" si="343"/>
        <v/>
      </c>
      <c r="U613" s="298"/>
      <c r="V613" s="145" t="str">
        <f t="shared" si="344"/>
        <v/>
      </c>
      <c r="W613" s="316"/>
      <c r="X613" s="145" t="str">
        <f t="shared" si="345"/>
        <v/>
      </c>
      <c r="Y613" s="277"/>
      <c r="Z613" s="145" t="str">
        <f t="shared" si="346"/>
        <v/>
      </c>
      <c r="AA613" s="298"/>
      <c r="AB613" s="145" t="str">
        <f t="shared" si="347"/>
        <v/>
      </c>
      <c r="AC613" s="145">
        <f>IF(ISBLANK(#REF!),"",MATCH($D613,Liste_compétences,0))</f>
        <v>613</v>
      </c>
      <c r="AD613" s="145">
        <f>IF(ISBLANK(#REF!),"",MATCH($D613,Liste_compétences,0))</f>
        <v>613</v>
      </c>
    </row>
    <row r="614" spans="1:30" x14ac:dyDescent="0.25">
      <c r="A614" s="423"/>
      <c r="B614" s="83"/>
      <c r="C614" s="168" t="s">
        <v>577</v>
      </c>
      <c r="D614" s="207" t="s">
        <v>1057</v>
      </c>
      <c r="E614" s="256"/>
      <c r="F614" s="151" t="str">
        <f t="shared" si="336"/>
        <v/>
      </c>
      <c r="G614" s="278"/>
      <c r="H614" s="151" t="str">
        <f t="shared" si="337"/>
        <v/>
      </c>
      <c r="I614" s="299"/>
      <c r="J614" s="151" t="str">
        <f t="shared" si="338"/>
        <v/>
      </c>
      <c r="K614" s="318"/>
      <c r="L614" s="151" t="str">
        <f t="shared" si="339"/>
        <v/>
      </c>
      <c r="M614" s="278"/>
      <c r="N614" s="151" t="str">
        <f t="shared" si="340"/>
        <v/>
      </c>
      <c r="O614" s="299"/>
      <c r="P614" s="151" t="str">
        <f t="shared" si="341"/>
        <v/>
      </c>
      <c r="Q614" s="318"/>
      <c r="R614" s="151" t="str">
        <f t="shared" si="342"/>
        <v/>
      </c>
      <c r="S614" s="278"/>
      <c r="T614" s="151" t="str">
        <f t="shared" si="343"/>
        <v/>
      </c>
      <c r="U614" s="299"/>
      <c r="V614" s="151" t="str">
        <f t="shared" si="344"/>
        <v/>
      </c>
      <c r="W614" s="318"/>
      <c r="X614" s="151" t="str">
        <f t="shared" si="345"/>
        <v/>
      </c>
      <c r="Y614" s="278"/>
      <c r="Z614" s="151" t="str">
        <f t="shared" si="346"/>
        <v/>
      </c>
      <c r="AA614" s="299"/>
      <c r="AB614" s="151" t="str">
        <f t="shared" si="347"/>
        <v/>
      </c>
      <c r="AC614" s="151">
        <f>IF(ISBLANK(#REF!),"",MATCH($D614,Liste_compétences,0))</f>
        <v>614</v>
      </c>
      <c r="AD614" s="151">
        <f>IF(ISBLANK(#REF!),"",MATCH($D614,Liste_compétences,0))</f>
        <v>614</v>
      </c>
    </row>
    <row r="615" spans="1:30" x14ac:dyDescent="0.25">
      <c r="A615" s="423"/>
      <c r="B615" s="83"/>
      <c r="C615" s="168" t="s">
        <v>578</v>
      </c>
      <c r="D615" s="207" t="s">
        <v>1058</v>
      </c>
      <c r="E615" s="256"/>
      <c r="F615" s="151" t="str">
        <f t="shared" si="336"/>
        <v/>
      </c>
      <c r="G615" s="278"/>
      <c r="H615" s="151" t="str">
        <f t="shared" si="337"/>
        <v/>
      </c>
      <c r="I615" s="299"/>
      <c r="J615" s="151" t="str">
        <f t="shared" si="338"/>
        <v/>
      </c>
      <c r="K615" s="318"/>
      <c r="L615" s="151" t="str">
        <f t="shared" si="339"/>
        <v/>
      </c>
      <c r="M615" s="278"/>
      <c r="N615" s="151" t="str">
        <f t="shared" si="340"/>
        <v/>
      </c>
      <c r="O615" s="299"/>
      <c r="P615" s="151" t="str">
        <f t="shared" si="341"/>
        <v/>
      </c>
      <c r="Q615" s="318"/>
      <c r="R615" s="151" t="str">
        <f t="shared" si="342"/>
        <v/>
      </c>
      <c r="S615" s="278"/>
      <c r="T615" s="151" t="str">
        <f t="shared" si="343"/>
        <v/>
      </c>
      <c r="U615" s="299"/>
      <c r="V615" s="151" t="str">
        <f t="shared" si="344"/>
        <v/>
      </c>
      <c r="W615" s="318"/>
      <c r="X615" s="151" t="str">
        <f t="shared" si="345"/>
        <v/>
      </c>
      <c r="Y615" s="278"/>
      <c r="Z615" s="151" t="str">
        <f t="shared" si="346"/>
        <v/>
      </c>
      <c r="AA615" s="299"/>
      <c r="AB615" s="151" t="str">
        <f t="shared" si="347"/>
        <v/>
      </c>
      <c r="AC615" s="151">
        <f>IF(ISBLANK(#REF!),"",MATCH($D615,Liste_compétences,0))</f>
        <v>615</v>
      </c>
      <c r="AD615" s="151">
        <f>IF(ISBLANK(#REF!),"",MATCH($D615,Liste_compétences,0))</f>
        <v>615</v>
      </c>
    </row>
    <row r="616" spans="1:30" ht="15" thickBot="1" x14ac:dyDescent="0.3">
      <c r="A616" s="424"/>
      <c r="B616" s="82"/>
      <c r="C616" s="169" t="s">
        <v>579</v>
      </c>
      <c r="D616" s="25" t="s">
        <v>1059</v>
      </c>
      <c r="E616" s="258"/>
      <c r="F616" s="153" t="str">
        <f t="shared" si="336"/>
        <v/>
      </c>
      <c r="G616" s="280"/>
      <c r="H616" s="153" t="str">
        <f t="shared" si="337"/>
        <v/>
      </c>
      <c r="I616" s="301"/>
      <c r="J616" s="153" t="str">
        <f t="shared" si="338"/>
        <v/>
      </c>
      <c r="K616" s="319"/>
      <c r="L616" s="153" t="str">
        <f t="shared" si="339"/>
        <v/>
      </c>
      <c r="M616" s="280"/>
      <c r="N616" s="153" t="str">
        <f t="shared" si="340"/>
        <v/>
      </c>
      <c r="O616" s="301"/>
      <c r="P616" s="153" t="str">
        <f t="shared" si="341"/>
        <v/>
      </c>
      <c r="Q616" s="319"/>
      <c r="R616" s="153" t="str">
        <f t="shared" si="342"/>
        <v/>
      </c>
      <c r="S616" s="280"/>
      <c r="T616" s="153" t="str">
        <f t="shared" si="343"/>
        <v/>
      </c>
      <c r="U616" s="301"/>
      <c r="V616" s="153" t="str">
        <f t="shared" si="344"/>
        <v/>
      </c>
      <c r="W616" s="319"/>
      <c r="X616" s="153" t="str">
        <f t="shared" si="345"/>
        <v/>
      </c>
      <c r="Y616" s="280"/>
      <c r="Z616" s="153" t="str">
        <f t="shared" si="346"/>
        <v/>
      </c>
      <c r="AA616" s="301"/>
      <c r="AB616" s="153" t="str">
        <f t="shared" si="347"/>
        <v/>
      </c>
      <c r="AC616" s="153">
        <f>IF(ISBLANK(#REF!),"",MATCH($D616,Liste_compétences,0))</f>
        <v>616</v>
      </c>
      <c r="AD616" s="153">
        <f>IF(ISBLANK(#REF!),"",MATCH($D616,Liste_compétences,0))</f>
        <v>616</v>
      </c>
    </row>
    <row r="617" spans="1:30" ht="16.5" thickBot="1" x14ac:dyDescent="0.3">
      <c r="A617" s="412" t="s">
        <v>231</v>
      </c>
      <c r="B617" s="159"/>
      <c r="C617" s="172"/>
      <c r="D617" s="15" t="s">
        <v>1373</v>
      </c>
      <c r="E617" s="340"/>
      <c r="F617" s="341" t="str">
        <f>IF(SUM(F619)=0,"",MATCH($D617,Liste_compétences,0))</f>
        <v/>
      </c>
      <c r="G617" s="342" t="str">
        <f>G$6</f>
        <v>2012-2013</v>
      </c>
      <c r="H617" s="341" t="str">
        <f>IF(SUM(H619)=0,"",MATCH($D617,Liste_compétences,0))</f>
        <v/>
      </c>
      <c r="I617" s="343"/>
      <c r="J617" s="341" t="str">
        <f>IF(SUM(J619)=0,"",MATCH($D617,Liste_compétences,0))</f>
        <v/>
      </c>
      <c r="K617" s="340"/>
      <c r="L617" s="341" t="str">
        <f>IF(SUM(L619)=0,"",MATCH($D617,Liste_compétences,0))</f>
        <v/>
      </c>
      <c r="M617" s="342" t="str">
        <f>M$6</f>
        <v>2013-2014</v>
      </c>
      <c r="N617" s="341" t="str">
        <f>IF(SUM(N619)=0,"",MATCH($D617,Liste_compétences,0))</f>
        <v/>
      </c>
      <c r="O617" s="343"/>
      <c r="P617" s="341" t="str">
        <f>IF(SUM(P619)=0,"",MATCH($D617,Liste_compétences,0))</f>
        <v/>
      </c>
      <c r="Q617" s="340"/>
      <c r="R617" s="341" t="str">
        <f>IF(SUM(R619)=0,"",MATCH($D617,Liste_compétences,0))</f>
        <v/>
      </c>
      <c r="S617" s="342" t="str">
        <f>S$6</f>
        <v>2014-2015</v>
      </c>
      <c r="T617" s="341" t="str">
        <f>IF(SUM(T619)=0,"",MATCH($D617,Liste_compétences,0))</f>
        <v/>
      </c>
      <c r="U617" s="343"/>
      <c r="V617" s="341" t="str">
        <f>IF(SUM(V619)=0,"",MATCH($D617,Liste_compétences,0))</f>
        <v/>
      </c>
      <c r="W617" s="340"/>
      <c r="X617" s="341" t="str">
        <f>IF(SUM(X619)=0,"",MATCH($D617,Liste_compétences,0))</f>
        <v/>
      </c>
      <c r="Y617" s="342" t="str">
        <f>Y$6</f>
        <v>2015-2016</v>
      </c>
      <c r="Z617" s="341" t="str">
        <f>IF(SUM(Z619)=0,"",MATCH($D617,Liste_compétences,0))</f>
        <v/>
      </c>
      <c r="AA617" s="343"/>
      <c r="AB617" s="341" t="str">
        <f>IF(SUM(AB619)=0,"",MATCH($D617,Liste_compétences,0))</f>
        <v/>
      </c>
      <c r="AC617" s="341">
        <f>IF(SUM(AC619)=0,"",MATCH($D617,Liste_compétences,0))</f>
        <v>617</v>
      </c>
      <c r="AD617" s="103">
        <f>IF(SUM(AD619)=0,"",MATCH($D617,Liste_compétences,0))</f>
        <v>617</v>
      </c>
    </row>
    <row r="618" spans="1:30" ht="16.5" thickBot="1" x14ac:dyDescent="0.3">
      <c r="A618" s="413"/>
      <c r="B618" s="177"/>
      <c r="C618" s="173"/>
      <c r="D618" s="16" t="s">
        <v>1</v>
      </c>
      <c r="E618" s="344">
        <v>1</v>
      </c>
      <c r="F618" s="345"/>
      <c r="G618" s="346">
        <v>2</v>
      </c>
      <c r="H618" s="345"/>
      <c r="I618" s="347">
        <v>3</v>
      </c>
      <c r="J618" s="345"/>
      <c r="K618" s="344">
        <v>1</v>
      </c>
      <c r="L618" s="345"/>
      <c r="M618" s="346">
        <v>2</v>
      </c>
      <c r="N618" s="345"/>
      <c r="O618" s="347">
        <v>3</v>
      </c>
      <c r="P618" s="345"/>
      <c r="Q618" s="344">
        <v>1</v>
      </c>
      <c r="R618" s="345"/>
      <c r="S618" s="346">
        <v>2</v>
      </c>
      <c r="T618" s="345"/>
      <c r="U618" s="347">
        <v>3</v>
      </c>
      <c r="V618" s="345"/>
      <c r="W618" s="344">
        <v>1</v>
      </c>
      <c r="X618" s="345"/>
      <c r="Y618" s="346">
        <v>2</v>
      </c>
      <c r="Z618" s="345"/>
      <c r="AA618" s="347">
        <v>3</v>
      </c>
      <c r="AB618" s="345"/>
      <c r="AC618" s="345"/>
      <c r="AD618" s="119"/>
    </row>
    <row r="619" spans="1:30" ht="27.75" thickBot="1" x14ac:dyDescent="0.3">
      <c r="A619" s="182" t="s">
        <v>132</v>
      </c>
      <c r="B619" s="183"/>
      <c r="C619" s="203" t="s">
        <v>580</v>
      </c>
      <c r="D619" s="209" t="s">
        <v>1260</v>
      </c>
      <c r="E619" s="260"/>
      <c r="F619" s="146" t="str">
        <f>IF(ISBLANK(E619),"",MATCH($D619,Liste_compétences,0))</f>
        <v/>
      </c>
      <c r="G619" s="282"/>
      <c r="H619" s="146" t="str">
        <f>IF(ISBLANK(G619),"",MATCH($D619,Liste_compétences,0))</f>
        <v/>
      </c>
      <c r="I619" s="303"/>
      <c r="J619" s="146" t="str">
        <f>IF(ISBLANK(I619),"",MATCH($D619,Liste_compétences,0))</f>
        <v/>
      </c>
      <c r="K619" s="321"/>
      <c r="L619" s="146" t="str">
        <f>IF(ISBLANK(K619),"",MATCH($D619,Liste_compétences,0))</f>
        <v/>
      </c>
      <c r="M619" s="282"/>
      <c r="N619" s="146" t="str">
        <f>IF(ISBLANK(M619),"",MATCH($D619,Liste_compétences,0))</f>
        <v/>
      </c>
      <c r="O619" s="303"/>
      <c r="P619" s="146" t="str">
        <f>IF(ISBLANK(O619),"",MATCH($D619,Liste_compétences,0))</f>
        <v/>
      </c>
      <c r="Q619" s="321"/>
      <c r="R619" s="146" t="str">
        <f>IF(ISBLANK(Q619),"",MATCH($D619,Liste_compétences,0))</f>
        <v/>
      </c>
      <c r="S619" s="282"/>
      <c r="T619" s="146" t="str">
        <f>IF(ISBLANK(S619),"",MATCH($D619,Liste_compétences,0))</f>
        <v/>
      </c>
      <c r="U619" s="303"/>
      <c r="V619" s="146" t="str">
        <f>IF(ISBLANK(U619),"",MATCH($D619,Liste_compétences,0))</f>
        <v/>
      </c>
      <c r="W619" s="321"/>
      <c r="X619" s="146" t="str">
        <f>IF(ISBLANK(W619),"",MATCH($D619,Liste_compétences,0))</f>
        <v/>
      </c>
      <c r="Y619" s="282"/>
      <c r="Z619" s="146" t="str">
        <f>IF(ISBLANK(Y619),"",MATCH($D619,Liste_compétences,0))</f>
        <v/>
      </c>
      <c r="AA619" s="303"/>
      <c r="AB619" s="146" t="str">
        <f>IF(ISBLANK(AA619),"",MATCH($D619,Liste_compétences,0))</f>
        <v/>
      </c>
      <c r="AC619" s="146">
        <f>IF(ISBLANK(#REF!),"",MATCH($D619,Liste_compétences,0))</f>
        <v>619</v>
      </c>
      <c r="AD619" s="146">
        <f>IF(ISBLANK(#REF!),"",MATCH($D619,Liste_compétences,0))</f>
        <v>619</v>
      </c>
    </row>
    <row r="620" spans="1:30" ht="36.75" thickBot="1" x14ac:dyDescent="0.3">
      <c r="A620" s="18"/>
      <c r="B620" s="30"/>
      <c r="C620" s="30"/>
      <c r="D620" s="219" t="s">
        <v>37</v>
      </c>
      <c r="E620" s="337"/>
      <c r="F620" s="338" t="str">
        <f>IF(SUM(F621:F660)=0,"",MATCH($D620,Liste_compétences,0))</f>
        <v/>
      </c>
      <c r="G620" s="339"/>
      <c r="H620" s="338" t="str">
        <f>IF(SUM(H621:H660)=0,"",MATCH($D620,Liste_compétences,0))</f>
        <v/>
      </c>
      <c r="I620" s="339"/>
      <c r="J620" s="338" t="str">
        <f>IF(SUM(J621:J660)=0,"",MATCH($D620,Liste_compétences,0))</f>
        <v/>
      </c>
      <c r="K620" s="339"/>
      <c r="L620" s="338" t="str">
        <f>IF(SUM(L621:L660)=0,"",MATCH($D620,Liste_compétences,0))</f>
        <v/>
      </c>
      <c r="M620" s="339"/>
      <c r="N620" s="338" t="str">
        <f>IF(SUM(N621:N660)=0,"",MATCH($D620,Liste_compétences,0))</f>
        <v/>
      </c>
      <c r="O620" s="339"/>
      <c r="P620" s="338" t="str">
        <f>IF(SUM(P621:P660)=0,"",MATCH($D620,Liste_compétences,0))</f>
        <v/>
      </c>
      <c r="Q620" s="339"/>
      <c r="R620" s="338" t="str">
        <f>IF(SUM(R621:R660)=0,"",MATCH($D620,Liste_compétences,0))</f>
        <v/>
      </c>
      <c r="S620" s="339" t="s">
        <v>237</v>
      </c>
      <c r="T620" s="338" t="str">
        <f>IF(SUM(T621:T660)=0,"",MATCH($D620,Liste_compétences,0))</f>
        <v/>
      </c>
      <c r="U620" s="339"/>
      <c r="V620" s="338" t="str">
        <f>IF(SUM(V621:V660)=0,"",MATCH($D620,Liste_compétences,0))</f>
        <v/>
      </c>
      <c r="W620" s="339"/>
      <c r="X620" s="338" t="str">
        <f>IF(SUM(X621:X660)=0,"",MATCH($D620,Liste_compétences,0))</f>
        <v/>
      </c>
      <c r="Y620" s="339"/>
      <c r="Z620" s="338" t="str">
        <f>IF(SUM(Z621:Z660)=0,"",MATCH($D620,Liste_compétences,0))</f>
        <v/>
      </c>
      <c r="AA620" s="339"/>
      <c r="AB620" s="338" t="str">
        <f>IF(SUM(AB621:AB660)=0,"",MATCH($D620,Liste_compétences,0))</f>
        <v/>
      </c>
      <c r="AC620" s="338">
        <f>IF(SUM(AC621:AC660)=0,"",MATCH($D620,Liste_compétences,0))</f>
        <v>620</v>
      </c>
      <c r="AD620" s="104">
        <f>IF(SUM(AD621:AD660)=0,"",MATCH($D620,Liste_compétences,0))</f>
        <v>620</v>
      </c>
    </row>
    <row r="621" spans="1:30" ht="16.5" thickBot="1" x14ac:dyDescent="0.3">
      <c r="A621" s="412" t="s">
        <v>230</v>
      </c>
      <c r="B621" s="159"/>
      <c r="C621" s="174"/>
      <c r="D621" s="13" t="s">
        <v>1374</v>
      </c>
      <c r="E621" s="340"/>
      <c r="F621" s="341" t="str">
        <f>IF(SUM(F623:F628)=0,"",MATCH($D621,Liste_compétences,0))</f>
        <v/>
      </c>
      <c r="G621" s="342" t="str">
        <f>G$6</f>
        <v>2012-2013</v>
      </c>
      <c r="H621" s="341" t="str">
        <f>IF(SUM(H623:H628)=0,"",MATCH($D621,Liste_compétences,0))</f>
        <v/>
      </c>
      <c r="I621" s="343"/>
      <c r="J621" s="341" t="str">
        <f>IF(SUM(J623:J628)=0,"",MATCH($D621,Liste_compétences,0))</f>
        <v/>
      </c>
      <c r="K621" s="340"/>
      <c r="L621" s="341" t="str">
        <f>IF(SUM(L623:L628)=0,"",MATCH($D621,Liste_compétences,0))</f>
        <v/>
      </c>
      <c r="M621" s="342" t="str">
        <f>M$6</f>
        <v>2013-2014</v>
      </c>
      <c r="N621" s="341" t="str">
        <f>IF(SUM(N623:N628)=0,"",MATCH($D621,Liste_compétences,0))</f>
        <v/>
      </c>
      <c r="O621" s="343"/>
      <c r="P621" s="341" t="str">
        <f>IF(SUM(P623:P628)=0,"",MATCH($D621,Liste_compétences,0))</f>
        <v/>
      </c>
      <c r="Q621" s="340"/>
      <c r="R621" s="341" t="str">
        <f>IF(SUM(R623:R628)=0,"",MATCH($D621,Liste_compétences,0))</f>
        <v/>
      </c>
      <c r="S621" s="342" t="str">
        <f>S$6</f>
        <v>2014-2015</v>
      </c>
      <c r="T621" s="341" t="str">
        <f>IF(SUM(T623:T628)=0,"",MATCH($D621,Liste_compétences,0))</f>
        <v/>
      </c>
      <c r="U621" s="343"/>
      <c r="V621" s="341" t="str">
        <f>IF(SUM(V623:V628)=0,"",MATCH($D621,Liste_compétences,0))</f>
        <v/>
      </c>
      <c r="W621" s="340"/>
      <c r="X621" s="341" t="str">
        <f>IF(SUM(X623:X628)=0,"",MATCH($D621,Liste_compétences,0))</f>
        <v/>
      </c>
      <c r="Y621" s="342" t="str">
        <f>Y$6</f>
        <v>2015-2016</v>
      </c>
      <c r="Z621" s="341" t="str">
        <f>IF(SUM(Z623:Z628)=0,"",MATCH($D621,Liste_compétences,0))</f>
        <v/>
      </c>
      <c r="AA621" s="343"/>
      <c r="AB621" s="341" t="str">
        <f>IF(SUM(AB623:AB628)=0,"",MATCH($D621,Liste_compétences,0))</f>
        <v/>
      </c>
      <c r="AC621" s="341">
        <f>IF(SUM(AC623:AC628)=0,"",MATCH($D621,Liste_compétences,0))</f>
        <v>621</v>
      </c>
      <c r="AD621" s="103">
        <f>IF(SUM(AD623:AD628)=0,"",MATCH($D621,Liste_compétences,0))</f>
        <v>621</v>
      </c>
    </row>
    <row r="622" spans="1:30" ht="16.5" thickBot="1" x14ac:dyDescent="0.3">
      <c r="A622" s="413"/>
      <c r="B622" s="177"/>
      <c r="C622" s="205"/>
      <c r="D622" s="17" t="s">
        <v>1</v>
      </c>
      <c r="E622" s="344">
        <v>1</v>
      </c>
      <c r="F622" s="345"/>
      <c r="G622" s="346">
        <v>2</v>
      </c>
      <c r="H622" s="345"/>
      <c r="I622" s="347">
        <v>3</v>
      </c>
      <c r="J622" s="345"/>
      <c r="K622" s="357">
        <v>1</v>
      </c>
      <c r="L622" s="345"/>
      <c r="M622" s="346">
        <v>2</v>
      </c>
      <c r="N622" s="345"/>
      <c r="O622" s="347">
        <v>3</v>
      </c>
      <c r="P622" s="345"/>
      <c r="Q622" s="344">
        <v>1</v>
      </c>
      <c r="R622" s="345"/>
      <c r="S622" s="346">
        <v>2</v>
      </c>
      <c r="T622" s="345"/>
      <c r="U622" s="347">
        <v>3</v>
      </c>
      <c r="V622" s="345"/>
      <c r="W622" s="357">
        <v>1</v>
      </c>
      <c r="X622" s="345"/>
      <c r="Y622" s="346">
        <v>2</v>
      </c>
      <c r="Z622" s="345"/>
      <c r="AA622" s="347">
        <v>3</v>
      </c>
      <c r="AB622" s="345"/>
      <c r="AC622" s="345"/>
      <c r="AD622" s="119"/>
    </row>
    <row r="623" spans="1:30" x14ac:dyDescent="0.25">
      <c r="A623" s="97"/>
      <c r="B623" s="59"/>
      <c r="C623" s="167" t="s">
        <v>581</v>
      </c>
      <c r="D623" s="206" t="s">
        <v>1132</v>
      </c>
      <c r="E623" s="255"/>
      <c r="F623" s="138" t="str">
        <f t="shared" ref="F623:AB628" si="348">IF(ISBLANK(E623),"",MATCH($D623,Liste_compétences,0))</f>
        <v/>
      </c>
      <c r="G623" s="277"/>
      <c r="H623" s="138" t="str">
        <f t="shared" si="348"/>
        <v/>
      </c>
      <c r="I623" s="298"/>
      <c r="J623" s="138" t="str">
        <f t="shared" si="348"/>
        <v/>
      </c>
      <c r="K623" s="316"/>
      <c r="L623" s="138" t="str">
        <f t="shared" si="348"/>
        <v/>
      </c>
      <c r="M623" s="277"/>
      <c r="N623" s="138" t="str">
        <f t="shared" si="348"/>
        <v/>
      </c>
      <c r="O623" s="298"/>
      <c r="P623" s="138" t="str">
        <f t="shared" si="348"/>
        <v/>
      </c>
      <c r="Q623" s="255"/>
      <c r="R623" s="138" t="str">
        <f t="shared" si="348"/>
        <v/>
      </c>
      <c r="S623" s="277"/>
      <c r="T623" s="138" t="str">
        <f t="shared" si="348"/>
        <v/>
      </c>
      <c r="U623" s="298"/>
      <c r="V623" s="138" t="str">
        <f t="shared" si="348"/>
        <v/>
      </c>
      <c r="W623" s="316"/>
      <c r="X623" s="138" t="str">
        <f t="shared" si="348"/>
        <v/>
      </c>
      <c r="Y623" s="277"/>
      <c r="Z623" s="138" t="str">
        <f t="shared" si="348"/>
        <v/>
      </c>
      <c r="AA623" s="298"/>
      <c r="AB623" s="138" t="str">
        <f t="shared" si="348"/>
        <v/>
      </c>
      <c r="AC623" s="138">
        <f>IF(ISBLANK(#REF!),"",MATCH($D623,Liste_compétences,0))</f>
        <v>623</v>
      </c>
      <c r="AD623" s="138">
        <f>IF(ISBLANK(#REF!),"",MATCH($D623,Liste_compétences,0))</f>
        <v>623</v>
      </c>
    </row>
    <row r="624" spans="1:30" x14ac:dyDescent="0.25">
      <c r="A624" s="97"/>
      <c r="B624" s="59"/>
      <c r="C624" s="168" t="s">
        <v>582</v>
      </c>
      <c r="D624" s="207" t="s">
        <v>1133</v>
      </c>
      <c r="E624" s="256"/>
      <c r="F624" s="139" t="str">
        <f t="shared" si="348"/>
        <v/>
      </c>
      <c r="G624" s="278"/>
      <c r="H624" s="139" t="str">
        <f t="shared" si="348"/>
        <v/>
      </c>
      <c r="I624" s="299"/>
      <c r="J624" s="139" t="str">
        <f t="shared" si="348"/>
        <v/>
      </c>
      <c r="K624" s="318"/>
      <c r="L624" s="139" t="str">
        <f t="shared" si="348"/>
        <v/>
      </c>
      <c r="M624" s="278"/>
      <c r="N624" s="139" t="str">
        <f t="shared" si="348"/>
        <v/>
      </c>
      <c r="O624" s="299"/>
      <c r="P624" s="139" t="str">
        <f t="shared" si="348"/>
        <v/>
      </c>
      <c r="Q624" s="256"/>
      <c r="R624" s="139" t="str">
        <f t="shared" si="348"/>
        <v/>
      </c>
      <c r="S624" s="278"/>
      <c r="T624" s="139" t="str">
        <f t="shared" si="348"/>
        <v/>
      </c>
      <c r="U624" s="299"/>
      <c r="V624" s="139" t="str">
        <f t="shared" si="348"/>
        <v/>
      </c>
      <c r="W624" s="318"/>
      <c r="X624" s="139" t="str">
        <f t="shared" si="348"/>
        <v/>
      </c>
      <c r="Y624" s="278"/>
      <c r="Z624" s="139" t="str">
        <f t="shared" si="348"/>
        <v/>
      </c>
      <c r="AA624" s="299"/>
      <c r="AB624" s="139" t="str">
        <f t="shared" si="348"/>
        <v/>
      </c>
      <c r="AC624" s="139">
        <f>IF(ISBLANK(#REF!),"",MATCH($D624,Liste_compétences,0))</f>
        <v>624</v>
      </c>
      <c r="AD624" s="139">
        <f>IF(ISBLANK(#REF!),"",MATCH($D624,Liste_compétences,0))</f>
        <v>624</v>
      </c>
    </row>
    <row r="625" spans="1:30" x14ac:dyDescent="0.25">
      <c r="A625" s="97"/>
      <c r="B625" s="59"/>
      <c r="C625" s="168" t="s">
        <v>583</v>
      </c>
      <c r="D625" s="207" t="s">
        <v>1134</v>
      </c>
      <c r="E625" s="256"/>
      <c r="F625" s="139" t="str">
        <f t="shared" si="348"/>
        <v/>
      </c>
      <c r="G625" s="278"/>
      <c r="H625" s="139" t="str">
        <f t="shared" si="348"/>
        <v/>
      </c>
      <c r="I625" s="299"/>
      <c r="J625" s="139" t="str">
        <f t="shared" si="348"/>
        <v/>
      </c>
      <c r="K625" s="318"/>
      <c r="L625" s="139" t="str">
        <f t="shared" si="348"/>
        <v/>
      </c>
      <c r="M625" s="278"/>
      <c r="N625" s="139" t="str">
        <f t="shared" si="348"/>
        <v/>
      </c>
      <c r="O625" s="299"/>
      <c r="P625" s="139" t="str">
        <f t="shared" si="348"/>
        <v/>
      </c>
      <c r="Q625" s="256"/>
      <c r="R625" s="139" t="str">
        <f t="shared" si="348"/>
        <v/>
      </c>
      <c r="S625" s="278"/>
      <c r="T625" s="139" t="str">
        <f t="shared" si="348"/>
        <v/>
      </c>
      <c r="U625" s="299"/>
      <c r="V625" s="139" t="str">
        <f t="shared" si="348"/>
        <v/>
      </c>
      <c r="W625" s="318"/>
      <c r="X625" s="139" t="str">
        <f t="shared" si="348"/>
        <v/>
      </c>
      <c r="Y625" s="278"/>
      <c r="Z625" s="139" t="str">
        <f t="shared" si="348"/>
        <v/>
      </c>
      <c r="AA625" s="299"/>
      <c r="AB625" s="139" t="str">
        <f t="shared" si="348"/>
        <v/>
      </c>
      <c r="AC625" s="139">
        <f>IF(ISBLANK(#REF!),"",MATCH($D625,Liste_compétences,0))</f>
        <v>625</v>
      </c>
      <c r="AD625" s="139">
        <f>IF(ISBLANK(#REF!),"",MATCH($D625,Liste_compétences,0))</f>
        <v>625</v>
      </c>
    </row>
    <row r="626" spans="1:30" x14ac:dyDescent="0.25">
      <c r="A626" s="97"/>
      <c r="B626" s="59"/>
      <c r="C626" s="168" t="s">
        <v>584</v>
      </c>
      <c r="D626" s="207" t="s">
        <v>1135</v>
      </c>
      <c r="E626" s="256"/>
      <c r="F626" s="139" t="str">
        <f t="shared" si="348"/>
        <v/>
      </c>
      <c r="G626" s="278"/>
      <c r="H626" s="139" t="str">
        <f t="shared" si="348"/>
        <v/>
      </c>
      <c r="I626" s="299"/>
      <c r="J626" s="139" t="str">
        <f t="shared" si="348"/>
        <v/>
      </c>
      <c r="K626" s="318"/>
      <c r="L626" s="139" t="str">
        <f t="shared" si="348"/>
        <v/>
      </c>
      <c r="M626" s="278"/>
      <c r="N626" s="139" t="str">
        <f t="shared" si="348"/>
        <v/>
      </c>
      <c r="O626" s="299"/>
      <c r="P626" s="139" t="str">
        <f t="shared" si="348"/>
        <v/>
      </c>
      <c r="Q626" s="256"/>
      <c r="R626" s="139" t="str">
        <f t="shared" si="348"/>
        <v/>
      </c>
      <c r="S626" s="278"/>
      <c r="T626" s="139" t="str">
        <f t="shared" si="348"/>
        <v/>
      </c>
      <c r="U626" s="299"/>
      <c r="V626" s="139" t="str">
        <f t="shared" si="348"/>
        <v/>
      </c>
      <c r="W626" s="318"/>
      <c r="X626" s="139" t="str">
        <f t="shared" si="348"/>
        <v/>
      </c>
      <c r="Y626" s="278"/>
      <c r="Z626" s="139" t="str">
        <f t="shared" si="348"/>
        <v/>
      </c>
      <c r="AA626" s="299"/>
      <c r="AB626" s="139" t="str">
        <f t="shared" si="348"/>
        <v/>
      </c>
      <c r="AC626" s="139">
        <f>IF(ISBLANK(#REF!),"",MATCH($D626,Liste_compétences,0))</f>
        <v>626</v>
      </c>
      <c r="AD626" s="139">
        <f>IF(ISBLANK(#REF!),"",MATCH($D626,Liste_compétences,0))</f>
        <v>626</v>
      </c>
    </row>
    <row r="627" spans="1:30" x14ac:dyDescent="0.25">
      <c r="A627" s="97"/>
      <c r="B627" s="59"/>
      <c r="C627" s="168" t="s">
        <v>585</v>
      </c>
      <c r="D627" s="207" t="s">
        <v>1136</v>
      </c>
      <c r="E627" s="256"/>
      <c r="F627" s="139" t="str">
        <f t="shared" si="348"/>
        <v/>
      </c>
      <c r="G627" s="278"/>
      <c r="H627" s="139" t="str">
        <f t="shared" si="348"/>
        <v/>
      </c>
      <c r="I627" s="299"/>
      <c r="J627" s="139" t="str">
        <f t="shared" si="348"/>
        <v/>
      </c>
      <c r="K627" s="318"/>
      <c r="L627" s="139" t="str">
        <f t="shared" si="348"/>
        <v/>
      </c>
      <c r="M627" s="278"/>
      <c r="N627" s="139" t="str">
        <f t="shared" si="348"/>
        <v/>
      </c>
      <c r="O627" s="299"/>
      <c r="P627" s="139" t="str">
        <f t="shared" si="348"/>
        <v/>
      </c>
      <c r="Q627" s="256"/>
      <c r="R627" s="139" t="str">
        <f t="shared" si="348"/>
        <v/>
      </c>
      <c r="S627" s="278"/>
      <c r="T627" s="139" t="str">
        <f t="shared" si="348"/>
        <v/>
      </c>
      <c r="U627" s="299"/>
      <c r="V627" s="139" t="str">
        <f t="shared" si="348"/>
        <v/>
      </c>
      <c r="W627" s="318"/>
      <c r="X627" s="139" t="str">
        <f t="shared" si="348"/>
        <v/>
      </c>
      <c r="Y627" s="278"/>
      <c r="Z627" s="139" t="str">
        <f t="shared" si="348"/>
        <v/>
      </c>
      <c r="AA627" s="299"/>
      <c r="AB627" s="139" t="str">
        <f t="shared" si="348"/>
        <v/>
      </c>
      <c r="AC627" s="139">
        <f>IF(ISBLANK(#REF!),"",MATCH($D627,Liste_compétences,0))</f>
        <v>627</v>
      </c>
      <c r="AD627" s="139">
        <f>IF(ISBLANK(#REF!),"",MATCH($D627,Liste_compétences,0))</f>
        <v>627</v>
      </c>
    </row>
    <row r="628" spans="1:30" ht="15" thickBot="1" x14ac:dyDescent="0.3">
      <c r="A628" s="98"/>
      <c r="B628" s="60"/>
      <c r="C628" s="169" t="s">
        <v>586</v>
      </c>
      <c r="D628" s="25" t="s">
        <v>1413</v>
      </c>
      <c r="E628" s="258"/>
      <c r="F628" s="141" t="str">
        <f t="shared" si="348"/>
        <v/>
      </c>
      <c r="G628" s="280"/>
      <c r="H628" s="141" t="str">
        <f t="shared" si="348"/>
        <v/>
      </c>
      <c r="I628" s="301"/>
      <c r="J628" s="141" t="str">
        <f t="shared" si="348"/>
        <v/>
      </c>
      <c r="K628" s="319"/>
      <c r="L628" s="141" t="str">
        <f t="shared" si="348"/>
        <v/>
      </c>
      <c r="M628" s="280"/>
      <c r="N628" s="141" t="str">
        <f t="shared" si="348"/>
        <v/>
      </c>
      <c r="O628" s="301"/>
      <c r="P628" s="141" t="str">
        <f t="shared" si="348"/>
        <v/>
      </c>
      <c r="Q628" s="258"/>
      <c r="R628" s="141" t="str">
        <f t="shared" si="348"/>
        <v/>
      </c>
      <c r="S628" s="280"/>
      <c r="T628" s="141" t="str">
        <f t="shared" si="348"/>
        <v/>
      </c>
      <c r="U628" s="301"/>
      <c r="V628" s="141" t="str">
        <f t="shared" si="348"/>
        <v/>
      </c>
      <c r="W628" s="319"/>
      <c r="X628" s="141" t="str">
        <f t="shared" si="348"/>
        <v/>
      </c>
      <c r="Y628" s="280"/>
      <c r="Z628" s="141" t="str">
        <f t="shared" si="348"/>
        <v/>
      </c>
      <c r="AA628" s="301"/>
      <c r="AB628" s="141" t="str">
        <f t="shared" si="348"/>
        <v/>
      </c>
      <c r="AC628" s="141">
        <f>IF(ISBLANK(#REF!),"",MATCH($D628,Liste_compétences,0))</f>
        <v>628</v>
      </c>
      <c r="AD628" s="141">
        <f>IF(ISBLANK(#REF!),"",MATCH($D628,Liste_compétences,0))</f>
        <v>628</v>
      </c>
    </row>
    <row r="629" spans="1:30" ht="16.5" thickBot="1" x14ac:dyDescent="0.3">
      <c r="A629" s="412" t="s">
        <v>231</v>
      </c>
      <c r="B629" s="159"/>
      <c r="C629" s="174"/>
      <c r="D629" s="13" t="s">
        <v>1375</v>
      </c>
      <c r="E629" s="340"/>
      <c r="F629" s="341" t="str">
        <f>IF(SUM(F631:F634)=0,"",MATCH($D629,Liste_compétences,0))</f>
        <v/>
      </c>
      <c r="G629" s="342" t="str">
        <f>G$6</f>
        <v>2012-2013</v>
      </c>
      <c r="H629" s="341" t="str">
        <f>IF(SUM(H631:H634)=0,"",MATCH($D629,Liste_compétences,0))</f>
        <v/>
      </c>
      <c r="I629" s="343"/>
      <c r="J629" s="341" t="str">
        <f>IF(SUM(J631:J634)=0,"",MATCH($D629,Liste_compétences,0))</f>
        <v/>
      </c>
      <c r="K629" s="340"/>
      <c r="L629" s="341" t="str">
        <f>IF(SUM(L631:L634)=0,"",MATCH($D629,Liste_compétences,0))</f>
        <v/>
      </c>
      <c r="M629" s="342" t="str">
        <f>M$6</f>
        <v>2013-2014</v>
      </c>
      <c r="N629" s="341" t="str">
        <f>IF(SUM(N631:N634)=0,"",MATCH($D629,Liste_compétences,0))</f>
        <v/>
      </c>
      <c r="O629" s="343"/>
      <c r="P629" s="341" t="str">
        <f>IF(SUM(P631:P634)=0,"",MATCH($D629,Liste_compétences,0))</f>
        <v/>
      </c>
      <c r="Q629" s="340"/>
      <c r="R629" s="341" t="str">
        <f>IF(SUM(R631:R634)=0,"",MATCH($D629,Liste_compétences,0))</f>
        <v/>
      </c>
      <c r="S629" s="342" t="str">
        <f>S$6</f>
        <v>2014-2015</v>
      </c>
      <c r="T629" s="341" t="str">
        <f>IF(SUM(T631:T634)=0,"",MATCH($D629,Liste_compétences,0))</f>
        <v/>
      </c>
      <c r="U629" s="343"/>
      <c r="V629" s="341" t="str">
        <f>IF(SUM(V631:V634)=0,"",MATCH($D629,Liste_compétences,0))</f>
        <v/>
      </c>
      <c r="W629" s="340"/>
      <c r="X629" s="341" t="str">
        <f>IF(SUM(X631:X634)=0,"",MATCH($D629,Liste_compétences,0))</f>
        <v/>
      </c>
      <c r="Y629" s="342" t="str">
        <f>Y$6</f>
        <v>2015-2016</v>
      </c>
      <c r="Z629" s="341" t="str">
        <f>IF(SUM(Z631:Z634)=0,"",MATCH($D629,Liste_compétences,0))</f>
        <v/>
      </c>
      <c r="AA629" s="343"/>
      <c r="AB629" s="341" t="str">
        <f>IF(SUM(AB631:AB634)=0,"",MATCH($D629,Liste_compétences,0))</f>
        <v/>
      </c>
      <c r="AC629" s="341">
        <f>IF(SUM(AC631:AC634)=0,"",MATCH($D629,Liste_compétences,0))</f>
        <v>629</v>
      </c>
      <c r="AD629" s="103">
        <f>IF(SUM(AD631:AD634)=0,"",MATCH($D629,Liste_compétences,0))</f>
        <v>629</v>
      </c>
    </row>
    <row r="630" spans="1:30" ht="16.5" thickBot="1" x14ac:dyDescent="0.3">
      <c r="A630" s="413"/>
      <c r="B630" s="177"/>
      <c r="C630" s="173"/>
      <c r="D630" s="17" t="s">
        <v>1</v>
      </c>
      <c r="E630" s="344">
        <v>1</v>
      </c>
      <c r="F630" s="345"/>
      <c r="G630" s="346">
        <v>2</v>
      </c>
      <c r="H630" s="345"/>
      <c r="I630" s="347">
        <v>3</v>
      </c>
      <c r="J630" s="345"/>
      <c r="K630" s="344">
        <v>1</v>
      </c>
      <c r="L630" s="345"/>
      <c r="M630" s="346">
        <v>2</v>
      </c>
      <c r="N630" s="345"/>
      <c r="O630" s="347">
        <v>3</v>
      </c>
      <c r="P630" s="345"/>
      <c r="Q630" s="344">
        <v>1</v>
      </c>
      <c r="R630" s="345"/>
      <c r="S630" s="346">
        <v>2</v>
      </c>
      <c r="T630" s="345"/>
      <c r="U630" s="347">
        <v>3</v>
      </c>
      <c r="V630" s="345"/>
      <c r="W630" s="344">
        <v>1</v>
      </c>
      <c r="X630" s="345"/>
      <c r="Y630" s="346">
        <v>2</v>
      </c>
      <c r="Z630" s="345"/>
      <c r="AA630" s="347">
        <v>3</v>
      </c>
      <c r="AB630" s="345"/>
      <c r="AC630" s="345"/>
      <c r="AD630" s="119"/>
    </row>
    <row r="631" spans="1:30" x14ac:dyDescent="0.25">
      <c r="A631" s="422" t="s">
        <v>133</v>
      </c>
      <c r="B631" s="81"/>
      <c r="C631" s="167" t="s">
        <v>581</v>
      </c>
      <c r="D631" s="206" t="s">
        <v>1138</v>
      </c>
      <c r="E631" s="255"/>
      <c r="F631" s="145" t="str">
        <f>IF(ISBLANK(E631),"",MATCH($D631,Liste_compétences,0))</f>
        <v/>
      </c>
      <c r="G631" s="277"/>
      <c r="H631" s="145" t="str">
        <f>IF(ISBLANK(G631),"",MATCH($D631,Liste_compétences,0))</f>
        <v/>
      </c>
      <c r="I631" s="298"/>
      <c r="J631" s="145" t="str">
        <f>IF(ISBLANK(I631),"",MATCH($D631,Liste_compétences,0))</f>
        <v/>
      </c>
      <c r="K631" s="316"/>
      <c r="L631" s="145" t="str">
        <f>IF(ISBLANK(K631),"",MATCH($D631,Liste_compétences,0))</f>
        <v/>
      </c>
      <c r="M631" s="277"/>
      <c r="N631" s="145" t="str">
        <f>IF(ISBLANK(M631),"",MATCH($D631,Liste_compétences,0))</f>
        <v/>
      </c>
      <c r="O631" s="298"/>
      <c r="P631" s="145" t="str">
        <f>IF(ISBLANK(O631),"",MATCH($D631,Liste_compétences,0))</f>
        <v/>
      </c>
      <c r="Q631" s="316"/>
      <c r="R631" s="145" t="str">
        <f>IF(ISBLANK(Q631),"",MATCH($D631,Liste_compétences,0))</f>
        <v/>
      </c>
      <c r="S631" s="277"/>
      <c r="T631" s="145" t="str">
        <f>IF(ISBLANK(S631),"",MATCH($D631,Liste_compétences,0))</f>
        <v/>
      </c>
      <c r="U631" s="298"/>
      <c r="V631" s="145" t="str">
        <f>IF(ISBLANK(U631),"",MATCH($D631,Liste_compétences,0))</f>
        <v/>
      </c>
      <c r="W631" s="316"/>
      <c r="X631" s="145" t="str">
        <f>IF(ISBLANK(W631),"",MATCH($D631,Liste_compétences,0))</f>
        <v/>
      </c>
      <c r="Y631" s="277"/>
      <c r="Z631" s="145" t="str">
        <f>IF(ISBLANK(Y631),"",MATCH($D631,Liste_compétences,0))</f>
        <v/>
      </c>
      <c r="AA631" s="298"/>
      <c r="AB631" s="145" t="str">
        <f>IF(ISBLANK(AA631),"",MATCH($D631,Liste_compétences,0))</f>
        <v/>
      </c>
      <c r="AC631" s="145">
        <f>IF(ISBLANK(#REF!),"",MATCH($D631,Liste_compétences,0))</f>
        <v>631</v>
      </c>
      <c r="AD631" s="145">
        <f>IF(ISBLANK(#REF!),"",MATCH($D631,Liste_compétences,0))</f>
        <v>631</v>
      </c>
    </row>
    <row r="632" spans="1:30" x14ac:dyDescent="0.25">
      <c r="A632" s="423"/>
      <c r="B632" s="83"/>
      <c r="C632" s="168" t="s">
        <v>582</v>
      </c>
      <c r="D632" s="207" t="s">
        <v>1139</v>
      </c>
      <c r="E632" s="256"/>
      <c r="F632" s="151" t="str">
        <f>IF(ISBLANK(E632),"",MATCH($D632,Liste_compétences,0))</f>
        <v/>
      </c>
      <c r="G632" s="278"/>
      <c r="H632" s="151" t="str">
        <f>IF(ISBLANK(G632),"",MATCH($D632,Liste_compétences,0))</f>
        <v/>
      </c>
      <c r="I632" s="299"/>
      <c r="J632" s="151" t="str">
        <f>IF(ISBLANK(I632),"",MATCH($D632,Liste_compétences,0))</f>
        <v/>
      </c>
      <c r="K632" s="318"/>
      <c r="L632" s="151" t="str">
        <f>IF(ISBLANK(K632),"",MATCH($D632,Liste_compétences,0))</f>
        <v/>
      </c>
      <c r="M632" s="278"/>
      <c r="N632" s="151" t="str">
        <f>IF(ISBLANK(M632),"",MATCH($D632,Liste_compétences,0))</f>
        <v/>
      </c>
      <c r="O632" s="299"/>
      <c r="P632" s="151" t="str">
        <f>IF(ISBLANK(O632),"",MATCH($D632,Liste_compétences,0))</f>
        <v/>
      </c>
      <c r="Q632" s="318"/>
      <c r="R632" s="151" t="str">
        <f>IF(ISBLANK(Q632),"",MATCH($D632,Liste_compétences,0))</f>
        <v/>
      </c>
      <c r="S632" s="278"/>
      <c r="T632" s="151" t="str">
        <f>IF(ISBLANK(S632),"",MATCH($D632,Liste_compétences,0))</f>
        <v/>
      </c>
      <c r="U632" s="299"/>
      <c r="V632" s="151" t="str">
        <f>IF(ISBLANK(U632),"",MATCH($D632,Liste_compétences,0))</f>
        <v/>
      </c>
      <c r="W632" s="318"/>
      <c r="X632" s="151" t="str">
        <f>IF(ISBLANK(W632),"",MATCH($D632,Liste_compétences,0))</f>
        <v/>
      </c>
      <c r="Y632" s="278"/>
      <c r="Z632" s="151" t="str">
        <f>IF(ISBLANK(Y632),"",MATCH($D632,Liste_compétences,0))</f>
        <v/>
      </c>
      <c r="AA632" s="299"/>
      <c r="AB632" s="151" t="str">
        <f>IF(ISBLANK(AA632),"",MATCH($D632,Liste_compétences,0))</f>
        <v/>
      </c>
      <c r="AC632" s="151">
        <f>IF(ISBLANK(#REF!),"",MATCH($D632,Liste_compétences,0))</f>
        <v>632</v>
      </c>
      <c r="AD632" s="151">
        <f>IF(ISBLANK(#REF!),"",MATCH($D632,Liste_compétences,0))</f>
        <v>632</v>
      </c>
    </row>
    <row r="633" spans="1:30" x14ac:dyDescent="0.25">
      <c r="A633" s="423"/>
      <c r="B633" s="83"/>
      <c r="C633" s="168" t="s">
        <v>583</v>
      </c>
      <c r="D633" s="207" t="s">
        <v>1140</v>
      </c>
      <c r="E633" s="256"/>
      <c r="F633" s="151" t="str">
        <f>IF(ISBLANK(E633),"",MATCH($D633,Liste_compétences,0))</f>
        <v/>
      </c>
      <c r="G633" s="278"/>
      <c r="H633" s="151" t="str">
        <f>IF(ISBLANK(G633),"",MATCH($D633,Liste_compétences,0))</f>
        <v/>
      </c>
      <c r="I633" s="299"/>
      <c r="J633" s="151" t="str">
        <f>IF(ISBLANK(I633),"",MATCH($D633,Liste_compétences,0))</f>
        <v/>
      </c>
      <c r="K633" s="318"/>
      <c r="L633" s="151" t="str">
        <f>IF(ISBLANK(K633),"",MATCH($D633,Liste_compétences,0))</f>
        <v/>
      </c>
      <c r="M633" s="278"/>
      <c r="N633" s="151" t="str">
        <f>IF(ISBLANK(M633),"",MATCH($D633,Liste_compétences,0))</f>
        <v/>
      </c>
      <c r="O633" s="299"/>
      <c r="P633" s="151" t="str">
        <f>IF(ISBLANK(O633),"",MATCH($D633,Liste_compétences,0))</f>
        <v/>
      </c>
      <c r="Q633" s="318"/>
      <c r="R633" s="151" t="str">
        <f>IF(ISBLANK(Q633),"",MATCH($D633,Liste_compétences,0))</f>
        <v/>
      </c>
      <c r="S633" s="278"/>
      <c r="T633" s="151" t="str">
        <f>IF(ISBLANK(S633),"",MATCH($D633,Liste_compétences,0))</f>
        <v/>
      </c>
      <c r="U633" s="299"/>
      <c r="V633" s="151" t="str">
        <f>IF(ISBLANK(U633),"",MATCH($D633,Liste_compétences,0))</f>
        <v/>
      </c>
      <c r="W633" s="318"/>
      <c r="X633" s="151" t="str">
        <f>IF(ISBLANK(W633),"",MATCH($D633,Liste_compétences,0))</f>
        <v/>
      </c>
      <c r="Y633" s="278"/>
      <c r="Z633" s="151" t="str">
        <f>IF(ISBLANK(Y633),"",MATCH($D633,Liste_compétences,0))</f>
        <v/>
      </c>
      <c r="AA633" s="299"/>
      <c r="AB633" s="151" t="str">
        <f>IF(ISBLANK(AA633),"",MATCH($D633,Liste_compétences,0))</f>
        <v/>
      </c>
      <c r="AC633" s="151">
        <f>IF(ISBLANK(#REF!),"",MATCH($D633,Liste_compétences,0))</f>
        <v>633</v>
      </c>
      <c r="AD633" s="151">
        <f>IF(ISBLANK(#REF!),"",MATCH($D633,Liste_compétences,0))</f>
        <v>633</v>
      </c>
    </row>
    <row r="634" spans="1:30" ht="15" thickBot="1" x14ac:dyDescent="0.3">
      <c r="A634" s="428"/>
      <c r="B634" s="84"/>
      <c r="C634" s="169" t="s">
        <v>584</v>
      </c>
      <c r="D634" s="25" t="s">
        <v>1137</v>
      </c>
      <c r="E634" s="258"/>
      <c r="F634" s="153" t="str">
        <f>IF(ISBLANK(E634),"",MATCH($D634,Liste_compétences,0))</f>
        <v/>
      </c>
      <c r="G634" s="280"/>
      <c r="H634" s="153" t="str">
        <f>IF(ISBLANK(G634),"",MATCH($D634,Liste_compétences,0))</f>
        <v/>
      </c>
      <c r="I634" s="301"/>
      <c r="J634" s="153" t="str">
        <f>IF(ISBLANK(I634),"",MATCH($D634,Liste_compétences,0))</f>
        <v/>
      </c>
      <c r="K634" s="319"/>
      <c r="L634" s="153" t="str">
        <f>IF(ISBLANK(K634),"",MATCH($D634,Liste_compétences,0))</f>
        <v/>
      </c>
      <c r="M634" s="280"/>
      <c r="N634" s="153" t="str">
        <f>IF(ISBLANK(M634),"",MATCH($D634,Liste_compétences,0))</f>
        <v/>
      </c>
      <c r="O634" s="301"/>
      <c r="P634" s="153" t="str">
        <f>IF(ISBLANK(O634),"",MATCH($D634,Liste_compétences,0))</f>
        <v/>
      </c>
      <c r="Q634" s="319"/>
      <c r="R634" s="153" t="str">
        <f>IF(ISBLANK(Q634),"",MATCH($D634,Liste_compétences,0))</f>
        <v/>
      </c>
      <c r="S634" s="280"/>
      <c r="T634" s="153" t="str">
        <f>IF(ISBLANK(S634),"",MATCH($D634,Liste_compétences,0))</f>
        <v/>
      </c>
      <c r="U634" s="301"/>
      <c r="V634" s="153" t="str">
        <f>IF(ISBLANK(U634),"",MATCH($D634,Liste_compétences,0))</f>
        <v/>
      </c>
      <c r="W634" s="319"/>
      <c r="X634" s="153" t="str">
        <f>IF(ISBLANK(W634),"",MATCH($D634,Liste_compétences,0))</f>
        <v/>
      </c>
      <c r="Y634" s="280"/>
      <c r="Z634" s="153" t="str">
        <f>IF(ISBLANK(Y634),"",MATCH($D634,Liste_compétences,0))</f>
        <v/>
      </c>
      <c r="AA634" s="301"/>
      <c r="AB634" s="153" t="str">
        <f>IF(ISBLANK(AA634),"",MATCH($D634,Liste_compétences,0))</f>
        <v/>
      </c>
      <c r="AC634" s="153">
        <f>IF(ISBLANK(#REF!),"",MATCH($D634,Liste_compétences,0))</f>
        <v>634</v>
      </c>
      <c r="AD634" s="153">
        <f>IF(ISBLANK(#REF!),"",MATCH($D634,Liste_compétences,0))</f>
        <v>634</v>
      </c>
    </row>
    <row r="635" spans="1:30" ht="16.5" thickBot="1" x14ac:dyDescent="0.3">
      <c r="A635" s="412" t="s">
        <v>231</v>
      </c>
      <c r="B635" s="159"/>
      <c r="C635" s="172"/>
      <c r="D635" s="13" t="s">
        <v>1376</v>
      </c>
      <c r="E635" s="340"/>
      <c r="F635" s="341" t="str">
        <f>IF(SUM(F637:F640)=0,"",MATCH($D635,Liste_compétences,0))</f>
        <v/>
      </c>
      <c r="G635" s="342" t="str">
        <f>G$6</f>
        <v>2012-2013</v>
      </c>
      <c r="H635" s="341" t="str">
        <f>IF(SUM(H637:H640)=0,"",MATCH($D635,Liste_compétences,0))</f>
        <v/>
      </c>
      <c r="I635" s="343"/>
      <c r="J635" s="341" t="str">
        <f>IF(SUM(J637:J640)=0,"",MATCH($D635,Liste_compétences,0))</f>
        <v/>
      </c>
      <c r="K635" s="340"/>
      <c r="L635" s="341" t="str">
        <f>IF(SUM(L637:L640)=0,"",MATCH($D635,Liste_compétences,0))</f>
        <v/>
      </c>
      <c r="M635" s="342" t="str">
        <f>M$6</f>
        <v>2013-2014</v>
      </c>
      <c r="N635" s="341" t="str">
        <f>IF(SUM(N637:N640)=0,"",MATCH($D635,Liste_compétences,0))</f>
        <v/>
      </c>
      <c r="O635" s="343"/>
      <c r="P635" s="341" t="str">
        <f>IF(SUM(P637:P640)=0,"",MATCH($D635,Liste_compétences,0))</f>
        <v/>
      </c>
      <c r="Q635" s="340"/>
      <c r="R635" s="341" t="str">
        <f>IF(SUM(R637:R640)=0,"",MATCH($D635,Liste_compétences,0))</f>
        <v/>
      </c>
      <c r="S635" s="342" t="str">
        <f>S$6</f>
        <v>2014-2015</v>
      </c>
      <c r="T635" s="341" t="str">
        <f>IF(SUM(T637:T640)=0,"",MATCH($D635,Liste_compétences,0))</f>
        <v/>
      </c>
      <c r="U635" s="343"/>
      <c r="V635" s="341" t="str">
        <f>IF(SUM(V637:V640)=0,"",MATCH($D635,Liste_compétences,0))</f>
        <v/>
      </c>
      <c r="W635" s="340"/>
      <c r="X635" s="341" t="str">
        <f>IF(SUM(X637:X640)=0,"",MATCH($D635,Liste_compétences,0))</f>
        <v/>
      </c>
      <c r="Y635" s="342" t="str">
        <f>Y$6</f>
        <v>2015-2016</v>
      </c>
      <c r="Z635" s="341" t="str">
        <f>IF(SUM(Z637:Z640)=0,"",MATCH($D635,Liste_compétences,0))</f>
        <v/>
      </c>
      <c r="AA635" s="343"/>
      <c r="AB635" s="341" t="str">
        <f>IF(SUM(AB637:AB640)=0,"",MATCH($D635,Liste_compétences,0))</f>
        <v/>
      </c>
      <c r="AC635" s="341">
        <f>IF(SUM(AC637:AC640)=0,"",MATCH($D635,Liste_compétences,0))</f>
        <v>635</v>
      </c>
      <c r="AD635" s="103">
        <f>IF(SUM(AD637:AD640)=0,"",MATCH($D635,Liste_compétences,0))</f>
        <v>635</v>
      </c>
    </row>
    <row r="636" spans="1:30" ht="16.5" thickBot="1" x14ac:dyDescent="0.3">
      <c r="A636" s="413"/>
      <c r="B636" s="177"/>
      <c r="C636" s="173"/>
      <c r="D636" s="17" t="s">
        <v>1</v>
      </c>
      <c r="E636" s="344">
        <v>1</v>
      </c>
      <c r="F636" s="345"/>
      <c r="G636" s="346">
        <v>2</v>
      </c>
      <c r="H636" s="345"/>
      <c r="I636" s="347">
        <v>3</v>
      </c>
      <c r="J636" s="345"/>
      <c r="K636" s="344">
        <v>1</v>
      </c>
      <c r="L636" s="345"/>
      <c r="M636" s="346">
        <v>2</v>
      </c>
      <c r="N636" s="345"/>
      <c r="O636" s="347">
        <v>3</v>
      </c>
      <c r="P636" s="345"/>
      <c r="Q636" s="344">
        <v>1</v>
      </c>
      <c r="R636" s="345"/>
      <c r="S636" s="346">
        <v>2</v>
      </c>
      <c r="T636" s="345"/>
      <c r="U636" s="347">
        <v>3</v>
      </c>
      <c r="V636" s="345"/>
      <c r="W636" s="344">
        <v>1</v>
      </c>
      <c r="X636" s="345"/>
      <c r="Y636" s="346">
        <v>2</v>
      </c>
      <c r="Z636" s="345"/>
      <c r="AA636" s="347">
        <v>3</v>
      </c>
      <c r="AB636" s="345"/>
      <c r="AC636" s="345"/>
      <c r="AD636" s="119"/>
    </row>
    <row r="637" spans="1:30" x14ac:dyDescent="0.25">
      <c r="A637" s="422" t="s">
        <v>134</v>
      </c>
      <c r="B637" s="81"/>
      <c r="C637" s="167" t="s">
        <v>585</v>
      </c>
      <c r="D637" s="206" t="s">
        <v>1141</v>
      </c>
      <c r="E637" s="255"/>
      <c r="F637" s="145" t="str">
        <f>IF(ISBLANK(E637),"",MATCH($D637,Liste_compétences,0))</f>
        <v/>
      </c>
      <c r="G637" s="277"/>
      <c r="H637" s="145" t="str">
        <f>IF(ISBLANK(G637),"",MATCH($D637,Liste_compétences,0))</f>
        <v/>
      </c>
      <c r="I637" s="298"/>
      <c r="J637" s="145" t="str">
        <f>IF(ISBLANK(I637),"",MATCH($D637,Liste_compétences,0))</f>
        <v/>
      </c>
      <c r="K637" s="316"/>
      <c r="L637" s="145" t="str">
        <f>IF(ISBLANK(K637),"",MATCH($D637,Liste_compétences,0))</f>
        <v/>
      </c>
      <c r="M637" s="277"/>
      <c r="N637" s="145" t="str">
        <f>IF(ISBLANK(M637),"",MATCH($D637,Liste_compétences,0))</f>
        <v/>
      </c>
      <c r="O637" s="298"/>
      <c r="P637" s="145" t="str">
        <f>IF(ISBLANK(O637),"",MATCH($D637,Liste_compétences,0))</f>
        <v/>
      </c>
      <c r="Q637" s="316"/>
      <c r="R637" s="145" t="str">
        <f>IF(ISBLANK(Q637),"",MATCH($D637,Liste_compétences,0))</f>
        <v/>
      </c>
      <c r="S637" s="277"/>
      <c r="T637" s="145" t="str">
        <f>IF(ISBLANK(S637),"",MATCH($D637,Liste_compétences,0))</f>
        <v/>
      </c>
      <c r="U637" s="298"/>
      <c r="V637" s="145" t="str">
        <f>IF(ISBLANK(U637),"",MATCH($D637,Liste_compétences,0))</f>
        <v/>
      </c>
      <c r="W637" s="316"/>
      <c r="X637" s="145" t="str">
        <f>IF(ISBLANK(W637),"",MATCH($D637,Liste_compétences,0))</f>
        <v/>
      </c>
      <c r="Y637" s="277"/>
      <c r="Z637" s="145" t="str">
        <f>IF(ISBLANK(Y637),"",MATCH($D637,Liste_compétences,0))</f>
        <v/>
      </c>
      <c r="AA637" s="298"/>
      <c r="AB637" s="145" t="str">
        <f>IF(ISBLANK(AA637),"",MATCH($D637,Liste_compétences,0))</f>
        <v/>
      </c>
      <c r="AC637" s="145">
        <f>IF(ISBLANK(#REF!),"",MATCH($D637,Liste_compétences,0))</f>
        <v>637</v>
      </c>
      <c r="AD637" s="145">
        <f>IF(ISBLANK(#REF!),"",MATCH($D637,Liste_compétences,0))</f>
        <v>637</v>
      </c>
    </row>
    <row r="638" spans="1:30" x14ac:dyDescent="0.25">
      <c r="A638" s="423"/>
      <c r="B638" s="83"/>
      <c r="C638" s="168" t="s">
        <v>586</v>
      </c>
      <c r="D638" s="207" t="s">
        <v>1142</v>
      </c>
      <c r="E638" s="256"/>
      <c r="F638" s="151" t="str">
        <f>IF(ISBLANK(E638),"",MATCH($D638,Liste_compétences,0))</f>
        <v/>
      </c>
      <c r="G638" s="278"/>
      <c r="H638" s="151" t="str">
        <f>IF(ISBLANK(G638),"",MATCH($D638,Liste_compétences,0))</f>
        <v/>
      </c>
      <c r="I638" s="299"/>
      <c r="J638" s="151" t="str">
        <f>IF(ISBLANK(I638),"",MATCH($D638,Liste_compétences,0))</f>
        <v/>
      </c>
      <c r="K638" s="318"/>
      <c r="L638" s="151" t="str">
        <f>IF(ISBLANK(K638),"",MATCH($D638,Liste_compétences,0))</f>
        <v/>
      </c>
      <c r="M638" s="278"/>
      <c r="N638" s="151" t="str">
        <f>IF(ISBLANK(M638),"",MATCH($D638,Liste_compétences,0))</f>
        <v/>
      </c>
      <c r="O638" s="299"/>
      <c r="P638" s="151" t="str">
        <f>IF(ISBLANK(O638),"",MATCH($D638,Liste_compétences,0))</f>
        <v/>
      </c>
      <c r="Q638" s="318"/>
      <c r="R638" s="151" t="str">
        <f>IF(ISBLANK(Q638),"",MATCH($D638,Liste_compétences,0))</f>
        <v/>
      </c>
      <c r="S638" s="278"/>
      <c r="T638" s="151" t="str">
        <f>IF(ISBLANK(S638),"",MATCH($D638,Liste_compétences,0))</f>
        <v/>
      </c>
      <c r="U638" s="299"/>
      <c r="V638" s="151" t="str">
        <f>IF(ISBLANK(U638),"",MATCH($D638,Liste_compétences,0))</f>
        <v/>
      </c>
      <c r="W638" s="318"/>
      <c r="X638" s="151" t="str">
        <f>IF(ISBLANK(W638),"",MATCH($D638,Liste_compétences,0))</f>
        <v/>
      </c>
      <c r="Y638" s="278"/>
      <c r="Z638" s="151" t="str">
        <f>IF(ISBLANK(Y638),"",MATCH($D638,Liste_compétences,0))</f>
        <v/>
      </c>
      <c r="AA638" s="299"/>
      <c r="AB638" s="151" t="str">
        <f>IF(ISBLANK(AA638),"",MATCH($D638,Liste_compétences,0))</f>
        <v/>
      </c>
      <c r="AC638" s="151">
        <f>IF(ISBLANK(#REF!),"",MATCH($D638,Liste_compétences,0))</f>
        <v>638</v>
      </c>
      <c r="AD638" s="151">
        <f>IF(ISBLANK(#REF!),"",MATCH($D638,Liste_compétences,0))</f>
        <v>638</v>
      </c>
    </row>
    <row r="639" spans="1:30" x14ac:dyDescent="0.25">
      <c r="A639" s="423"/>
      <c r="B639" s="83"/>
      <c r="C639" s="168" t="s">
        <v>587</v>
      </c>
      <c r="D639" s="207" t="s">
        <v>1143</v>
      </c>
      <c r="E639" s="256"/>
      <c r="F639" s="151" t="str">
        <f>IF(ISBLANK(E639),"",MATCH($D639,Liste_compétences,0))</f>
        <v/>
      </c>
      <c r="G639" s="278"/>
      <c r="H639" s="151" t="str">
        <f>IF(ISBLANK(G639),"",MATCH($D639,Liste_compétences,0))</f>
        <v/>
      </c>
      <c r="I639" s="299"/>
      <c r="J639" s="151" t="str">
        <f>IF(ISBLANK(I639),"",MATCH($D639,Liste_compétences,0))</f>
        <v/>
      </c>
      <c r="K639" s="318"/>
      <c r="L639" s="151" t="str">
        <f>IF(ISBLANK(K639),"",MATCH($D639,Liste_compétences,0))</f>
        <v/>
      </c>
      <c r="M639" s="278"/>
      <c r="N639" s="151" t="str">
        <f>IF(ISBLANK(M639),"",MATCH($D639,Liste_compétences,0))</f>
        <v/>
      </c>
      <c r="O639" s="299"/>
      <c r="P639" s="151" t="str">
        <f>IF(ISBLANK(O639),"",MATCH($D639,Liste_compétences,0))</f>
        <v/>
      </c>
      <c r="Q639" s="318"/>
      <c r="R639" s="151" t="str">
        <f>IF(ISBLANK(Q639),"",MATCH($D639,Liste_compétences,0))</f>
        <v/>
      </c>
      <c r="S639" s="278"/>
      <c r="T639" s="151" t="str">
        <f>IF(ISBLANK(S639),"",MATCH($D639,Liste_compétences,0))</f>
        <v/>
      </c>
      <c r="U639" s="299"/>
      <c r="V639" s="151" t="str">
        <f>IF(ISBLANK(U639),"",MATCH($D639,Liste_compétences,0))</f>
        <v/>
      </c>
      <c r="W639" s="318"/>
      <c r="X639" s="151" t="str">
        <f>IF(ISBLANK(W639),"",MATCH($D639,Liste_compétences,0))</f>
        <v/>
      </c>
      <c r="Y639" s="278"/>
      <c r="Z639" s="151" t="str">
        <f>IF(ISBLANK(Y639),"",MATCH($D639,Liste_compétences,0))</f>
        <v/>
      </c>
      <c r="AA639" s="299"/>
      <c r="AB639" s="151" t="str">
        <f>IF(ISBLANK(AA639),"",MATCH($D639,Liste_compétences,0))</f>
        <v/>
      </c>
      <c r="AC639" s="151">
        <f>IF(ISBLANK(#REF!),"",MATCH($D639,Liste_compétences,0))</f>
        <v>639</v>
      </c>
      <c r="AD639" s="151">
        <f>IF(ISBLANK(#REF!),"",MATCH($D639,Liste_compétences,0))</f>
        <v>639</v>
      </c>
    </row>
    <row r="640" spans="1:30" ht="15" thickBot="1" x14ac:dyDescent="0.3">
      <c r="A640" s="428"/>
      <c r="B640" s="84"/>
      <c r="C640" s="169" t="s">
        <v>588</v>
      </c>
      <c r="D640" s="25" t="s">
        <v>1144</v>
      </c>
      <c r="E640" s="258"/>
      <c r="F640" s="153" t="str">
        <f>IF(ISBLANK(E640),"",MATCH($D640,Liste_compétences,0))</f>
        <v/>
      </c>
      <c r="G640" s="280"/>
      <c r="H640" s="153" t="str">
        <f>IF(ISBLANK(G640),"",MATCH($D640,Liste_compétences,0))</f>
        <v/>
      </c>
      <c r="I640" s="301"/>
      <c r="J640" s="153" t="str">
        <f>IF(ISBLANK(I640),"",MATCH($D640,Liste_compétences,0))</f>
        <v/>
      </c>
      <c r="K640" s="319"/>
      <c r="L640" s="153" t="str">
        <f>IF(ISBLANK(K640),"",MATCH($D640,Liste_compétences,0))</f>
        <v/>
      </c>
      <c r="M640" s="280"/>
      <c r="N640" s="153" t="str">
        <f>IF(ISBLANK(M640),"",MATCH($D640,Liste_compétences,0))</f>
        <v/>
      </c>
      <c r="O640" s="301"/>
      <c r="P640" s="153" t="str">
        <f>IF(ISBLANK(O640),"",MATCH($D640,Liste_compétences,0))</f>
        <v/>
      </c>
      <c r="Q640" s="319"/>
      <c r="R640" s="153" t="str">
        <f>IF(ISBLANK(Q640),"",MATCH($D640,Liste_compétences,0))</f>
        <v/>
      </c>
      <c r="S640" s="280"/>
      <c r="T640" s="153" t="str">
        <f>IF(ISBLANK(S640),"",MATCH($D640,Liste_compétences,0))</f>
        <v/>
      </c>
      <c r="U640" s="301"/>
      <c r="V640" s="153" t="str">
        <f>IF(ISBLANK(U640),"",MATCH($D640,Liste_compétences,0))</f>
        <v/>
      </c>
      <c r="W640" s="319"/>
      <c r="X640" s="153" t="str">
        <f>IF(ISBLANK(W640),"",MATCH($D640,Liste_compétences,0))</f>
        <v/>
      </c>
      <c r="Y640" s="280"/>
      <c r="Z640" s="153" t="str">
        <f>IF(ISBLANK(Y640),"",MATCH($D640,Liste_compétences,0))</f>
        <v/>
      </c>
      <c r="AA640" s="301"/>
      <c r="AB640" s="153" t="str">
        <f>IF(ISBLANK(AA640),"",MATCH($D640,Liste_compétences,0))</f>
        <v/>
      </c>
      <c r="AC640" s="153">
        <f>IF(ISBLANK(#REF!),"",MATCH($D640,Liste_compétences,0))</f>
        <v>640</v>
      </c>
      <c r="AD640" s="153">
        <f>IF(ISBLANK(#REF!),"",MATCH($D640,Liste_compétences,0))</f>
        <v>640</v>
      </c>
    </row>
    <row r="641" spans="1:30" ht="16.5" thickBot="1" x14ac:dyDescent="0.3">
      <c r="A641" s="412" t="s">
        <v>231</v>
      </c>
      <c r="B641" s="159"/>
      <c r="C641" s="174"/>
      <c r="D641" s="13" t="s">
        <v>1377</v>
      </c>
      <c r="E641" s="340"/>
      <c r="F641" s="341" t="str">
        <f>IF(SUM(F643:F648)=0,"",MATCH($D641,Liste_compétences,0))</f>
        <v/>
      </c>
      <c r="G641" s="342" t="str">
        <f>G$6</f>
        <v>2012-2013</v>
      </c>
      <c r="H641" s="341" t="str">
        <f>IF(SUM(H643:H648)=0,"",MATCH($D641,Liste_compétences,0))</f>
        <v/>
      </c>
      <c r="I641" s="343"/>
      <c r="J641" s="341" t="str">
        <f>IF(SUM(J643:J648)=0,"",MATCH($D641,Liste_compétences,0))</f>
        <v/>
      </c>
      <c r="K641" s="340"/>
      <c r="L641" s="341" t="str">
        <f>IF(SUM(L643:L648)=0,"",MATCH($D641,Liste_compétences,0))</f>
        <v/>
      </c>
      <c r="M641" s="342" t="str">
        <f>M$6</f>
        <v>2013-2014</v>
      </c>
      <c r="N641" s="341" t="str">
        <f>IF(SUM(N643:N648)=0,"",MATCH($D641,Liste_compétences,0))</f>
        <v/>
      </c>
      <c r="O641" s="343"/>
      <c r="P641" s="341" t="str">
        <f>IF(SUM(P643:P648)=0,"",MATCH($D641,Liste_compétences,0))</f>
        <v/>
      </c>
      <c r="Q641" s="340"/>
      <c r="R641" s="341" t="str">
        <f>IF(SUM(R643:R648)=0,"",MATCH($D641,Liste_compétences,0))</f>
        <v/>
      </c>
      <c r="S641" s="342" t="str">
        <f>S$6</f>
        <v>2014-2015</v>
      </c>
      <c r="T641" s="341" t="str">
        <f>IF(SUM(T643:T648)=0,"",MATCH($D641,Liste_compétences,0))</f>
        <v/>
      </c>
      <c r="U641" s="343"/>
      <c r="V641" s="341" t="str">
        <f>IF(SUM(V643:V648)=0,"",MATCH($D641,Liste_compétences,0))</f>
        <v/>
      </c>
      <c r="W641" s="340"/>
      <c r="X641" s="341" t="str">
        <f>IF(SUM(X643:X648)=0,"",MATCH($D641,Liste_compétences,0))</f>
        <v/>
      </c>
      <c r="Y641" s="342" t="str">
        <f>Y$6</f>
        <v>2015-2016</v>
      </c>
      <c r="Z641" s="341" t="str">
        <f>IF(SUM(Z643:Z648)=0,"",MATCH($D641,Liste_compétences,0))</f>
        <v/>
      </c>
      <c r="AA641" s="343"/>
      <c r="AB641" s="341" t="str">
        <f>IF(SUM(AB643:AB648)=0,"",MATCH($D641,Liste_compétences,0))</f>
        <v/>
      </c>
      <c r="AC641" s="341">
        <f>IF(SUM(AC643:AC648)=0,"",MATCH($D641,Liste_compétences,0))</f>
        <v>641</v>
      </c>
      <c r="AD641" s="103">
        <f>IF(SUM(AD643:AD648)=0,"",MATCH($D641,Liste_compétences,0))</f>
        <v>641</v>
      </c>
    </row>
    <row r="642" spans="1:30" ht="16.5" thickBot="1" x14ac:dyDescent="0.3">
      <c r="A642" s="413"/>
      <c r="B642" s="177"/>
      <c r="C642" s="173"/>
      <c r="D642" s="17" t="s">
        <v>1</v>
      </c>
      <c r="E642" s="344">
        <v>1</v>
      </c>
      <c r="F642" s="345"/>
      <c r="G642" s="346">
        <v>2</v>
      </c>
      <c r="H642" s="345"/>
      <c r="I642" s="347">
        <v>3</v>
      </c>
      <c r="J642" s="345"/>
      <c r="K642" s="344">
        <v>1</v>
      </c>
      <c r="L642" s="345"/>
      <c r="M642" s="346">
        <v>2</v>
      </c>
      <c r="N642" s="345"/>
      <c r="O642" s="347">
        <v>3</v>
      </c>
      <c r="P642" s="345"/>
      <c r="Q642" s="344">
        <v>1</v>
      </c>
      <c r="R642" s="345"/>
      <c r="S642" s="346">
        <v>2</v>
      </c>
      <c r="T642" s="345"/>
      <c r="U642" s="347">
        <v>3</v>
      </c>
      <c r="V642" s="345"/>
      <c r="W642" s="344">
        <v>1</v>
      </c>
      <c r="X642" s="345"/>
      <c r="Y642" s="346">
        <v>2</v>
      </c>
      <c r="Z642" s="345"/>
      <c r="AA642" s="347">
        <v>3</v>
      </c>
      <c r="AB642" s="345"/>
      <c r="AC642" s="345"/>
      <c r="AD642" s="119"/>
    </row>
    <row r="643" spans="1:30" x14ac:dyDescent="0.25">
      <c r="A643" s="422" t="s">
        <v>135</v>
      </c>
      <c r="B643" s="81"/>
      <c r="C643" s="167" t="s">
        <v>589</v>
      </c>
      <c r="D643" s="206" t="s">
        <v>1145</v>
      </c>
      <c r="E643" s="255"/>
      <c r="F643" s="145" t="str">
        <f t="shared" ref="F643:AB648" si="349">IF(ISBLANK(E643),"",MATCH($D643,Liste_compétences,0))</f>
        <v/>
      </c>
      <c r="G643" s="277"/>
      <c r="H643" s="145" t="str">
        <f t="shared" si="349"/>
        <v/>
      </c>
      <c r="I643" s="298"/>
      <c r="J643" s="145" t="str">
        <f t="shared" si="349"/>
        <v/>
      </c>
      <c r="K643" s="316"/>
      <c r="L643" s="145" t="str">
        <f t="shared" si="349"/>
        <v/>
      </c>
      <c r="M643" s="277"/>
      <c r="N643" s="145" t="str">
        <f t="shared" si="349"/>
        <v/>
      </c>
      <c r="O643" s="298"/>
      <c r="P643" s="145" t="str">
        <f t="shared" si="349"/>
        <v/>
      </c>
      <c r="Q643" s="316"/>
      <c r="R643" s="145" t="str">
        <f t="shared" si="349"/>
        <v/>
      </c>
      <c r="S643" s="277"/>
      <c r="T643" s="145" t="str">
        <f t="shared" si="349"/>
        <v/>
      </c>
      <c r="U643" s="298"/>
      <c r="V643" s="145" t="str">
        <f t="shared" si="349"/>
        <v/>
      </c>
      <c r="W643" s="316"/>
      <c r="X643" s="145" t="str">
        <f t="shared" si="349"/>
        <v/>
      </c>
      <c r="Y643" s="277"/>
      <c r="Z643" s="145" t="str">
        <f t="shared" si="349"/>
        <v/>
      </c>
      <c r="AA643" s="298"/>
      <c r="AB643" s="145" t="str">
        <f t="shared" si="349"/>
        <v/>
      </c>
      <c r="AC643" s="145">
        <f>IF(ISBLANK(#REF!),"",MATCH($D643,Liste_compétences,0))</f>
        <v>643</v>
      </c>
      <c r="AD643" s="145">
        <f>IF(ISBLANK(#REF!),"",MATCH($D643,Liste_compétences,0))</f>
        <v>643</v>
      </c>
    </row>
    <row r="644" spans="1:30" ht="15" thickBot="1" x14ac:dyDescent="0.3">
      <c r="A644" s="428"/>
      <c r="B644" s="84"/>
      <c r="C644" s="169" t="s">
        <v>590</v>
      </c>
      <c r="D644" s="25" t="s">
        <v>1146</v>
      </c>
      <c r="E644" s="258"/>
      <c r="F644" s="153" t="str">
        <f t="shared" si="349"/>
        <v/>
      </c>
      <c r="G644" s="280"/>
      <c r="H644" s="153" t="str">
        <f t="shared" si="349"/>
        <v/>
      </c>
      <c r="I644" s="301"/>
      <c r="J644" s="153" t="str">
        <f t="shared" si="349"/>
        <v/>
      </c>
      <c r="K644" s="319"/>
      <c r="L644" s="153" t="str">
        <f t="shared" si="349"/>
        <v/>
      </c>
      <c r="M644" s="280"/>
      <c r="N644" s="153" t="str">
        <f t="shared" si="349"/>
        <v/>
      </c>
      <c r="O644" s="301"/>
      <c r="P644" s="153" t="str">
        <f t="shared" si="349"/>
        <v/>
      </c>
      <c r="Q644" s="319"/>
      <c r="R644" s="153" t="str">
        <f t="shared" si="349"/>
        <v/>
      </c>
      <c r="S644" s="280"/>
      <c r="T644" s="153" t="str">
        <f t="shared" si="349"/>
        <v/>
      </c>
      <c r="U644" s="301"/>
      <c r="V644" s="153" t="str">
        <f t="shared" si="349"/>
        <v/>
      </c>
      <c r="W644" s="319"/>
      <c r="X644" s="153" t="str">
        <f t="shared" si="349"/>
        <v/>
      </c>
      <c r="Y644" s="280"/>
      <c r="Z644" s="153" t="str">
        <f t="shared" si="349"/>
        <v/>
      </c>
      <c r="AA644" s="301"/>
      <c r="AB644" s="153" t="str">
        <f t="shared" si="349"/>
        <v/>
      </c>
      <c r="AC644" s="153">
        <f>IF(ISBLANK(#REF!),"",MATCH($D644,Liste_compétences,0))</f>
        <v>644</v>
      </c>
      <c r="AD644" s="153">
        <f>IF(ISBLANK(#REF!),"",MATCH($D644,Liste_compétences,0))</f>
        <v>644</v>
      </c>
    </row>
    <row r="645" spans="1:30" x14ac:dyDescent="0.25">
      <c r="A645" s="422" t="s">
        <v>136</v>
      </c>
      <c r="B645" s="81"/>
      <c r="C645" s="167" t="s">
        <v>591</v>
      </c>
      <c r="D645" s="206" t="s">
        <v>1147</v>
      </c>
      <c r="E645" s="255"/>
      <c r="F645" s="145" t="str">
        <f t="shared" si="349"/>
        <v/>
      </c>
      <c r="G645" s="277"/>
      <c r="H645" s="145" t="str">
        <f t="shared" si="349"/>
        <v/>
      </c>
      <c r="I645" s="298"/>
      <c r="J645" s="145" t="str">
        <f t="shared" si="349"/>
        <v/>
      </c>
      <c r="K645" s="316"/>
      <c r="L645" s="145" t="str">
        <f t="shared" si="349"/>
        <v/>
      </c>
      <c r="M645" s="277"/>
      <c r="N645" s="145" t="str">
        <f t="shared" si="349"/>
        <v/>
      </c>
      <c r="O645" s="298"/>
      <c r="P645" s="145" t="str">
        <f t="shared" si="349"/>
        <v/>
      </c>
      <c r="Q645" s="316"/>
      <c r="R645" s="145" t="str">
        <f t="shared" si="349"/>
        <v/>
      </c>
      <c r="S645" s="277"/>
      <c r="T645" s="145" t="str">
        <f t="shared" si="349"/>
        <v/>
      </c>
      <c r="U645" s="298"/>
      <c r="V645" s="145" t="str">
        <f t="shared" si="349"/>
        <v/>
      </c>
      <c r="W645" s="316"/>
      <c r="X645" s="145" t="str">
        <f t="shared" si="349"/>
        <v/>
      </c>
      <c r="Y645" s="277"/>
      <c r="Z645" s="145" t="str">
        <f t="shared" si="349"/>
        <v/>
      </c>
      <c r="AA645" s="298"/>
      <c r="AB645" s="145" t="str">
        <f t="shared" si="349"/>
        <v/>
      </c>
      <c r="AC645" s="145">
        <f>IF(ISBLANK(#REF!),"",MATCH($D645,Liste_compétences,0))</f>
        <v>645</v>
      </c>
      <c r="AD645" s="145">
        <f>IF(ISBLANK(#REF!),"",MATCH($D645,Liste_compétences,0))</f>
        <v>645</v>
      </c>
    </row>
    <row r="646" spans="1:30" x14ac:dyDescent="0.25">
      <c r="A646" s="423"/>
      <c r="B646" s="83"/>
      <c r="C646" s="168" t="s">
        <v>592</v>
      </c>
      <c r="D646" s="207" t="s">
        <v>1148</v>
      </c>
      <c r="E646" s="256"/>
      <c r="F646" s="151" t="str">
        <f t="shared" si="349"/>
        <v/>
      </c>
      <c r="G646" s="278"/>
      <c r="H646" s="151" t="str">
        <f t="shared" si="349"/>
        <v/>
      </c>
      <c r="I646" s="299"/>
      <c r="J646" s="151" t="str">
        <f t="shared" si="349"/>
        <v/>
      </c>
      <c r="K646" s="318"/>
      <c r="L646" s="151" t="str">
        <f t="shared" si="349"/>
        <v/>
      </c>
      <c r="M646" s="278"/>
      <c r="N646" s="151" t="str">
        <f t="shared" si="349"/>
        <v/>
      </c>
      <c r="O646" s="299"/>
      <c r="P646" s="151" t="str">
        <f t="shared" si="349"/>
        <v/>
      </c>
      <c r="Q646" s="318"/>
      <c r="R646" s="151" t="str">
        <f t="shared" si="349"/>
        <v/>
      </c>
      <c r="S646" s="278"/>
      <c r="T646" s="151" t="str">
        <f t="shared" si="349"/>
        <v/>
      </c>
      <c r="U646" s="299"/>
      <c r="V646" s="151" t="str">
        <f t="shared" si="349"/>
        <v/>
      </c>
      <c r="W646" s="318"/>
      <c r="X646" s="151" t="str">
        <f t="shared" si="349"/>
        <v/>
      </c>
      <c r="Y646" s="278"/>
      <c r="Z646" s="151" t="str">
        <f t="shared" si="349"/>
        <v/>
      </c>
      <c r="AA646" s="299"/>
      <c r="AB646" s="151" t="str">
        <f t="shared" si="349"/>
        <v/>
      </c>
      <c r="AC646" s="151">
        <f>IF(ISBLANK(#REF!),"",MATCH($D646,Liste_compétences,0))</f>
        <v>646</v>
      </c>
      <c r="AD646" s="151">
        <f>IF(ISBLANK(#REF!),"",MATCH($D646,Liste_compétences,0))</f>
        <v>646</v>
      </c>
    </row>
    <row r="647" spans="1:30" x14ac:dyDescent="0.25">
      <c r="A647" s="423"/>
      <c r="B647" s="83"/>
      <c r="C647" s="168" t="s">
        <v>593</v>
      </c>
      <c r="D647" s="207" t="s">
        <v>1149</v>
      </c>
      <c r="E647" s="256"/>
      <c r="F647" s="151" t="str">
        <f t="shared" si="349"/>
        <v/>
      </c>
      <c r="G647" s="278"/>
      <c r="H647" s="151" t="str">
        <f t="shared" si="349"/>
        <v/>
      </c>
      <c r="I647" s="299"/>
      <c r="J647" s="151" t="str">
        <f t="shared" si="349"/>
        <v/>
      </c>
      <c r="K647" s="318"/>
      <c r="L647" s="151" t="str">
        <f t="shared" si="349"/>
        <v/>
      </c>
      <c r="M647" s="278"/>
      <c r="N647" s="151" t="str">
        <f t="shared" si="349"/>
        <v/>
      </c>
      <c r="O647" s="299"/>
      <c r="P647" s="151" t="str">
        <f t="shared" si="349"/>
        <v/>
      </c>
      <c r="Q647" s="318"/>
      <c r="R647" s="151" t="str">
        <f t="shared" si="349"/>
        <v/>
      </c>
      <c r="S647" s="278"/>
      <c r="T647" s="151" t="str">
        <f t="shared" si="349"/>
        <v/>
      </c>
      <c r="U647" s="299"/>
      <c r="V647" s="151" t="str">
        <f t="shared" si="349"/>
        <v/>
      </c>
      <c r="W647" s="318"/>
      <c r="X647" s="151" t="str">
        <f t="shared" si="349"/>
        <v/>
      </c>
      <c r="Y647" s="278"/>
      <c r="Z647" s="151" t="str">
        <f t="shared" si="349"/>
        <v/>
      </c>
      <c r="AA647" s="299"/>
      <c r="AB647" s="151" t="str">
        <f t="shared" si="349"/>
        <v/>
      </c>
      <c r="AC647" s="151">
        <f>IF(ISBLANK(#REF!),"",MATCH($D647,Liste_compétences,0))</f>
        <v>647</v>
      </c>
      <c r="AD647" s="151">
        <f>IF(ISBLANK(#REF!),"",MATCH($D647,Liste_compétences,0))</f>
        <v>647</v>
      </c>
    </row>
    <row r="648" spans="1:30" ht="15" thickBot="1" x14ac:dyDescent="0.3">
      <c r="A648" s="428"/>
      <c r="B648" s="84"/>
      <c r="C648" s="169" t="s">
        <v>594</v>
      </c>
      <c r="D648" s="25" t="s">
        <v>1150</v>
      </c>
      <c r="E648" s="258"/>
      <c r="F648" s="153" t="str">
        <f t="shared" si="349"/>
        <v/>
      </c>
      <c r="G648" s="280"/>
      <c r="H648" s="153" t="str">
        <f t="shared" si="349"/>
        <v/>
      </c>
      <c r="I648" s="301"/>
      <c r="J648" s="153" t="str">
        <f t="shared" si="349"/>
        <v/>
      </c>
      <c r="K648" s="319"/>
      <c r="L648" s="153" t="str">
        <f t="shared" si="349"/>
        <v/>
      </c>
      <c r="M648" s="280"/>
      <c r="N648" s="153" t="str">
        <f t="shared" si="349"/>
        <v/>
      </c>
      <c r="O648" s="301"/>
      <c r="P648" s="153" t="str">
        <f t="shared" si="349"/>
        <v/>
      </c>
      <c r="Q648" s="319"/>
      <c r="R648" s="153" t="str">
        <f t="shared" si="349"/>
        <v/>
      </c>
      <c r="S648" s="280"/>
      <c r="T648" s="153" t="str">
        <f t="shared" si="349"/>
        <v/>
      </c>
      <c r="U648" s="301"/>
      <c r="V648" s="153" t="str">
        <f t="shared" si="349"/>
        <v/>
      </c>
      <c r="W648" s="319"/>
      <c r="X648" s="153" t="str">
        <f t="shared" si="349"/>
        <v/>
      </c>
      <c r="Y648" s="280"/>
      <c r="Z648" s="153" t="str">
        <f t="shared" si="349"/>
        <v/>
      </c>
      <c r="AA648" s="301"/>
      <c r="AB648" s="153" t="str">
        <f t="shared" si="349"/>
        <v/>
      </c>
      <c r="AC648" s="153">
        <f>IF(ISBLANK(#REF!),"",MATCH($D648,Liste_compétences,0))</f>
        <v>648</v>
      </c>
      <c r="AD648" s="153">
        <f>IF(ISBLANK(#REF!),"",MATCH($D648,Liste_compétences,0))</f>
        <v>648</v>
      </c>
    </row>
    <row r="649" spans="1:30" ht="16.5" thickBot="1" x14ac:dyDescent="0.3">
      <c r="A649" s="412" t="s">
        <v>231</v>
      </c>
      <c r="B649" s="159"/>
      <c r="C649" s="172"/>
      <c r="D649" s="13" t="s">
        <v>1378</v>
      </c>
      <c r="E649" s="340"/>
      <c r="F649" s="341" t="str">
        <f>IF(SUM(F651:F654)=0,"",MATCH($D649,Liste_compétences,0))</f>
        <v/>
      </c>
      <c r="G649" s="342" t="str">
        <f>G$6</f>
        <v>2012-2013</v>
      </c>
      <c r="H649" s="341" t="str">
        <f>IF(SUM(H651:H654)=0,"",MATCH($D649,Liste_compétences,0))</f>
        <v/>
      </c>
      <c r="I649" s="343"/>
      <c r="J649" s="341" t="str">
        <f>IF(SUM(J651:J654)=0,"",MATCH($D649,Liste_compétences,0))</f>
        <v/>
      </c>
      <c r="K649" s="340"/>
      <c r="L649" s="341" t="str">
        <f>IF(SUM(L651:L654)=0,"",MATCH($D649,Liste_compétences,0))</f>
        <v/>
      </c>
      <c r="M649" s="342" t="str">
        <f>M$6</f>
        <v>2013-2014</v>
      </c>
      <c r="N649" s="341" t="str">
        <f>IF(SUM(N651:N654)=0,"",MATCH($D649,Liste_compétences,0))</f>
        <v/>
      </c>
      <c r="O649" s="343"/>
      <c r="P649" s="341" t="str">
        <f>IF(SUM(P651:P654)=0,"",MATCH($D649,Liste_compétences,0))</f>
        <v/>
      </c>
      <c r="Q649" s="340"/>
      <c r="R649" s="341" t="str">
        <f>IF(SUM(R651:R654)=0,"",MATCH($D649,Liste_compétences,0))</f>
        <v/>
      </c>
      <c r="S649" s="342" t="str">
        <f>S$6</f>
        <v>2014-2015</v>
      </c>
      <c r="T649" s="341" t="str">
        <f>IF(SUM(T651:T654)=0,"",MATCH($D649,Liste_compétences,0))</f>
        <v/>
      </c>
      <c r="U649" s="343"/>
      <c r="V649" s="341" t="str">
        <f>IF(SUM(V651:V654)=0,"",MATCH($D649,Liste_compétences,0))</f>
        <v/>
      </c>
      <c r="W649" s="340"/>
      <c r="X649" s="341" t="str">
        <f>IF(SUM(X651:X654)=0,"",MATCH($D649,Liste_compétences,0))</f>
        <v/>
      </c>
      <c r="Y649" s="342" t="str">
        <f>Y$6</f>
        <v>2015-2016</v>
      </c>
      <c r="Z649" s="341" t="str">
        <f>IF(SUM(Z651:Z654)=0,"",MATCH($D649,Liste_compétences,0))</f>
        <v/>
      </c>
      <c r="AA649" s="343"/>
      <c r="AB649" s="341" t="str">
        <f>IF(SUM(AB651:AB654)=0,"",MATCH($D649,Liste_compétences,0))</f>
        <v/>
      </c>
      <c r="AC649" s="341">
        <f>IF(SUM(AC651:AC654)=0,"",MATCH($D649,Liste_compétences,0))</f>
        <v>649</v>
      </c>
      <c r="AD649" s="103">
        <f>IF(SUM(AD651:AD654)=0,"",MATCH($D649,Liste_compétences,0))</f>
        <v>649</v>
      </c>
    </row>
    <row r="650" spans="1:30" ht="16.5" thickBot="1" x14ac:dyDescent="0.3">
      <c r="A650" s="413"/>
      <c r="B650" s="177"/>
      <c r="C650" s="173"/>
      <c r="D650" s="17" t="s">
        <v>1</v>
      </c>
      <c r="E650" s="344">
        <v>1</v>
      </c>
      <c r="F650" s="345"/>
      <c r="G650" s="346">
        <v>2</v>
      </c>
      <c r="H650" s="345"/>
      <c r="I650" s="347">
        <v>3</v>
      </c>
      <c r="J650" s="345"/>
      <c r="K650" s="344">
        <v>1</v>
      </c>
      <c r="L650" s="345"/>
      <c r="M650" s="346">
        <v>2</v>
      </c>
      <c r="N650" s="345"/>
      <c r="O650" s="347">
        <v>3</v>
      </c>
      <c r="P650" s="345"/>
      <c r="Q650" s="344">
        <v>1</v>
      </c>
      <c r="R650" s="345"/>
      <c r="S650" s="346">
        <v>2</v>
      </c>
      <c r="T650" s="345"/>
      <c r="U650" s="347">
        <v>3</v>
      </c>
      <c r="V650" s="345"/>
      <c r="W650" s="344">
        <v>1</v>
      </c>
      <c r="X650" s="345"/>
      <c r="Y650" s="346">
        <v>2</v>
      </c>
      <c r="Z650" s="345"/>
      <c r="AA650" s="347">
        <v>3</v>
      </c>
      <c r="AB650" s="345"/>
      <c r="AC650" s="345"/>
      <c r="AD650" s="119"/>
    </row>
    <row r="651" spans="1:30" x14ac:dyDescent="0.25">
      <c r="A651" s="422" t="s">
        <v>137</v>
      </c>
      <c r="B651" s="81"/>
      <c r="C651" s="167" t="s">
        <v>595</v>
      </c>
      <c r="D651" s="206" t="s">
        <v>1151</v>
      </c>
      <c r="E651" s="255"/>
      <c r="F651" s="145" t="str">
        <f>IF(ISBLANK(E651),"",MATCH($D651,Liste_compétences,0))</f>
        <v/>
      </c>
      <c r="G651" s="277"/>
      <c r="H651" s="145" t="str">
        <f>IF(ISBLANK(G651),"",MATCH($D651,Liste_compétences,0))</f>
        <v/>
      </c>
      <c r="I651" s="298"/>
      <c r="J651" s="145" t="str">
        <f>IF(ISBLANK(I651),"",MATCH($D651,Liste_compétences,0))</f>
        <v/>
      </c>
      <c r="K651" s="316"/>
      <c r="L651" s="145" t="str">
        <f>IF(ISBLANK(K651),"",MATCH($D651,Liste_compétences,0))</f>
        <v/>
      </c>
      <c r="M651" s="277"/>
      <c r="N651" s="145" t="str">
        <f>IF(ISBLANK(M651),"",MATCH($D651,Liste_compétences,0))</f>
        <v/>
      </c>
      <c r="O651" s="298"/>
      <c r="P651" s="145" t="str">
        <f>IF(ISBLANK(O651),"",MATCH($D651,Liste_compétences,0))</f>
        <v/>
      </c>
      <c r="Q651" s="316"/>
      <c r="R651" s="145" t="str">
        <f>IF(ISBLANK(Q651),"",MATCH($D651,Liste_compétences,0))</f>
        <v/>
      </c>
      <c r="S651" s="277"/>
      <c r="T651" s="145" t="str">
        <f>IF(ISBLANK(S651),"",MATCH($D651,Liste_compétences,0))</f>
        <v/>
      </c>
      <c r="U651" s="298"/>
      <c r="V651" s="145" t="str">
        <f>IF(ISBLANK(U651),"",MATCH($D651,Liste_compétences,0))</f>
        <v/>
      </c>
      <c r="W651" s="316"/>
      <c r="X651" s="145" t="str">
        <f>IF(ISBLANK(W651),"",MATCH($D651,Liste_compétences,0))</f>
        <v/>
      </c>
      <c r="Y651" s="277"/>
      <c r="Z651" s="145" t="str">
        <f>IF(ISBLANK(Y651),"",MATCH($D651,Liste_compétences,0))</f>
        <v/>
      </c>
      <c r="AA651" s="298"/>
      <c r="AB651" s="145" t="str">
        <f>IF(ISBLANK(AA651),"",MATCH($D651,Liste_compétences,0))</f>
        <v/>
      </c>
      <c r="AC651" s="145">
        <f>IF(ISBLANK(#REF!),"",MATCH($D651,Liste_compétences,0))</f>
        <v>651</v>
      </c>
      <c r="AD651" s="145">
        <f>IF(ISBLANK(#REF!),"",MATCH($D651,Liste_compétences,0))</f>
        <v>651</v>
      </c>
    </row>
    <row r="652" spans="1:30" ht="15" thickBot="1" x14ac:dyDescent="0.3">
      <c r="A652" s="424"/>
      <c r="B652" s="82"/>
      <c r="C652" s="202" t="s">
        <v>596</v>
      </c>
      <c r="D652" s="208" t="s">
        <v>1152</v>
      </c>
      <c r="E652" s="257"/>
      <c r="F652" s="152" t="str">
        <f>IF(ISBLANK(E652),"",MATCH($D652,Liste_compétences,0))</f>
        <v/>
      </c>
      <c r="G652" s="279"/>
      <c r="H652" s="152" t="str">
        <f>IF(ISBLANK(G652),"",MATCH($D652,Liste_compétences,0))</f>
        <v/>
      </c>
      <c r="I652" s="300"/>
      <c r="J652" s="152" t="str">
        <f>IF(ISBLANK(I652),"",MATCH($D652,Liste_compétences,0))</f>
        <v/>
      </c>
      <c r="K652" s="317"/>
      <c r="L652" s="152" t="str">
        <f>IF(ISBLANK(K652),"",MATCH($D652,Liste_compétences,0))</f>
        <v/>
      </c>
      <c r="M652" s="279"/>
      <c r="N652" s="152" t="str">
        <f>IF(ISBLANK(M652),"",MATCH($D652,Liste_compétences,0))</f>
        <v/>
      </c>
      <c r="O652" s="300"/>
      <c r="P652" s="152" t="str">
        <f>IF(ISBLANK(O652),"",MATCH($D652,Liste_compétences,0))</f>
        <v/>
      </c>
      <c r="Q652" s="317"/>
      <c r="R652" s="152" t="str">
        <f>IF(ISBLANK(Q652),"",MATCH($D652,Liste_compétences,0))</f>
        <v/>
      </c>
      <c r="S652" s="279"/>
      <c r="T652" s="152" t="str">
        <f>IF(ISBLANK(S652),"",MATCH($D652,Liste_compétences,0))</f>
        <v/>
      </c>
      <c r="U652" s="300"/>
      <c r="V652" s="152" t="str">
        <f>IF(ISBLANK(U652),"",MATCH($D652,Liste_compétences,0))</f>
        <v/>
      </c>
      <c r="W652" s="317"/>
      <c r="X652" s="152" t="str">
        <f>IF(ISBLANK(W652),"",MATCH($D652,Liste_compétences,0))</f>
        <v/>
      </c>
      <c r="Y652" s="279"/>
      <c r="Z652" s="152" t="str">
        <f>IF(ISBLANK(Y652),"",MATCH($D652,Liste_compétences,0))</f>
        <v/>
      </c>
      <c r="AA652" s="300"/>
      <c r="AB652" s="152" t="str">
        <f>IF(ISBLANK(AA652),"",MATCH($D652,Liste_compétences,0))</f>
        <v/>
      </c>
      <c r="AC652" s="152">
        <f>IF(ISBLANK(#REF!),"",MATCH($D652,Liste_compétences,0))</f>
        <v>652</v>
      </c>
      <c r="AD652" s="152">
        <f>IF(ISBLANK(#REF!),"",MATCH($D652,Liste_compétences,0))</f>
        <v>652</v>
      </c>
    </row>
    <row r="653" spans="1:30" ht="15" thickBot="1" x14ac:dyDescent="0.3">
      <c r="A653" s="1" t="s">
        <v>138</v>
      </c>
      <c r="B653" s="85"/>
      <c r="C653" s="203" t="s">
        <v>597</v>
      </c>
      <c r="D653" s="209" t="s">
        <v>1153</v>
      </c>
      <c r="E653" s="260"/>
      <c r="F653" s="144" t="str">
        <f>IF(ISBLANK(E653),"",MATCH($D653,Liste_compétences,0))</f>
        <v/>
      </c>
      <c r="G653" s="282"/>
      <c r="H653" s="144" t="str">
        <f>IF(ISBLANK(G653),"",MATCH($D653,Liste_compétences,0))</f>
        <v/>
      </c>
      <c r="I653" s="303"/>
      <c r="J653" s="144" t="str">
        <f>IF(ISBLANK(I653),"",MATCH($D653,Liste_compétences,0))</f>
        <v/>
      </c>
      <c r="K653" s="321"/>
      <c r="L653" s="144" t="str">
        <f>IF(ISBLANK(K653),"",MATCH($D653,Liste_compétences,0))</f>
        <v/>
      </c>
      <c r="M653" s="282"/>
      <c r="N653" s="144" t="str">
        <f>IF(ISBLANK(M653),"",MATCH($D653,Liste_compétences,0))</f>
        <v/>
      </c>
      <c r="O653" s="303"/>
      <c r="P653" s="144" t="str">
        <f>IF(ISBLANK(O653),"",MATCH($D653,Liste_compétences,0))</f>
        <v/>
      </c>
      <c r="Q653" s="321"/>
      <c r="R653" s="144" t="str">
        <f>IF(ISBLANK(Q653),"",MATCH($D653,Liste_compétences,0))</f>
        <v/>
      </c>
      <c r="S653" s="282"/>
      <c r="T653" s="144" t="str">
        <f>IF(ISBLANK(S653),"",MATCH($D653,Liste_compétences,0))</f>
        <v/>
      </c>
      <c r="U653" s="303"/>
      <c r="V653" s="144" t="str">
        <f>IF(ISBLANK(U653),"",MATCH($D653,Liste_compétences,0))</f>
        <v/>
      </c>
      <c r="W653" s="321"/>
      <c r="X653" s="144" t="str">
        <f>IF(ISBLANK(W653),"",MATCH($D653,Liste_compétences,0))</f>
        <v/>
      </c>
      <c r="Y653" s="282"/>
      <c r="Z653" s="144" t="str">
        <f>IF(ISBLANK(Y653),"",MATCH($D653,Liste_compétences,0))</f>
        <v/>
      </c>
      <c r="AA653" s="303"/>
      <c r="AB653" s="144" t="str">
        <f>IF(ISBLANK(AA653),"",MATCH($D653,Liste_compétences,0))</f>
        <v/>
      </c>
      <c r="AC653" s="144">
        <f>IF(ISBLANK(#REF!),"",MATCH($D653,Liste_compétences,0))</f>
        <v>653</v>
      </c>
      <c r="AD653" s="144">
        <f>IF(ISBLANK(#REF!),"",MATCH($D653,Liste_compétences,0))</f>
        <v>653</v>
      </c>
    </row>
    <row r="654" spans="1:30" ht="23.25" thickBot="1" x14ac:dyDescent="0.3">
      <c r="A654" s="1" t="s">
        <v>139</v>
      </c>
      <c r="B654" s="85"/>
      <c r="C654" s="203" t="s">
        <v>598</v>
      </c>
      <c r="D654" s="209" t="s">
        <v>1154</v>
      </c>
      <c r="E654" s="260"/>
      <c r="F654" s="144" t="str">
        <f>IF(ISBLANK(E654),"",MATCH($D654,Liste_compétences,0))</f>
        <v/>
      </c>
      <c r="G654" s="282"/>
      <c r="H654" s="144" t="str">
        <f>IF(ISBLANK(G654),"",MATCH($D654,Liste_compétences,0))</f>
        <v/>
      </c>
      <c r="I654" s="303"/>
      <c r="J654" s="144" t="str">
        <f>IF(ISBLANK(I654),"",MATCH($D654,Liste_compétences,0))</f>
        <v/>
      </c>
      <c r="K654" s="321"/>
      <c r="L654" s="144" t="str">
        <f>IF(ISBLANK(K654),"",MATCH($D654,Liste_compétences,0))</f>
        <v/>
      </c>
      <c r="M654" s="282"/>
      <c r="N654" s="144" t="str">
        <f>IF(ISBLANK(M654),"",MATCH($D654,Liste_compétences,0))</f>
        <v/>
      </c>
      <c r="O654" s="303"/>
      <c r="P654" s="144" t="str">
        <f>IF(ISBLANK(O654),"",MATCH($D654,Liste_compétences,0))</f>
        <v/>
      </c>
      <c r="Q654" s="321"/>
      <c r="R654" s="144" t="str">
        <f>IF(ISBLANK(Q654),"",MATCH($D654,Liste_compétences,0))</f>
        <v/>
      </c>
      <c r="S654" s="282"/>
      <c r="T654" s="144" t="str">
        <f>IF(ISBLANK(S654),"",MATCH($D654,Liste_compétences,0))</f>
        <v/>
      </c>
      <c r="U654" s="303"/>
      <c r="V654" s="144" t="str">
        <f>IF(ISBLANK(U654),"",MATCH($D654,Liste_compétences,0))</f>
        <v/>
      </c>
      <c r="W654" s="321"/>
      <c r="X654" s="144" t="str">
        <f>IF(ISBLANK(W654),"",MATCH($D654,Liste_compétences,0))</f>
        <v/>
      </c>
      <c r="Y654" s="282"/>
      <c r="Z654" s="144" t="str">
        <f>IF(ISBLANK(Y654),"",MATCH($D654,Liste_compétences,0))</f>
        <v/>
      </c>
      <c r="AA654" s="303"/>
      <c r="AB654" s="144" t="str">
        <f>IF(ISBLANK(AA654),"",MATCH($D654,Liste_compétences,0))</f>
        <v/>
      </c>
      <c r="AC654" s="144">
        <f>IF(ISBLANK(#REF!),"",MATCH($D654,Liste_compétences,0))</f>
        <v>654</v>
      </c>
      <c r="AD654" s="144">
        <f>IF(ISBLANK(#REF!),"",MATCH($D654,Liste_compétences,0))</f>
        <v>654</v>
      </c>
    </row>
    <row r="655" spans="1:30" ht="16.5" thickBot="1" x14ac:dyDescent="0.3">
      <c r="A655" s="412" t="s">
        <v>231</v>
      </c>
      <c r="B655" s="159"/>
      <c r="C655" s="172"/>
      <c r="D655" s="13" t="s">
        <v>1379</v>
      </c>
      <c r="E655" s="340"/>
      <c r="F655" s="341" t="str">
        <f>IF(SUM(F657:F660)=0,"",MATCH($D655,Liste_compétences,0))</f>
        <v/>
      </c>
      <c r="G655" s="342" t="str">
        <f>G$6</f>
        <v>2012-2013</v>
      </c>
      <c r="H655" s="341" t="str">
        <f>IF(SUM(H657:H660)=0,"",MATCH($D655,Liste_compétences,0))</f>
        <v/>
      </c>
      <c r="I655" s="343"/>
      <c r="J655" s="341" t="str">
        <f>IF(SUM(J657:J660)=0,"",MATCH($D655,Liste_compétences,0))</f>
        <v/>
      </c>
      <c r="K655" s="340"/>
      <c r="L655" s="341" t="str">
        <f>IF(SUM(L657:L660)=0,"",MATCH($D655,Liste_compétences,0))</f>
        <v/>
      </c>
      <c r="M655" s="342" t="str">
        <f>M$6</f>
        <v>2013-2014</v>
      </c>
      <c r="N655" s="341" t="str">
        <f>IF(SUM(N657:N660)=0,"",MATCH($D655,Liste_compétences,0))</f>
        <v/>
      </c>
      <c r="O655" s="343"/>
      <c r="P655" s="341" t="str">
        <f>IF(SUM(P657:P660)=0,"",MATCH($D655,Liste_compétences,0))</f>
        <v/>
      </c>
      <c r="Q655" s="340"/>
      <c r="R655" s="341" t="str">
        <f>IF(SUM(R657:R660)=0,"",MATCH($D655,Liste_compétences,0))</f>
        <v/>
      </c>
      <c r="S655" s="342" t="str">
        <f>S$6</f>
        <v>2014-2015</v>
      </c>
      <c r="T655" s="341" t="str">
        <f>IF(SUM(T657:T660)=0,"",MATCH($D655,Liste_compétences,0))</f>
        <v/>
      </c>
      <c r="U655" s="343"/>
      <c r="V655" s="341" t="str">
        <f>IF(SUM(V657:V660)=0,"",MATCH($D655,Liste_compétences,0))</f>
        <v/>
      </c>
      <c r="W655" s="340"/>
      <c r="X655" s="341" t="str">
        <f>IF(SUM(X657:X660)=0,"",MATCH($D655,Liste_compétences,0))</f>
        <v/>
      </c>
      <c r="Y655" s="342" t="str">
        <f>Y$6</f>
        <v>2015-2016</v>
      </c>
      <c r="Z655" s="341" t="str">
        <f>IF(SUM(Z657:Z660)=0,"",MATCH($D655,Liste_compétences,0))</f>
        <v/>
      </c>
      <c r="AA655" s="343"/>
      <c r="AB655" s="341" t="str">
        <f>IF(SUM(AB657:AB660)=0,"",MATCH($D655,Liste_compétences,0))</f>
        <v/>
      </c>
      <c r="AC655" s="341">
        <f>IF(SUM(AC657:AC660)=0,"",MATCH($D655,Liste_compétences,0))</f>
        <v>655</v>
      </c>
      <c r="AD655" s="103">
        <f>IF(SUM(AD657:AD660)=0,"",MATCH($D655,Liste_compétences,0))</f>
        <v>655</v>
      </c>
    </row>
    <row r="656" spans="1:30" ht="16.5" thickBot="1" x14ac:dyDescent="0.3">
      <c r="A656" s="413"/>
      <c r="B656" s="177"/>
      <c r="C656" s="173"/>
      <c r="D656" s="14" t="s">
        <v>1</v>
      </c>
      <c r="E656" s="352">
        <v>1</v>
      </c>
      <c r="F656" s="353"/>
      <c r="G656" s="335">
        <v>2</v>
      </c>
      <c r="H656" s="353"/>
      <c r="I656" s="354">
        <v>3</v>
      </c>
      <c r="J656" s="353"/>
      <c r="K656" s="352">
        <v>1</v>
      </c>
      <c r="L656" s="353"/>
      <c r="M656" s="335">
        <v>2</v>
      </c>
      <c r="N656" s="353"/>
      <c r="O656" s="354">
        <v>3</v>
      </c>
      <c r="P656" s="353"/>
      <c r="Q656" s="352">
        <v>1</v>
      </c>
      <c r="R656" s="353"/>
      <c r="S656" s="335">
        <v>2</v>
      </c>
      <c r="T656" s="353"/>
      <c r="U656" s="354">
        <v>3</v>
      </c>
      <c r="V656" s="353"/>
      <c r="W656" s="352">
        <v>1</v>
      </c>
      <c r="X656" s="353"/>
      <c r="Y656" s="335">
        <v>2</v>
      </c>
      <c r="Z656" s="353"/>
      <c r="AA656" s="354">
        <v>3</v>
      </c>
      <c r="AB656" s="353"/>
      <c r="AC656" s="353"/>
      <c r="AD656" s="142"/>
    </row>
    <row r="657" spans="1:30" x14ac:dyDescent="0.25">
      <c r="A657" s="422" t="s">
        <v>140</v>
      </c>
      <c r="B657" s="81"/>
      <c r="C657" s="167" t="s">
        <v>599</v>
      </c>
      <c r="D657" s="206" t="s">
        <v>1155</v>
      </c>
      <c r="E657" s="255"/>
      <c r="F657" s="145" t="str">
        <f>IF(ISBLANK(E657),"",MATCH($D657,Liste_compétences,0))</f>
        <v/>
      </c>
      <c r="G657" s="277"/>
      <c r="H657" s="145" t="str">
        <f>IF(ISBLANK(G657),"",MATCH($D657,Liste_compétences,0))</f>
        <v/>
      </c>
      <c r="I657" s="298"/>
      <c r="J657" s="145" t="str">
        <f>IF(ISBLANK(I657),"",MATCH($D657,Liste_compétences,0))</f>
        <v/>
      </c>
      <c r="K657" s="316"/>
      <c r="L657" s="145" t="str">
        <f>IF(ISBLANK(K657),"",MATCH($D657,Liste_compétences,0))</f>
        <v/>
      </c>
      <c r="M657" s="277"/>
      <c r="N657" s="145" t="str">
        <f>IF(ISBLANK(M657),"",MATCH($D657,Liste_compétences,0))</f>
        <v/>
      </c>
      <c r="O657" s="298"/>
      <c r="P657" s="145" t="str">
        <f>IF(ISBLANK(O657),"",MATCH($D657,Liste_compétences,0))</f>
        <v/>
      </c>
      <c r="Q657" s="316"/>
      <c r="R657" s="145" t="str">
        <f>IF(ISBLANK(Q657),"",MATCH($D657,Liste_compétences,0))</f>
        <v/>
      </c>
      <c r="S657" s="277"/>
      <c r="T657" s="145" t="str">
        <f>IF(ISBLANK(S657),"",MATCH($D657,Liste_compétences,0))</f>
        <v/>
      </c>
      <c r="U657" s="298"/>
      <c r="V657" s="145" t="str">
        <f>IF(ISBLANK(U657),"",MATCH($D657,Liste_compétences,0))</f>
        <v/>
      </c>
      <c r="W657" s="316"/>
      <c r="X657" s="145" t="str">
        <f>IF(ISBLANK(W657),"",MATCH($D657,Liste_compétences,0))</f>
        <v/>
      </c>
      <c r="Y657" s="277"/>
      <c r="Z657" s="145" t="str">
        <f>IF(ISBLANK(Y657),"",MATCH($D657,Liste_compétences,0))</f>
        <v/>
      </c>
      <c r="AA657" s="298"/>
      <c r="AB657" s="145" t="str">
        <f>IF(ISBLANK(AA657),"",MATCH($D657,Liste_compétences,0))</f>
        <v/>
      </c>
      <c r="AC657" s="145">
        <f>IF(ISBLANK(#REF!),"",MATCH($D657,Liste_compétences,0))</f>
        <v>657</v>
      </c>
      <c r="AD657" s="145">
        <f>IF(ISBLANK(#REF!),"",MATCH($D657,Liste_compétences,0))</f>
        <v>657</v>
      </c>
    </row>
    <row r="658" spans="1:30" x14ac:dyDescent="0.25">
      <c r="A658" s="423"/>
      <c r="B658" s="83"/>
      <c r="C658" s="168" t="s">
        <v>600</v>
      </c>
      <c r="D658" s="207" t="s">
        <v>1156</v>
      </c>
      <c r="E658" s="256"/>
      <c r="F658" s="151" t="str">
        <f>IF(ISBLANK(E658),"",MATCH($D658,Liste_compétences,0))</f>
        <v/>
      </c>
      <c r="G658" s="278"/>
      <c r="H658" s="151" t="str">
        <f>IF(ISBLANK(G658),"",MATCH($D658,Liste_compétences,0))</f>
        <v/>
      </c>
      <c r="I658" s="299"/>
      <c r="J658" s="151" t="str">
        <f>IF(ISBLANK(I658),"",MATCH($D658,Liste_compétences,0))</f>
        <v/>
      </c>
      <c r="K658" s="318"/>
      <c r="L658" s="151" t="str">
        <f>IF(ISBLANK(K658),"",MATCH($D658,Liste_compétences,0))</f>
        <v/>
      </c>
      <c r="M658" s="278"/>
      <c r="N658" s="151" t="str">
        <f>IF(ISBLANK(M658),"",MATCH($D658,Liste_compétences,0))</f>
        <v/>
      </c>
      <c r="O658" s="299"/>
      <c r="P658" s="151" t="str">
        <f>IF(ISBLANK(O658),"",MATCH($D658,Liste_compétences,0))</f>
        <v/>
      </c>
      <c r="Q658" s="318"/>
      <c r="R658" s="151" t="str">
        <f>IF(ISBLANK(Q658),"",MATCH($D658,Liste_compétences,0))</f>
        <v/>
      </c>
      <c r="S658" s="278"/>
      <c r="T658" s="151" t="str">
        <f>IF(ISBLANK(S658),"",MATCH($D658,Liste_compétences,0))</f>
        <v/>
      </c>
      <c r="U658" s="299"/>
      <c r="V658" s="151" t="str">
        <f>IF(ISBLANK(U658),"",MATCH($D658,Liste_compétences,0))</f>
        <v/>
      </c>
      <c r="W658" s="318"/>
      <c r="X658" s="151" t="str">
        <f>IF(ISBLANK(W658),"",MATCH($D658,Liste_compétences,0))</f>
        <v/>
      </c>
      <c r="Y658" s="278"/>
      <c r="Z658" s="151" t="str">
        <f>IF(ISBLANK(Y658),"",MATCH($D658,Liste_compétences,0))</f>
        <v/>
      </c>
      <c r="AA658" s="299"/>
      <c r="AB658" s="151" t="str">
        <f>IF(ISBLANK(AA658),"",MATCH($D658,Liste_compétences,0))</f>
        <v/>
      </c>
      <c r="AC658" s="151">
        <f>IF(ISBLANK(#REF!),"",MATCH($D658,Liste_compétences,0))</f>
        <v>658</v>
      </c>
      <c r="AD658" s="151">
        <f>IF(ISBLANK(#REF!),"",MATCH($D658,Liste_compétences,0))</f>
        <v>658</v>
      </c>
    </row>
    <row r="659" spans="1:30" x14ac:dyDescent="0.25">
      <c r="A659" s="423"/>
      <c r="B659" s="83"/>
      <c r="C659" s="168" t="s">
        <v>601</v>
      </c>
      <c r="D659" s="207" t="s">
        <v>1157</v>
      </c>
      <c r="E659" s="256"/>
      <c r="F659" s="151" t="str">
        <f>IF(ISBLANK(E659),"",MATCH($D659,Liste_compétences,0))</f>
        <v/>
      </c>
      <c r="G659" s="278"/>
      <c r="H659" s="151" t="str">
        <f>IF(ISBLANK(G659),"",MATCH($D659,Liste_compétences,0))</f>
        <v/>
      </c>
      <c r="I659" s="299"/>
      <c r="J659" s="151" t="str">
        <f>IF(ISBLANK(I659),"",MATCH($D659,Liste_compétences,0))</f>
        <v/>
      </c>
      <c r="K659" s="318"/>
      <c r="L659" s="151" t="str">
        <f>IF(ISBLANK(K659),"",MATCH($D659,Liste_compétences,0))</f>
        <v/>
      </c>
      <c r="M659" s="278"/>
      <c r="N659" s="151" t="str">
        <f>IF(ISBLANK(M659),"",MATCH($D659,Liste_compétences,0))</f>
        <v/>
      </c>
      <c r="O659" s="299"/>
      <c r="P659" s="151" t="str">
        <f>IF(ISBLANK(O659),"",MATCH($D659,Liste_compétences,0))</f>
        <v/>
      </c>
      <c r="Q659" s="318"/>
      <c r="R659" s="151" t="str">
        <f>IF(ISBLANK(Q659),"",MATCH($D659,Liste_compétences,0))</f>
        <v/>
      </c>
      <c r="S659" s="278"/>
      <c r="T659" s="151" t="str">
        <f>IF(ISBLANK(S659),"",MATCH($D659,Liste_compétences,0))</f>
        <v/>
      </c>
      <c r="U659" s="299"/>
      <c r="V659" s="151" t="str">
        <f>IF(ISBLANK(U659),"",MATCH($D659,Liste_compétences,0))</f>
        <v/>
      </c>
      <c r="W659" s="318"/>
      <c r="X659" s="151" t="str">
        <f>IF(ISBLANK(W659),"",MATCH($D659,Liste_compétences,0))</f>
        <v/>
      </c>
      <c r="Y659" s="278"/>
      <c r="Z659" s="151" t="str">
        <f>IF(ISBLANK(Y659),"",MATCH($D659,Liste_compétences,0))</f>
        <v/>
      </c>
      <c r="AA659" s="299"/>
      <c r="AB659" s="151" t="str">
        <f>IF(ISBLANK(AA659),"",MATCH($D659,Liste_compétences,0))</f>
        <v/>
      </c>
      <c r="AC659" s="151">
        <f>IF(ISBLANK(#REF!),"",MATCH($D659,Liste_compétences,0))</f>
        <v>659</v>
      </c>
      <c r="AD659" s="151">
        <f>IF(ISBLANK(#REF!),"",MATCH($D659,Liste_compétences,0))</f>
        <v>659</v>
      </c>
    </row>
    <row r="660" spans="1:30" ht="15" thickBot="1" x14ac:dyDescent="0.3">
      <c r="A660" s="428"/>
      <c r="B660" s="84"/>
      <c r="C660" s="169" t="s">
        <v>602</v>
      </c>
      <c r="D660" s="25" t="s">
        <v>1158</v>
      </c>
      <c r="E660" s="258"/>
      <c r="F660" s="153" t="str">
        <f>IF(ISBLANK(E660),"",MATCH($D660,Liste_compétences,0))</f>
        <v/>
      </c>
      <c r="G660" s="280"/>
      <c r="H660" s="153" t="str">
        <f>IF(ISBLANK(G660),"",MATCH($D660,Liste_compétences,0))</f>
        <v/>
      </c>
      <c r="I660" s="301"/>
      <c r="J660" s="153" t="str">
        <f>IF(ISBLANK(I660),"",MATCH($D660,Liste_compétences,0))</f>
        <v/>
      </c>
      <c r="K660" s="319"/>
      <c r="L660" s="153" t="str">
        <f>IF(ISBLANK(K660),"",MATCH($D660,Liste_compétences,0))</f>
        <v/>
      </c>
      <c r="M660" s="280"/>
      <c r="N660" s="153" t="str">
        <f>IF(ISBLANK(M660),"",MATCH($D660,Liste_compétences,0))</f>
        <v/>
      </c>
      <c r="O660" s="301"/>
      <c r="P660" s="153" t="str">
        <f>IF(ISBLANK(O660),"",MATCH($D660,Liste_compétences,0))</f>
        <v/>
      </c>
      <c r="Q660" s="319"/>
      <c r="R660" s="153" t="str">
        <f>IF(ISBLANK(Q660),"",MATCH($D660,Liste_compétences,0))</f>
        <v/>
      </c>
      <c r="S660" s="280"/>
      <c r="T660" s="153" t="str">
        <f>IF(ISBLANK(S660),"",MATCH($D660,Liste_compétences,0))</f>
        <v/>
      </c>
      <c r="U660" s="301"/>
      <c r="V660" s="153" t="str">
        <f>IF(ISBLANK(U660),"",MATCH($D660,Liste_compétences,0))</f>
        <v/>
      </c>
      <c r="W660" s="319"/>
      <c r="X660" s="153" t="str">
        <f>IF(ISBLANK(W660),"",MATCH($D660,Liste_compétences,0))</f>
        <v/>
      </c>
      <c r="Y660" s="280"/>
      <c r="Z660" s="153" t="str">
        <f>IF(ISBLANK(Y660),"",MATCH($D660,Liste_compétences,0))</f>
        <v/>
      </c>
      <c r="AA660" s="301"/>
      <c r="AB660" s="153" t="str">
        <f>IF(ISBLANK(AA660),"",MATCH($D660,Liste_compétences,0))</f>
        <v/>
      </c>
      <c r="AC660" s="153">
        <f>IF(ISBLANK(#REF!),"",MATCH($D660,Liste_compétences,0))</f>
        <v>660</v>
      </c>
      <c r="AD660" s="153">
        <f>IF(ISBLANK(#REF!),"",MATCH($D660,Liste_compétences,0))</f>
        <v>660</v>
      </c>
    </row>
    <row r="661" spans="1:30" ht="27" thickBot="1" x14ac:dyDescent="0.3">
      <c r="A661" s="18"/>
      <c r="B661" s="30"/>
      <c r="C661" s="30"/>
      <c r="D661" s="220" t="s">
        <v>38</v>
      </c>
      <c r="E661" s="242"/>
      <c r="F661" s="104" t="str">
        <f>IF(SUM(F662:F777)=0,"",MATCH($D661,Liste_compétences,0))</f>
        <v/>
      </c>
      <c r="G661" s="264"/>
      <c r="H661" s="104" t="str">
        <f>IF(SUM(H662:H777)=0,"",MATCH($D661,Liste_compétences,0))</f>
        <v/>
      </c>
      <c r="I661" s="264"/>
      <c r="J661" s="104" t="str">
        <f>IF(SUM(J662:J777)=0,"",MATCH($D661,Liste_compétences,0))</f>
        <v/>
      </c>
      <c r="K661" s="264"/>
      <c r="L661" s="104" t="str">
        <f>IF(SUM(L662:L777)=0,"",MATCH($D661,Liste_compétences,0))</f>
        <v/>
      </c>
      <c r="M661" s="264"/>
      <c r="N661" s="104" t="str">
        <f>IF(SUM(N662:N777)=0,"",MATCH($D661,Liste_compétences,0))</f>
        <v/>
      </c>
      <c r="O661" s="264"/>
      <c r="P661" s="104" t="str">
        <f>IF(SUM(P662:P777)=0,"",MATCH($D661,Liste_compétences,0))</f>
        <v/>
      </c>
      <c r="Q661" s="264"/>
      <c r="R661" s="104" t="str">
        <f>IF(SUM(R662:R777)=0,"",MATCH($D661,Liste_compétences,0))</f>
        <v/>
      </c>
      <c r="S661" s="264" t="s">
        <v>237</v>
      </c>
      <c r="T661" s="104" t="str">
        <f>IF(SUM(T662:T777)=0,"",MATCH($D661,Liste_compétences,0))</f>
        <v/>
      </c>
      <c r="U661" s="264"/>
      <c r="V661" s="104" t="str">
        <f>IF(SUM(V662:V777)=0,"",MATCH($D661,Liste_compétences,0))</f>
        <v/>
      </c>
      <c r="W661" s="264"/>
      <c r="X661" s="104" t="str">
        <f>IF(SUM(X662:X777)=0,"",MATCH($D661,Liste_compétences,0))</f>
        <v/>
      </c>
      <c r="Y661" s="264"/>
      <c r="Z661" s="104" t="str">
        <f>IF(SUM(Z662:Z777)=0,"",MATCH($D661,Liste_compétences,0))</f>
        <v/>
      </c>
      <c r="AA661" s="264"/>
      <c r="AB661" s="104" t="str">
        <f>IF(SUM(AB662:AB777)=0,"",MATCH($D661,Liste_compétences,0))</f>
        <v/>
      </c>
      <c r="AC661" s="104">
        <f>IF(SUM(AC662:AC777)=0,"",MATCH($D661,Liste_compétences,0))</f>
        <v>661</v>
      </c>
      <c r="AD661" s="104">
        <f>IF(SUM(AD662:AD777)=0,"",MATCH($D661,Liste_compétences,0))</f>
        <v>661</v>
      </c>
    </row>
    <row r="662" spans="1:30" ht="16.5" thickBot="1" x14ac:dyDescent="0.3">
      <c r="A662" s="412" t="s">
        <v>230</v>
      </c>
      <c r="B662" s="159"/>
      <c r="C662" s="172"/>
      <c r="D662" s="13" t="s">
        <v>1380</v>
      </c>
      <c r="E662" s="340"/>
      <c r="F662" s="341" t="str">
        <f>IF(SUM(F664)=0,"",MATCH($D662,Liste_compétences,0))</f>
        <v/>
      </c>
      <c r="G662" s="342" t="str">
        <f>G$6</f>
        <v>2012-2013</v>
      </c>
      <c r="H662" s="341" t="str">
        <f>IF(SUM(H664)=0,"",MATCH($D662,Liste_compétences,0))</f>
        <v/>
      </c>
      <c r="I662" s="343"/>
      <c r="J662" s="341" t="str">
        <f>IF(SUM(J664)=0,"",MATCH($D662,Liste_compétences,0))</f>
        <v/>
      </c>
      <c r="K662" s="340"/>
      <c r="L662" s="341" t="str">
        <f>IF(SUM(L664)=0,"",MATCH($D662,Liste_compétences,0))</f>
        <v/>
      </c>
      <c r="M662" s="342" t="str">
        <f>M$6</f>
        <v>2013-2014</v>
      </c>
      <c r="N662" s="341" t="str">
        <f>IF(SUM(N664)=0,"",MATCH($D662,Liste_compétences,0))</f>
        <v/>
      </c>
      <c r="O662" s="343"/>
      <c r="P662" s="341" t="str">
        <f>IF(SUM(P664)=0,"",MATCH($D662,Liste_compétences,0))</f>
        <v/>
      </c>
      <c r="Q662" s="340"/>
      <c r="R662" s="341" t="str">
        <f>IF(SUM(R664)=0,"",MATCH($D662,Liste_compétences,0))</f>
        <v/>
      </c>
      <c r="S662" s="342" t="str">
        <f>S$6</f>
        <v>2014-2015</v>
      </c>
      <c r="T662" s="341" t="str">
        <f>IF(SUM(T664)=0,"",MATCH($D662,Liste_compétences,0))</f>
        <v/>
      </c>
      <c r="U662" s="343"/>
      <c r="V662" s="341" t="str">
        <f>IF(SUM(V664)=0,"",MATCH($D662,Liste_compétences,0))</f>
        <v/>
      </c>
      <c r="W662" s="340"/>
      <c r="X662" s="341" t="str">
        <f>IF(SUM(X664)=0,"",MATCH($D662,Liste_compétences,0))</f>
        <v/>
      </c>
      <c r="Y662" s="342" t="str">
        <f>Y$6</f>
        <v>2015-2016</v>
      </c>
      <c r="Z662" s="341" t="str">
        <f>IF(SUM(Z664)=0,"",MATCH($D662,Liste_compétences,0))</f>
        <v/>
      </c>
      <c r="AA662" s="343"/>
      <c r="AB662" s="341" t="str">
        <f>IF(SUM(AB664)=0,"",MATCH($D662,Liste_compétences,0))</f>
        <v/>
      </c>
      <c r="AC662" s="341">
        <f>IF(SUM(AC664)=0,"",MATCH($D662,Liste_compétences,0))</f>
        <v>662</v>
      </c>
      <c r="AD662" s="103">
        <f>IF(SUM(AD664)=0,"",MATCH($D662,Liste_compétences,0))</f>
        <v>662</v>
      </c>
    </row>
    <row r="663" spans="1:30" ht="16.5" thickBot="1" x14ac:dyDescent="0.3">
      <c r="A663" s="413"/>
      <c r="B663" s="177"/>
      <c r="C663" s="173"/>
      <c r="D663" s="17" t="s">
        <v>1</v>
      </c>
      <c r="E663" s="344">
        <v>1</v>
      </c>
      <c r="F663" s="345"/>
      <c r="G663" s="346">
        <v>2</v>
      </c>
      <c r="H663" s="345"/>
      <c r="I663" s="347">
        <v>3</v>
      </c>
      <c r="J663" s="345"/>
      <c r="K663" s="357">
        <v>1</v>
      </c>
      <c r="L663" s="345"/>
      <c r="M663" s="346">
        <v>2</v>
      </c>
      <c r="N663" s="345"/>
      <c r="O663" s="347">
        <v>3</v>
      </c>
      <c r="P663" s="345"/>
      <c r="Q663" s="344">
        <v>1</v>
      </c>
      <c r="R663" s="345"/>
      <c r="S663" s="346">
        <v>2</v>
      </c>
      <c r="T663" s="345"/>
      <c r="U663" s="347">
        <v>3</v>
      </c>
      <c r="V663" s="345"/>
      <c r="W663" s="357">
        <v>1</v>
      </c>
      <c r="X663" s="345"/>
      <c r="Y663" s="346">
        <v>2</v>
      </c>
      <c r="Z663" s="345"/>
      <c r="AA663" s="347">
        <v>3</v>
      </c>
      <c r="AB663" s="345"/>
      <c r="AC663" s="345"/>
      <c r="AD663" s="119"/>
    </row>
    <row r="664" spans="1:30" ht="15" thickBot="1" x14ac:dyDescent="0.3">
      <c r="A664" s="97"/>
      <c r="B664" s="59"/>
      <c r="C664" s="203" t="s">
        <v>603</v>
      </c>
      <c r="D664" s="209" t="s">
        <v>1261</v>
      </c>
      <c r="E664" s="260"/>
      <c r="F664" s="146" t="str">
        <f>IF(ISBLANK(E664),"",MATCH($D664,Liste_compétences,0))</f>
        <v/>
      </c>
      <c r="G664" s="282"/>
      <c r="H664" s="146" t="str">
        <f>IF(ISBLANK(G664),"",MATCH($D664,Liste_compétences,0))</f>
        <v/>
      </c>
      <c r="I664" s="303"/>
      <c r="J664" s="146" t="str">
        <f>IF(ISBLANK(I664),"",MATCH($D664,Liste_compétences,0))</f>
        <v/>
      </c>
      <c r="K664" s="321"/>
      <c r="L664" s="146" t="str">
        <f>IF(ISBLANK(K664),"",MATCH($D664,Liste_compétences,0))</f>
        <v/>
      </c>
      <c r="M664" s="282"/>
      <c r="N664" s="146" t="str">
        <f>IF(ISBLANK(M664),"",MATCH($D664,Liste_compétences,0))</f>
        <v/>
      </c>
      <c r="O664" s="303"/>
      <c r="P664" s="146" t="str">
        <f>IF(ISBLANK(O664),"",MATCH($D664,Liste_compétences,0))</f>
        <v/>
      </c>
      <c r="Q664" s="260"/>
      <c r="R664" s="146" t="str">
        <f>IF(ISBLANK(Q664),"",MATCH($D664,Liste_compétences,0))</f>
        <v/>
      </c>
      <c r="S664" s="282"/>
      <c r="T664" s="146" t="str">
        <f>IF(ISBLANK(S664),"",MATCH($D664,Liste_compétences,0))</f>
        <v/>
      </c>
      <c r="U664" s="303"/>
      <c r="V664" s="146" t="str">
        <f>IF(ISBLANK(U664),"",MATCH($D664,Liste_compétences,0))</f>
        <v/>
      </c>
      <c r="W664" s="321"/>
      <c r="X664" s="146" t="str">
        <f>IF(ISBLANK(W664),"",MATCH($D664,Liste_compétences,0))</f>
        <v/>
      </c>
      <c r="Y664" s="282"/>
      <c r="Z664" s="146" t="str">
        <f>IF(ISBLANK(Y664),"",MATCH($D664,Liste_compétences,0))</f>
        <v/>
      </c>
      <c r="AA664" s="303"/>
      <c r="AB664" s="146" t="str">
        <f>IF(ISBLANK(AA664),"",MATCH($D664,Liste_compétences,0))</f>
        <v/>
      </c>
      <c r="AC664" s="146">
        <f>IF(ISBLANK(#REF!),"",MATCH($D664,Liste_compétences,0))</f>
        <v>664</v>
      </c>
      <c r="AD664" s="146">
        <f>IF(ISBLANK(#REF!),"",MATCH($D664,Liste_compétences,0))</f>
        <v>664</v>
      </c>
    </row>
    <row r="665" spans="1:30" ht="16.5" thickBot="1" x14ac:dyDescent="0.3">
      <c r="A665" s="412" t="s">
        <v>230</v>
      </c>
      <c r="B665" s="159"/>
      <c r="C665" s="172"/>
      <c r="D665" s="20" t="s">
        <v>1427</v>
      </c>
      <c r="E665" s="340"/>
      <c r="F665" s="341" t="str">
        <f>IF(SUM(F667:F677)=0,"",MATCH($D665,Liste_compétences,0))</f>
        <v/>
      </c>
      <c r="G665" s="342" t="str">
        <f>G$6</f>
        <v>2012-2013</v>
      </c>
      <c r="H665" s="341" t="str">
        <f>IF(SUM(H667:H677)=0,"",MATCH($D665,Liste_compétences,0))</f>
        <v/>
      </c>
      <c r="I665" s="343"/>
      <c r="J665" s="341" t="str">
        <f>IF(SUM(J667:J677)=0,"",MATCH($D665,Liste_compétences,0))</f>
        <v/>
      </c>
      <c r="K665" s="340"/>
      <c r="L665" s="341" t="str">
        <f>IF(SUM(L667:L677)=0,"",MATCH($D665,Liste_compétences,0))</f>
        <v/>
      </c>
      <c r="M665" s="342" t="str">
        <f>M$6</f>
        <v>2013-2014</v>
      </c>
      <c r="N665" s="341" t="str">
        <f>IF(SUM(N667:N677)=0,"",MATCH($D665,Liste_compétences,0))</f>
        <v/>
      </c>
      <c r="O665" s="343"/>
      <c r="P665" s="341" t="str">
        <f>IF(SUM(P667:P677)=0,"",MATCH($D665,Liste_compétences,0))</f>
        <v/>
      </c>
      <c r="Q665" s="340"/>
      <c r="R665" s="341" t="str">
        <f>IF(SUM(R667:R677)=0,"",MATCH($D665,Liste_compétences,0))</f>
        <v/>
      </c>
      <c r="S665" s="342" t="str">
        <f>S$6</f>
        <v>2014-2015</v>
      </c>
      <c r="T665" s="341" t="str">
        <f>IF(SUM(T667:T677)=0,"",MATCH($D665,Liste_compétences,0))</f>
        <v/>
      </c>
      <c r="U665" s="343"/>
      <c r="V665" s="341" t="str">
        <f>IF(SUM(V667:V677)=0,"",MATCH($D665,Liste_compétences,0))</f>
        <v/>
      </c>
      <c r="W665" s="340"/>
      <c r="X665" s="341" t="str">
        <f>IF(SUM(X667:X677)=0,"",MATCH($D665,Liste_compétences,0))</f>
        <v/>
      </c>
      <c r="Y665" s="342" t="str">
        <f>Y$6</f>
        <v>2015-2016</v>
      </c>
      <c r="Z665" s="341" t="str">
        <f>IF(SUM(Z667:Z677)=0,"",MATCH($D665,Liste_compétences,0))</f>
        <v/>
      </c>
      <c r="AA665" s="343"/>
      <c r="AB665" s="341" t="str">
        <f>IF(SUM(AB667:AB677)=0,"",MATCH($D665,Liste_compétences,0))</f>
        <v/>
      </c>
      <c r="AC665" s="341">
        <f>IF(SUM(AC667:AC677)=0,"",MATCH($D665,Liste_compétences,0))</f>
        <v>665</v>
      </c>
      <c r="AD665" s="103">
        <f>IF(SUM(AD667:AD677)=0,"",MATCH($D665,Liste_compétences,0))</f>
        <v>665</v>
      </c>
    </row>
    <row r="666" spans="1:30" ht="16.5" thickBot="1" x14ac:dyDescent="0.3">
      <c r="A666" s="413"/>
      <c r="B666" s="177"/>
      <c r="C666" s="173"/>
      <c r="D666" s="17" t="s">
        <v>1</v>
      </c>
      <c r="E666" s="344">
        <v>1</v>
      </c>
      <c r="F666" s="345"/>
      <c r="G666" s="346">
        <v>2</v>
      </c>
      <c r="H666" s="345"/>
      <c r="I666" s="347">
        <v>3</v>
      </c>
      <c r="J666" s="345"/>
      <c r="K666" s="357">
        <v>1</v>
      </c>
      <c r="L666" s="345"/>
      <c r="M666" s="346">
        <v>2</v>
      </c>
      <c r="N666" s="345"/>
      <c r="O666" s="347">
        <v>3</v>
      </c>
      <c r="P666" s="345"/>
      <c r="Q666" s="344">
        <v>1</v>
      </c>
      <c r="R666" s="345"/>
      <c r="S666" s="346">
        <v>2</v>
      </c>
      <c r="T666" s="345"/>
      <c r="U666" s="347">
        <v>3</v>
      </c>
      <c r="V666" s="345"/>
      <c r="W666" s="357">
        <v>1</v>
      </c>
      <c r="X666" s="345"/>
      <c r="Y666" s="346">
        <v>2</v>
      </c>
      <c r="Z666" s="345"/>
      <c r="AA666" s="347">
        <v>3</v>
      </c>
      <c r="AB666" s="345"/>
      <c r="AC666" s="345"/>
      <c r="AD666" s="119"/>
    </row>
    <row r="667" spans="1:30" ht="15" thickBot="1" x14ac:dyDescent="0.3">
      <c r="A667" s="97"/>
      <c r="B667" s="175"/>
      <c r="C667" s="176"/>
      <c r="D667" s="19" t="s">
        <v>39</v>
      </c>
      <c r="E667" s="404"/>
      <c r="F667" s="405"/>
      <c r="G667" s="405"/>
      <c r="H667" s="405"/>
      <c r="I667" s="405"/>
      <c r="J667" s="405"/>
      <c r="K667" s="405"/>
      <c r="L667" s="405"/>
      <c r="M667" s="405"/>
      <c r="N667" s="405"/>
      <c r="O667" s="405"/>
      <c r="P667" s="405"/>
      <c r="Q667" s="405"/>
      <c r="R667" s="405"/>
      <c r="S667" s="405"/>
      <c r="T667" s="405"/>
      <c r="U667" s="405"/>
      <c r="V667" s="405"/>
      <c r="W667" s="405"/>
      <c r="X667" s="405"/>
      <c r="Y667" s="405"/>
      <c r="Z667" s="405"/>
      <c r="AA667" s="405"/>
      <c r="AB667" s="405"/>
      <c r="AC667" s="405"/>
      <c r="AD667" s="405"/>
    </row>
    <row r="668" spans="1:30" ht="15" thickBot="1" x14ac:dyDescent="0.3">
      <c r="A668" s="97"/>
      <c r="B668" s="59"/>
      <c r="C668" s="203" t="s">
        <v>604</v>
      </c>
      <c r="D668" s="209" t="s">
        <v>1262</v>
      </c>
      <c r="E668" s="260"/>
      <c r="F668" s="144" t="str">
        <f>IF(ISBLANK(E668),"",MATCH($D668,Liste_compétences,0))</f>
        <v/>
      </c>
      <c r="G668" s="282"/>
      <c r="H668" s="144" t="str">
        <f>IF(ISBLANK(G668),"",MATCH($D668,Liste_compétences,0))</f>
        <v/>
      </c>
      <c r="I668" s="303"/>
      <c r="J668" s="144" t="str">
        <f>IF(ISBLANK(I668),"",MATCH($D668,Liste_compétences,0))</f>
        <v/>
      </c>
      <c r="K668" s="321"/>
      <c r="L668" s="144" t="str">
        <f>IF(ISBLANK(K668),"",MATCH($D668,Liste_compétences,0))</f>
        <v/>
      </c>
      <c r="M668" s="282"/>
      <c r="N668" s="144" t="str">
        <f>IF(ISBLANK(M668),"",MATCH($D668,Liste_compétences,0))</f>
        <v/>
      </c>
      <c r="O668" s="303"/>
      <c r="P668" s="144" t="str">
        <f>IF(ISBLANK(O668),"",MATCH($D668,Liste_compétences,0))</f>
        <v/>
      </c>
      <c r="Q668" s="260"/>
      <c r="R668" s="144" t="str">
        <f>IF(ISBLANK(Q668),"",MATCH($D668,Liste_compétences,0))</f>
        <v/>
      </c>
      <c r="S668" s="282"/>
      <c r="T668" s="144" t="str">
        <f>IF(ISBLANK(S668),"",MATCH($D668,Liste_compétences,0))</f>
        <v/>
      </c>
      <c r="U668" s="303"/>
      <c r="V668" s="144" t="str">
        <f>IF(ISBLANK(U668),"",MATCH($D668,Liste_compétences,0))</f>
        <v/>
      </c>
      <c r="W668" s="321"/>
      <c r="X668" s="144" t="str">
        <f>IF(ISBLANK(W668),"",MATCH($D668,Liste_compétences,0))</f>
        <v/>
      </c>
      <c r="Y668" s="282"/>
      <c r="Z668" s="144" t="str">
        <f>IF(ISBLANK(Y668),"",MATCH($D668,Liste_compétences,0))</f>
        <v/>
      </c>
      <c r="AA668" s="303"/>
      <c r="AB668" s="144" t="str">
        <f>IF(ISBLANK(AA668),"",MATCH($D668,Liste_compétences,0))</f>
        <v/>
      </c>
      <c r="AC668" s="144">
        <f>IF(ISBLANK(#REF!),"",MATCH($D668,Liste_compétences,0))</f>
        <v>668</v>
      </c>
      <c r="AD668" s="144">
        <f>IF(ISBLANK(#REF!),"",MATCH($D668,Liste_compétences,0))</f>
        <v>668</v>
      </c>
    </row>
    <row r="669" spans="1:30" ht="15" thickBot="1" x14ac:dyDescent="0.3">
      <c r="A669" s="97"/>
      <c r="B669" s="59"/>
      <c r="C669" s="58"/>
      <c r="D669" s="21" t="s">
        <v>40</v>
      </c>
      <c r="E669" s="404"/>
      <c r="F669" s="405"/>
      <c r="G669" s="405"/>
      <c r="H669" s="405"/>
      <c r="I669" s="405"/>
      <c r="J669" s="405"/>
      <c r="K669" s="405"/>
      <c r="L669" s="405"/>
      <c r="M669" s="405"/>
      <c r="N669" s="405"/>
      <c r="O669" s="405"/>
      <c r="P669" s="405"/>
      <c r="Q669" s="405"/>
      <c r="R669" s="405"/>
      <c r="S669" s="405"/>
      <c r="T669" s="405"/>
      <c r="U669" s="405"/>
      <c r="V669" s="405"/>
      <c r="W669" s="405"/>
      <c r="X669" s="405"/>
      <c r="Y669" s="405"/>
      <c r="Z669" s="405"/>
      <c r="AA669" s="405"/>
      <c r="AB669" s="405"/>
      <c r="AC669" s="405"/>
      <c r="AD669" s="405"/>
    </row>
    <row r="670" spans="1:30" x14ac:dyDescent="0.25">
      <c r="A670" s="97"/>
      <c r="B670" s="59"/>
      <c r="C670" s="167" t="s">
        <v>605</v>
      </c>
      <c r="D670" s="206" t="s">
        <v>1263</v>
      </c>
      <c r="E670" s="255"/>
      <c r="F670" s="145" t="str">
        <f>IF(ISBLANK(E670),"",MATCH($D670,Liste_compétences,0))</f>
        <v/>
      </c>
      <c r="G670" s="277"/>
      <c r="H670" s="145" t="str">
        <f>IF(ISBLANK(G670),"",MATCH($D670,Liste_compétences,0))</f>
        <v/>
      </c>
      <c r="I670" s="298"/>
      <c r="J670" s="145" t="str">
        <f>IF(ISBLANK(I670),"",MATCH($D670,Liste_compétences,0))</f>
        <v/>
      </c>
      <c r="K670" s="316"/>
      <c r="L670" s="145" t="str">
        <f>IF(ISBLANK(K670),"",MATCH($D670,Liste_compétences,0))</f>
        <v/>
      </c>
      <c r="M670" s="277"/>
      <c r="N670" s="145" t="str">
        <f>IF(ISBLANK(M670),"",MATCH($D670,Liste_compétences,0))</f>
        <v/>
      </c>
      <c r="O670" s="298"/>
      <c r="P670" s="145" t="str">
        <f>IF(ISBLANK(O670),"",MATCH($D670,Liste_compétences,0))</f>
        <v/>
      </c>
      <c r="Q670" s="255"/>
      <c r="R670" s="145" t="str">
        <f>IF(ISBLANK(Q670),"",MATCH($D670,Liste_compétences,0))</f>
        <v/>
      </c>
      <c r="S670" s="277"/>
      <c r="T670" s="145" t="str">
        <f>IF(ISBLANK(S670),"",MATCH($D670,Liste_compétences,0))</f>
        <v/>
      </c>
      <c r="U670" s="298"/>
      <c r="V670" s="145" t="str">
        <f>IF(ISBLANK(U670),"",MATCH($D670,Liste_compétences,0))</f>
        <v/>
      </c>
      <c r="W670" s="316"/>
      <c r="X670" s="145" t="str">
        <f>IF(ISBLANK(W670),"",MATCH($D670,Liste_compétences,0))</f>
        <v/>
      </c>
      <c r="Y670" s="277"/>
      <c r="Z670" s="145" t="str">
        <f>IF(ISBLANK(Y670),"",MATCH($D670,Liste_compétences,0))</f>
        <v/>
      </c>
      <c r="AA670" s="298"/>
      <c r="AB670" s="145" t="str">
        <f>IF(ISBLANK(AA670),"",MATCH($D670,Liste_compétences,0))</f>
        <v/>
      </c>
      <c r="AC670" s="145">
        <f>IF(ISBLANK(#REF!),"",MATCH($D670,Liste_compétences,0))</f>
        <v>670</v>
      </c>
      <c r="AD670" s="145">
        <f>IF(ISBLANK(#REF!),"",MATCH($D670,Liste_compétences,0))</f>
        <v>670</v>
      </c>
    </row>
    <row r="671" spans="1:30" x14ac:dyDescent="0.25">
      <c r="A671" s="97"/>
      <c r="B671" s="59"/>
      <c r="C671" s="168" t="s">
        <v>606</v>
      </c>
      <c r="D671" s="207" t="s">
        <v>1264</v>
      </c>
      <c r="E671" s="256"/>
      <c r="F671" s="151" t="str">
        <f>IF(ISBLANK(E671),"",MATCH($D671,Liste_compétences,0))</f>
        <v/>
      </c>
      <c r="G671" s="278"/>
      <c r="H671" s="151" t="str">
        <f>IF(ISBLANK(G671),"",MATCH($D671,Liste_compétences,0))</f>
        <v/>
      </c>
      <c r="I671" s="299"/>
      <c r="J671" s="151" t="str">
        <f>IF(ISBLANK(I671),"",MATCH($D671,Liste_compétences,0))</f>
        <v/>
      </c>
      <c r="K671" s="318"/>
      <c r="L671" s="151" t="str">
        <f>IF(ISBLANK(K671),"",MATCH($D671,Liste_compétences,0))</f>
        <v/>
      </c>
      <c r="M671" s="278"/>
      <c r="N671" s="151" t="str">
        <f>IF(ISBLANK(M671),"",MATCH($D671,Liste_compétences,0))</f>
        <v/>
      </c>
      <c r="O671" s="299"/>
      <c r="P671" s="151" t="str">
        <f>IF(ISBLANK(O671),"",MATCH($D671,Liste_compétences,0))</f>
        <v/>
      </c>
      <c r="Q671" s="256"/>
      <c r="R671" s="151" t="str">
        <f>IF(ISBLANK(Q671),"",MATCH($D671,Liste_compétences,0))</f>
        <v/>
      </c>
      <c r="S671" s="278"/>
      <c r="T671" s="151" t="str">
        <f>IF(ISBLANK(S671),"",MATCH($D671,Liste_compétences,0))</f>
        <v/>
      </c>
      <c r="U671" s="299"/>
      <c r="V671" s="151" t="str">
        <f>IF(ISBLANK(U671),"",MATCH($D671,Liste_compétences,0))</f>
        <v/>
      </c>
      <c r="W671" s="318"/>
      <c r="X671" s="151" t="str">
        <f>IF(ISBLANK(W671),"",MATCH($D671,Liste_compétences,0))</f>
        <v/>
      </c>
      <c r="Y671" s="278"/>
      <c r="Z671" s="151" t="str">
        <f>IF(ISBLANK(Y671),"",MATCH($D671,Liste_compétences,0))</f>
        <v/>
      </c>
      <c r="AA671" s="299"/>
      <c r="AB671" s="151" t="str">
        <f>IF(ISBLANK(AA671),"",MATCH($D671,Liste_compétences,0))</f>
        <v/>
      </c>
      <c r="AC671" s="151">
        <f>IF(ISBLANK(#REF!),"",MATCH($D671,Liste_compétences,0))</f>
        <v>671</v>
      </c>
      <c r="AD671" s="151">
        <f>IF(ISBLANK(#REF!),"",MATCH($D671,Liste_compétences,0))</f>
        <v>671</v>
      </c>
    </row>
    <row r="672" spans="1:30" ht="15" thickBot="1" x14ac:dyDescent="0.3">
      <c r="A672" s="97"/>
      <c r="B672" s="59"/>
      <c r="C672" s="169" t="s">
        <v>607</v>
      </c>
      <c r="D672" s="25" t="s">
        <v>1265</v>
      </c>
      <c r="E672" s="258"/>
      <c r="F672" s="153" t="str">
        <f>IF(ISBLANK(E672),"",MATCH($D672,Liste_compétences,0))</f>
        <v/>
      </c>
      <c r="G672" s="280"/>
      <c r="H672" s="153" t="str">
        <f>IF(ISBLANK(G672),"",MATCH($D672,Liste_compétences,0))</f>
        <v/>
      </c>
      <c r="I672" s="301"/>
      <c r="J672" s="153" t="str">
        <f>IF(ISBLANK(I672),"",MATCH($D672,Liste_compétences,0))</f>
        <v/>
      </c>
      <c r="K672" s="319"/>
      <c r="L672" s="153" t="str">
        <f>IF(ISBLANK(K672),"",MATCH($D672,Liste_compétences,0))</f>
        <v/>
      </c>
      <c r="M672" s="280"/>
      <c r="N672" s="153" t="str">
        <f>IF(ISBLANK(M672),"",MATCH($D672,Liste_compétences,0))</f>
        <v/>
      </c>
      <c r="O672" s="301"/>
      <c r="P672" s="153" t="str">
        <f>IF(ISBLANK(O672),"",MATCH($D672,Liste_compétences,0))</f>
        <v/>
      </c>
      <c r="Q672" s="258"/>
      <c r="R672" s="153" t="str">
        <f>IF(ISBLANK(Q672),"",MATCH($D672,Liste_compétences,0))</f>
        <v/>
      </c>
      <c r="S672" s="280"/>
      <c r="T672" s="153" t="str">
        <f>IF(ISBLANK(S672),"",MATCH($D672,Liste_compétences,0))</f>
        <v/>
      </c>
      <c r="U672" s="301"/>
      <c r="V672" s="153" t="str">
        <f>IF(ISBLANK(U672),"",MATCH($D672,Liste_compétences,0))</f>
        <v/>
      </c>
      <c r="W672" s="319"/>
      <c r="X672" s="153" t="str">
        <f>IF(ISBLANK(W672),"",MATCH($D672,Liste_compétences,0))</f>
        <v/>
      </c>
      <c r="Y672" s="280"/>
      <c r="Z672" s="153" t="str">
        <f>IF(ISBLANK(Y672),"",MATCH($D672,Liste_compétences,0))</f>
        <v/>
      </c>
      <c r="AA672" s="301"/>
      <c r="AB672" s="153" t="str">
        <f>IF(ISBLANK(AA672),"",MATCH($D672,Liste_compétences,0))</f>
        <v/>
      </c>
      <c r="AC672" s="153">
        <f>IF(ISBLANK(#REF!),"",MATCH($D672,Liste_compétences,0))</f>
        <v>672</v>
      </c>
      <c r="AD672" s="153">
        <f>IF(ISBLANK(#REF!),"",MATCH($D672,Liste_compétences,0))</f>
        <v>672</v>
      </c>
    </row>
    <row r="673" spans="1:30" ht="15" thickBot="1" x14ac:dyDescent="0.3">
      <c r="A673" s="97"/>
      <c r="B673" s="59"/>
      <c r="C673" s="58"/>
      <c r="D673" s="22" t="s">
        <v>41</v>
      </c>
      <c r="E673" s="404"/>
      <c r="F673" s="405"/>
      <c r="G673" s="405"/>
      <c r="H673" s="405"/>
      <c r="I673" s="405"/>
      <c r="J673" s="405"/>
      <c r="K673" s="405"/>
      <c r="L673" s="405"/>
      <c r="M673" s="405"/>
      <c r="N673" s="405"/>
      <c r="O673" s="405"/>
      <c r="P673" s="405"/>
      <c r="Q673" s="405"/>
      <c r="R673" s="405"/>
      <c r="S673" s="405"/>
      <c r="T673" s="405"/>
      <c r="U673" s="405"/>
      <c r="V673" s="405"/>
      <c r="W673" s="405"/>
      <c r="X673" s="405"/>
      <c r="Y673" s="405"/>
      <c r="Z673" s="405"/>
      <c r="AA673" s="405"/>
      <c r="AB673" s="405"/>
      <c r="AC673" s="405"/>
      <c r="AD673" s="405"/>
    </row>
    <row r="674" spans="1:30" x14ac:dyDescent="0.25">
      <c r="A674" s="97"/>
      <c r="B674" s="59"/>
      <c r="C674" s="167" t="s">
        <v>608</v>
      </c>
      <c r="D674" s="206" t="s">
        <v>1266</v>
      </c>
      <c r="E674" s="255"/>
      <c r="F674" s="145" t="str">
        <f>IF(ISBLANK(E674),"",MATCH($D674,Liste_compétences,0))</f>
        <v/>
      </c>
      <c r="G674" s="277"/>
      <c r="H674" s="145" t="str">
        <f>IF(ISBLANK(G674),"",MATCH($D674,Liste_compétences,0))</f>
        <v/>
      </c>
      <c r="I674" s="298"/>
      <c r="J674" s="145" t="str">
        <f>IF(ISBLANK(I674),"",MATCH($D674,Liste_compétences,0))</f>
        <v/>
      </c>
      <c r="K674" s="316"/>
      <c r="L674" s="145" t="str">
        <f>IF(ISBLANK(K674),"",MATCH($D674,Liste_compétences,0))</f>
        <v/>
      </c>
      <c r="M674" s="277"/>
      <c r="N674" s="145" t="str">
        <f>IF(ISBLANK(M674),"",MATCH($D674,Liste_compétences,0))</f>
        <v/>
      </c>
      <c r="O674" s="298"/>
      <c r="P674" s="145" t="str">
        <f>IF(ISBLANK(O674),"",MATCH($D674,Liste_compétences,0))</f>
        <v/>
      </c>
      <c r="Q674" s="255"/>
      <c r="R674" s="145" t="str">
        <f>IF(ISBLANK(Q674),"",MATCH($D674,Liste_compétences,0))</f>
        <v/>
      </c>
      <c r="S674" s="277"/>
      <c r="T674" s="145" t="str">
        <f>IF(ISBLANK(S674),"",MATCH($D674,Liste_compétences,0))</f>
        <v/>
      </c>
      <c r="U674" s="298"/>
      <c r="V674" s="145" t="str">
        <f>IF(ISBLANK(U674),"",MATCH($D674,Liste_compétences,0))</f>
        <v/>
      </c>
      <c r="W674" s="316"/>
      <c r="X674" s="145" t="str">
        <f>IF(ISBLANK(W674),"",MATCH($D674,Liste_compétences,0))</f>
        <v/>
      </c>
      <c r="Y674" s="277"/>
      <c r="Z674" s="145" t="str">
        <f>IF(ISBLANK(Y674),"",MATCH($D674,Liste_compétences,0))</f>
        <v/>
      </c>
      <c r="AA674" s="298"/>
      <c r="AB674" s="145" t="str">
        <f>IF(ISBLANK(AA674),"",MATCH($D674,Liste_compétences,0))</f>
        <v/>
      </c>
      <c r="AC674" s="145">
        <f>IF(ISBLANK(#REF!),"",MATCH($D674,Liste_compétences,0))</f>
        <v>674</v>
      </c>
      <c r="AD674" s="145">
        <f>IF(ISBLANK(#REF!),"",MATCH($D674,Liste_compétences,0))</f>
        <v>674</v>
      </c>
    </row>
    <row r="675" spans="1:30" x14ac:dyDescent="0.25">
      <c r="A675" s="97"/>
      <c r="B675" s="59"/>
      <c r="C675" s="168" t="s">
        <v>609</v>
      </c>
      <c r="D675" s="207" t="s">
        <v>1267</v>
      </c>
      <c r="E675" s="256"/>
      <c r="F675" s="151" t="str">
        <f>IF(ISBLANK(E675),"",MATCH($D675,Liste_compétences,0))</f>
        <v/>
      </c>
      <c r="G675" s="278"/>
      <c r="H675" s="151" t="str">
        <f>IF(ISBLANK(G675),"",MATCH($D675,Liste_compétences,0))</f>
        <v/>
      </c>
      <c r="I675" s="299"/>
      <c r="J675" s="151" t="str">
        <f>IF(ISBLANK(I675),"",MATCH($D675,Liste_compétences,0))</f>
        <v/>
      </c>
      <c r="K675" s="318"/>
      <c r="L675" s="151" t="str">
        <f>IF(ISBLANK(K675),"",MATCH($D675,Liste_compétences,0))</f>
        <v/>
      </c>
      <c r="M675" s="278"/>
      <c r="N675" s="151" t="str">
        <f>IF(ISBLANK(M675),"",MATCH($D675,Liste_compétences,0))</f>
        <v/>
      </c>
      <c r="O675" s="299"/>
      <c r="P675" s="151" t="str">
        <f>IF(ISBLANK(O675),"",MATCH($D675,Liste_compétences,0))</f>
        <v/>
      </c>
      <c r="Q675" s="256"/>
      <c r="R675" s="151" t="str">
        <f>IF(ISBLANK(Q675),"",MATCH($D675,Liste_compétences,0))</f>
        <v/>
      </c>
      <c r="S675" s="278"/>
      <c r="T675" s="151" t="str">
        <f>IF(ISBLANK(S675),"",MATCH($D675,Liste_compétences,0))</f>
        <v/>
      </c>
      <c r="U675" s="299"/>
      <c r="V675" s="151" t="str">
        <f>IF(ISBLANK(U675),"",MATCH($D675,Liste_compétences,0))</f>
        <v/>
      </c>
      <c r="W675" s="318"/>
      <c r="X675" s="151" t="str">
        <f>IF(ISBLANK(W675),"",MATCH($D675,Liste_compétences,0))</f>
        <v/>
      </c>
      <c r="Y675" s="278"/>
      <c r="Z675" s="151" t="str">
        <f>IF(ISBLANK(Y675),"",MATCH($D675,Liste_compétences,0))</f>
        <v/>
      </c>
      <c r="AA675" s="299"/>
      <c r="AB675" s="151" t="str">
        <f>IF(ISBLANK(AA675),"",MATCH($D675,Liste_compétences,0))</f>
        <v/>
      </c>
      <c r="AC675" s="151">
        <f>IF(ISBLANK(#REF!),"",MATCH($D675,Liste_compétences,0))</f>
        <v>675</v>
      </c>
      <c r="AD675" s="151">
        <f>IF(ISBLANK(#REF!),"",MATCH($D675,Liste_compétences,0))</f>
        <v>675</v>
      </c>
    </row>
    <row r="676" spans="1:30" x14ac:dyDescent="0.25">
      <c r="A676" s="97"/>
      <c r="B676" s="59"/>
      <c r="C676" s="168" t="s">
        <v>610</v>
      </c>
      <c r="D676" s="207" t="s">
        <v>1268</v>
      </c>
      <c r="E676" s="256"/>
      <c r="F676" s="151" t="str">
        <f>IF(ISBLANK(E676),"",MATCH($D676,Liste_compétences,0))</f>
        <v/>
      </c>
      <c r="G676" s="278"/>
      <c r="H676" s="151" t="str">
        <f>IF(ISBLANK(G676),"",MATCH($D676,Liste_compétences,0))</f>
        <v/>
      </c>
      <c r="I676" s="299"/>
      <c r="J676" s="151" t="str">
        <f>IF(ISBLANK(I676),"",MATCH($D676,Liste_compétences,0))</f>
        <v/>
      </c>
      <c r="K676" s="318"/>
      <c r="L676" s="151" t="str">
        <f>IF(ISBLANK(K676),"",MATCH($D676,Liste_compétences,0))</f>
        <v/>
      </c>
      <c r="M676" s="278"/>
      <c r="N676" s="151" t="str">
        <f>IF(ISBLANK(M676),"",MATCH($D676,Liste_compétences,0))</f>
        <v/>
      </c>
      <c r="O676" s="299"/>
      <c r="P676" s="151" t="str">
        <f>IF(ISBLANK(O676),"",MATCH($D676,Liste_compétences,0))</f>
        <v/>
      </c>
      <c r="Q676" s="256"/>
      <c r="R676" s="151" t="str">
        <f>IF(ISBLANK(Q676),"",MATCH($D676,Liste_compétences,0))</f>
        <v/>
      </c>
      <c r="S676" s="278"/>
      <c r="T676" s="151" t="str">
        <f>IF(ISBLANK(S676),"",MATCH($D676,Liste_compétences,0))</f>
        <v/>
      </c>
      <c r="U676" s="299"/>
      <c r="V676" s="151" t="str">
        <f>IF(ISBLANK(U676),"",MATCH($D676,Liste_compétences,0))</f>
        <v/>
      </c>
      <c r="W676" s="318"/>
      <c r="X676" s="151" t="str">
        <f>IF(ISBLANK(W676),"",MATCH($D676,Liste_compétences,0))</f>
        <v/>
      </c>
      <c r="Y676" s="278"/>
      <c r="Z676" s="151" t="str">
        <f>IF(ISBLANK(Y676),"",MATCH($D676,Liste_compétences,0))</f>
        <v/>
      </c>
      <c r="AA676" s="299"/>
      <c r="AB676" s="151" t="str">
        <f>IF(ISBLANK(AA676),"",MATCH($D676,Liste_compétences,0))</f>
        <v/>
      </c>
      <c r="AC676" s="151">
        <f>IF(ISBLANK(#REF!),"",MATCH($D676,Liste_compétences,0))</f>
        <v>676</v>
      </c>
      <c r="AD676" s="151">
        <f>IF(ISBLANK(#REF!),"",MATCH($D676,Liste_compétences,0))</f>
        <v>676</v>
      </c>
    </row>
    <row r="677" spans="1:30" ht="15" thickBot="1" x14ac:dyDescent="0.3">
      <c r="A677" s="97"/>
      <c r="B677" s="59"/>
      <c r="C677" s="169"/>
      <c r="D677" s="25" t="s">
        <v>42</v>
      </c>
      <c r="E677" s="258"/>
      <c r="F677" s="153" t="str">
        <f>IF(ISBLANK(E677),"",MATCH($D677,Liste_compétences,0))</f>
        <v/>
      </c>
      <c r="G677" s="280"/>
      <c r="H677" s="153" t="str">
        <f>IF(ISBLANK(G677),"",MATCH($D677,Liste_compétences,0))</f>
        <v/>
      </c>
      <c r="I677" s="301"/>
      <c r="J677" s="153" t="str">
        <f>IF(ISBLANK(I677),"",MATCH($D677,Liste_compétences,0))</f>
        <v/>
      </c>
      <c r="K677" s="319"/>
      <c r="L677" s="153" t="str">
        <f>IF(ISBLANK(K677),"",MATCH($D677,Liste_compétences,0))</f>
        <v/>
      </c>
      <c r="M677" s="280"/>
      <c r="N677" s="153" t="str">
        <f>IF(ISBLANK(M677),"",MATCH($D677,Liste_compétences,0))</f>
        <v/>
      </c>
      <c r="O677" s="301"/>
      <c r="P677" s="153" t="str">
        <f>IF(ISBLANK(O677),"",MATCH($D677,Liste_compétences,0))</f>
        <v/>
      </c>
      <c r="Q677" s="258"/>
      <c r="R677" s="153" t="str">
        <f>IF(ISBLANK(Q677),"",MATCH($D677,Liste_compétences,0))</f>
        <v/>
      </c>
      <c r="S677" s="280"/>
      <c r="T677" s="153" t="str">
        <f>IF(ISBLANK(S677),"",MATCH($D677,Liste_compétences,0))</f>
        <v/>
      </c>
      <c r="U677" s="301"/>
      <c r="V677" s="153" t="str">
        <f>IF(ISBLANK(U677),"",MATCH($D677,Liste_compétences,0))</f>
        <v/>
      </c>
      <c r="W677" s="319"/>
      <c r="X677" s="153" t="str">
        <f>IF(ISBLANK(W677),"",MATCH($D677,Liste_compétences,0))</f>
        <v/>
      </c>
      <c r="Y677" s="280"/>
      <c r="Z677" s="153" t="str">
        <f>IF(ISBLANK(Y677),"",MATCH($D677,Liste_compétences,0))</f>
        <v/>
      </c>
      <c r="AA677" s="301"/>
      <c r="AB677" s="153" t="str">
        <f>IF(ISBLANK(AA677),"",MATCH($D677,Liste_compétences,0))</f>
        <v/>
      </c>
      <c r="AC677" s="153">
        <f>IF(ISBLANK(#REF!),"",MATCH($D677,Liste_compétences,0))</f>
        <v>677</v>
      </c>
      <c r="AD677" s="153">
        <f>IF(ISBLANK(#REF!),"",MATCH($D677,Liste_compétences,0))</f>
        <v>677</v>
      </c>
    </row>
    <row r="678" spans="1:30" ht="16.5" thickBot="1" x14ac:dyDescent="0.3">
      <c r="A678" s="412" t="s">
        <v>230</v>
      </c>
      <c r="B678" s="159"/>
      <c r="C678" s="174"/>
      <c r="D678" s="20" t="s">
        <v>1381</v>
      </c>
      <c r="E678" s="340"/>
      <c r="F678" s="341" t="str">
        <f>IF(SUM(F680:F691)=0,"",MATCH($D678,Liste_compétences,0))</f>
        <v/>
      </c>
      <c r="G678" s="342" t="str">
        <f>G$6</f>
        <v>2012-2013</v>
      </c>
      <c r="H678" s="341" t="str">
        <f>IF(SUM(H680:H691)=0,"",MATCH($D678,Liste_compétences,0))</f>
        <v/>
      </c>
      <c r="I678" s="343"/>
      <c r="J678" s="341" t="str">
        <f>IF(SUM(J680:J691)=0,"",MATCH($D678,Liste_compétences,0))</f>
        <v/>
      </c>
      <c r="K678" s="340"/>
      <c r="L678" s="341" t="str">
        <f>IF(SUM(L680:L691)=0,"",MATCH($D678,Liste_compétences,0))</f>
        <v/>
      </c>
      <c r="M678" s="342" t="str">
        <f>M$6</f>
        <v>2013-2014</v>
      </c>
      <c r="N678" s="341" t="str">
        <f>IF(SUM(N680:N691)=0,"",MATCH($D678,Liste_compétences,0))</f>
        <v/>
      </c>
      <c r="O678" s="343"/>
      <c r="P678" s="341" t="str">
        <f>IF(SUM(P680:P691)=0,"",MATCH($D678,Liste_compétences,0))</f>
        <v/>
      </c>
      <c r="Q678" s="340"/>
      <c r="R678" s="341" t="str">
        <f>IF(SUM(R680:R691)=0,"",MATCH($D678,Liste_compétences,0))</f>
        <v/>
      </c>
      <c r="S678" s="342" t="str">
        <f>S$6</f>
        <v>2014-2015</v>
      </c>
      <c r="T678" s="341" t="str">
        <f>IF(SUM(T680:T691)=0,"",MATCH($D678,Liste_compétences,0))</f>
        <v/>
      </c>
      <c r="U678" s="343"/>
      <c r="V678" s="341" t="str">
        <f>IF(SUM(V680:V691)=0,"",MATCH($D678,Liste_compétences,0))</f>
        <v/>
      </c>
      <c r="W678" s="340"/>
      <c r="X678" s="341" t="str">
        <f>IF(SUM(X680:X691)=0,"",MATCH($D678,Liste_compétences,0))</f>
        <v/>
      </c>
      <c r="Y678" s="342" t="str">
        <f>Y$6</f>
        <v>2015-2016</v>
      </c>
      <c r="Z678" s="341" t="str">
        <f>IF(SUM(Z680:Z691)=0,"",MATCH($D678,Liste_compétences,0))</f>
        <v/>
      </c>
      <c r="AA678" s="343"/>
      <c r="AB678" s="341" t="str">
        <f>IF(SUM(AB680:AB691)=0,"",MATCH($D678,Liste_compétences,0))</f>
        <v/>
      </c>
      <c r="AC678" s="341">
        <f>IF(SUM(AC680:AC691)=0,"",MATCH($D678,Liste_compétences,0))</f>
        <v>678</v>
      </c>
      <c r="AD678" s="103">
        <f>IF(SUM(AD680:AD691)=0,"",MATCH($D678,Liste_compétences,0))</f>
        <v>678</v>
      </c>
    </row>
    <row r="679" spans="1:30" ht="16.5" thickBot="1" x14ac:dyDescent="0.3">
      <c r="A679" s="413"/>
      <c r="B679" s="177"/>
      <c r="C679" s="205"/>
      <c r="D679" s="17" t="s">
        <v>1</v>
      </c>
      <c r="E679" s="344">
        <v>1</v>
      </c>
      <c r="F679" s="345"/>
      <c r="G679" s="346">
        <v>2</v>
      </c>
      <c r="H679" s="345"/>
      <c r="I679" s="347">
        <v>3</v>
      </c>
      <c r="J679" s="345"/>
      <c r="K679" s="357">
        <v>1</v>
      </c>
      <c r="L679" s="345"/>
      <c r="M679" s="346">
        <v>2</v>
      </c>
      <c r="N679" s="345"/>
      <c r="O679" s="347">
        <v>3</v>
      </c>
      <c r="P679" s="345"/>
      <c r="Q679" s="344">
        <v>1</v>
      </c>
      <c r="R679" s="345"/>
      <c r="S679" s="346">
        <v>2</v>
      </c>
      <c r="T679" s="345"/>
      <c r="U679" s="347">
        <v>3</v>
      </c>
      <c r="V679" s="345"/>
      <c r="W679" s="357">
        <v>1</v>
      </c>
      <c r="X679" s="345"/>
      <c r="Y679" s="346">
        <v>2</v>
      </c>
      <c r="Z679" s="345"/>
      <c r="AA679" s="347">
        <v>3</v>
      </c>
      <c r="AB679" s="345"/>
      <c r="AC679" s="345"/>
      <c r="AD679" s="119"/>
    </row>
    <row r="680" spans="1:30" x14ac:dyDescent="0.25">
      <c r="A680" s="97"/>
      <c r="B680" s="59"/>
      <c r="C680" s="167" t="s">
        <v>611</v>
      </c>
      <c r="D680" s="206" t="s">
        <v>1159</v>
      </c>
      <c r="E680" s="255"/>
      <c r="F680" s="145" t="str">
        <f t="shared" ref="F680:F691" si="350">IF(ISBLANK(E680),"",MATCH($D680,Liste_compétences,0))</f>
        <v/>
      </c>
      <c r="G680" s="277"/>
      <c r="H680" s="145" t="str">
        <f t="shared" ref="H680:H691" si="351">IF(ISBLANK(G680),"",MATCH($D680,Liste_compétences,0))</f>
        <v/>
      </c>
      <c r="I680" s="298"/>
      <c r="J680" s="145" t="str">
        <f t="shared" ref="J680:J691" si="352">IF(ISBLANK(I680),"",MATCH($D680,Liste_compétences,0))</f>
        <v/>
      </c>
      <c r="K680" s="316"/>
      <c r="L680" s="145" t="str">
        <f t="shared" ref="L680:L691" si="353">IF(ISBLANK(K680),"",MATCH($D680,Liste_compétences,0))</f>
        <v/>
      </c>
      <c r="M680" s="277"/>
      <c r="N680" s="145" t="str">
        <f t="shared" ref="N680:N691" si="354">IF(ISBLANK(M680),"",MATCH($D680,Liste_compétences,0))</f>
        <v/>
      </c>
      <c r="O680" s="298"/>
      <c r="P680" s="145" t="str">
        <f t="shared" ref="P680:P691" si="355">IF(ISBLANK(O680),"",MATCH($D680,Liste_compétences,0))</f>
        <v/>
      </c>
      <c r="Q680" s="255"/>
      <c r="R680" s="145" t="str">
        <f t="shared" ref="R680:R691" si="356">IF(ISBLANK(Q680),"",MATCH($D680,Liste_compétences,0))</f>
        <v/>
      </c>
      <c r="S680" s="277"/>
      <c r="T680" s="145" t="str">
        <f t="shared" ref="T680:T691" si="357">IF(ISBLANK(S680),"",MATCH($D680,Liste_compétences,0))</f>
        <v/>
      </c>
      <c r="U680" s="298"/>
      <c r="V680" s="145" t="str">
        <f t="shared" ref="V680:V691" si="358">IF(ISBLANK(U680),"",MATCH($D680,Liste_compétences,0))</f>
        <v/>
      </c>
      <c r="W680" s="316"/>
      <c r="X680" s="145" t="str">
        <f t="shared" ref="X680:X691" si="359">IF(ISBLANK(W680),"",MATCH($D680,Liste_compétences,0))</f>
        <v/>
      </c>
      <c r="Y680" s="277"/>
      <c r="Z680" s="145" t="str">
        <f t="shared" ref="Z680:Z691" si="360">IF(ISBLANK(Y680),"",MATCH($D680,Liste_compétences,0))</f>
        <v/>
      </c>
      <c r="AA680" s="298"/>
      <c r="AB680" s="145" t="str">
        <f t="shared" ref="AB680:AB691" si="361">IF(ISBLANK(AA680),"",MATCH($D680,Liste_compétences,0))</f>
        <v/>
      </c>
      <c r="AC680" s="145">
        <f>IF(ISBLANK(#REF!),"",MATCH($D680,Liste_compétences,0))</f>
        <v>680</v>
      </c>
      <c r="AD680" s="145">
        <f>IF(ISBLANK(#REF!),"",MATCH($D680,Liste_compétences,0))</f>
        <v>680</v>
      </c>
    </row>
    <row r="681" spans="1:30" x14ac:dyDescent="0.25">
      <c r="A681" s="97"/>
      <c r="B681" s="59"/>
      <c r="C681" s="168" t="s">
        <v>612</v>
      </c>
      <c r="D681" s="207" t="s">
        <v>1160</v>
      </c>
      <c r="E681" s="256"/>
      <c r="F681" s="151" t="str">
        <f t="shared" si="350"/>
        <v/>
      </c>
      <c r="G681" s="278"/>
      <c r="H681" s="151" t="str">
        <f t="shared" si="351"/>
        <v/>
      </c>
      <c r="I681" s="299"/>
      <c r="J681" s="151" t="str">
        <f t="shared" si="352"/>
        <v/>
      </c>
      <c r="K681" s="318"/>
      <c r="L681" s="151" t="str">
        <f t="shared" si="353"/>
        <v/>
      </c>
      <c r="M681" s="278"/>
      <c r="N681" s="151" t="str">
        <f t="shared" si="354"/>
        <v/>
      </c>
      <c r="O681" s="299"/>
      <c r="P681" s="151" t="str">
        <f t="shared" si="355"/>
        <v/>
      </c>
      <c r="Q681" s="256"/>
      <c r="R681" s="151" t="str">
        <f t="shared" si="356"/>
        <v/>
      </c>
      <c r="S681" s="278"/>
      <c r="T681" s="151" t="str">
        <f t="shared" si="357"/>
        <v/>
      </c>
      <c r="U681" s="299"/>
      <c r="V681" s="151" t="str">
        <f t="shared" si="358"/>
        <v/>
      </c>
      <c r="W681" s="318"/>
      <c r="X681" s="151" t="str">
        <f t="shared" si="359"/>
        <v/>
      </c>
      <c r="Y681" s="278"/>
      <c r="Z681" s="151" t="str">
        <f t="shared" si="360"/>
        <v/>
      </c>
      <c r="AA681" s="299"/>
      <c r="AB681" s="151" t="str">
        <f t="shared" si="361"/>
        <v/>
      </c>
      <c r="AC681" s="151">
        <f>IF(ISBLANK(#REF!),"",MATCH($D681,Liste_compétences,0))</f>
        <v>681</v>
      </c>
      <c r="AD681" s="151">
        <f>IF(ISBLANK(#REF!),"",MATCH($D681,Liste_compétences,0))</f>
        <v>681</v>
      </c>
    </row>
    <row r="682" spans="1:30" ht="22.5" x14ac:dyDescent="0.25">
      <c r="A682" s="97"/>
      <c r="B682" s="59"/>
      <c r="C682" s="168" t="s">
        <v>613</v>
      </c>
      <c r="D682" s="207" t="s">
        <v>1161</v>
      </c>
      <c r="E682" s="256"/>
      <c r="F682" s="151" t="str">
        <f t="shared" si="350"/>
        <v/>
      </c>
      <c r="G682" s="278"/>
      <c r="H682" s="151" t="str">
        <f t="shared" si="351"/>
        <v/>
      </c>
      <c r="I682" s="299"/>
      <c r="J682" s="151" t="str">
        <f t="shared" si="352"/>
        <v/>
      </c>
      <c r="K682" s="318"/>
      <c r="L682" s="151" t="str">
        <f t="shared" si="353"/>
        <v/>
      </c>
      <c r="M682" s="278"/>
      <c r="N682" s="151" t="str">
        <f t="shared" si="354"/>
        <v/>
      </c>
      <c r="O682" s="299"/>
      <c r="P682" s="151" t="str">
        <f t="shared" si="355"/>
        <v/>
      </c>
      <c r="Q682" s="256"/>
      <c r="R682" s="151" t="str">
        <f t="shared" si="356"/>
        <v/>
      </c>
      <c r="S682" s="278"/>
      <c r="T682" s="151" t="str">
        <f t="shared" si="357"/>
        <v/>
      </c>
      <c r="U682" s="299"/>
      <c r="V682" s="151" t="str">
        <f t="shared" si="358"/>
        <v/>
      </c>
      <c r="W682" s="318"/>
      <c r="X682" s="151" t="str">
        <f t="shared" si="359"/>
        <v/>
      </c>
      <c r="Y682" s="278"/>
      <c r="Z682" s="151" t="str">
        <f t="shared" si="360"/>
        <v/>
      </c>
      <c r="AA682" s="299"/>
      <c r="AB682" s="151" t="str">
        <f t="shared" si="361"/>
        <v/>
      </c>
      <c r="AC682" s="151">
        <f>IF(ISBLANK(#REF!),"",MATCH($D682,Liste_compétences,0))</f>
        <v>682</v>
      </c>
      <c r="AD682" s="151">
        <f>IF(ISBLANK(#REF!),"",MATCH($D682,Liste_compétences,0))</f>
        <v>682</v>
      </c>
    </row>
    <row r="683" spans="1:30" x14ac:dyDescent="0.25">
      <c r="A683" s="97"/>
      <c r="B683" s="59"/>
      <c r="C683" s="168" t="s">
        <v>614</v>
      </c>
      <c r="D683" s="207" t="s">
        <v>1162</v>
      </c>
      <c r="E683" s="256"/>
      <c r="F683" s="151" t="str">
        <f t="shared" si="350"/>
        <v/>
      </c>
      <c r="G683" s="278"/>
      <c r="H683" s="151" t="str">
        <f t="shared" si="351"/>
        <v/>
      </c>
      <c r="I683" s="299"/>
      <c r="J683" s="151" t="str">
        <f t="shared" si="352"/>
        <v/>
      </c>
      <c r="K683" s="318"/>
      <c r="L683" s="151" t="str">
        <f t="shared" si="353"/>
        <v/>
      </c>
      <c r="M683" s="278"/>
      <c r="N683" s="151" t="str">
        <f t="shared" si="354"/>
        <v/>
      </c>
      <c r="O683" s="299"/>
      <c r="P683" s="151" t="str">
        <f t="shared" si="355"/>
        <v/>
      </c>
      <c r="Q683" s="256"/>
      <c r="R683" s="151" t="str">
        <f t="shared" si="356"/>
        <v/>
      </c>
      <c r="S683" s="278"/>
      <c r="T683" s="151" t="str">
        <f t="shared" si="357"/>
        <v/>
      </c>
      <c r="U683" s="299"/>
      <c r="V683" s="151" t="str">
        <f t="shared" si="358"/>
        <v/>
      </c>
      <c r="W683" s="318"/>
      <c r="X683" s="151" t="str">
        <f t="shared" si="359"/>
        <v/>
      </c>
      <c r="Y683" s="278"/>
      <c r="Z683" s="151" t="str">
        <f t="shared" si="360"/>
        <v/>
      </c>
      <c r="AA683" s="299"/>
      <c r="AB683" s="151" t="str">
        <f t="shared" si="361"/>
        <v/>
      </c>
      <c r="AC683" s="151">
        <f>IF(ISBLANK(#REF!),"",MATCH($D683,Liste_compétences,0))</f>
        <v>683</v>
      </c>
      <c r="AD683" s="151">
        <f>IF(ISBLANK(#REF!),"",MATCH($D683,Liste_compétences,0))</f>
        <v>683</v>
      </c>
    </row>
    <row r="684" spans="1:30" x14ac:dyDescent="0.25">
      <c r="A684" s="97"/>
      <c r="B684" s="59"/>
      <c r="C684" s="168" t="s">
        <v>615</v>
      </c>
      <c r="D684" s="207" t="s">
        <v>1163</v>
      </c>
      <c r="E684" s="256"/>
      <c r="F684" s="151" t="str">
        <f t="shared" si="350"/>
        <v/>
      </c>
      <c r="G684" s="278"/>
      <c r="H684" s="151" t="str">
        <f t="shared" si="351"/>
        <v/>
      </c>
      <c r="I684" s="299"/>
      <c r="J684" s="151" t="str">
        <f t="shared" si="352"/>
        <v/>
      </c>
      <c r="K684" s="318"/>
      <c r="L684" s="151" t="str">
        <f t="shared" si="353"/>
        <v/>
      </c>
      <c r="M684" s="278"/>
      <c r="N684" s="151" t="str">
        <f t="shared" si="354"/>
        <v/>
      </c>
      <c r="O684" s="299"/>
      <c r="P684" s="151" t="str">
        <f t="shared" si="355"/>
        <v/>
      </c>
      <c r="Q684" s="256"/>
      <c r="R684" s="151" t="str">
        <f t="shared" si="356"/>
        <v/>
      </c>
      <c r="S684" s="278"/>
      <c r="T684" s="151" t="str">
        <f t="shared" si="357"/>
        <v/>
      </c>
      <c r="U684" s="299"/>
      <c r="V684" s="151" t="str">
        <f t="shared" si="358"/>
        <v/>
      </c>
      <c r="W684" s="318"/>
      <c r="X684" s="151" t="str">
        <f t="shared" si="359"/>
        <v/>
      </c>
      <c r="Y684" s="278"/>
      <c r="Z684" s="151" t="str">
        <f t="shared" si="360"/>
        <v/>
      </c>
      <c r="AA684" s="299"/>
      <c r="AB684" s="151" t="str">
        <f t="shared" si="361"/>
        <v/>
      </c>
      <c r="AC684" s="151">
        <f>IF(ISBLANK(#REF!),"",MATCH($D684,Liste_compétences,0))</f>
        <v>684</v>
      </c>
      <c r="AD684" s="151">
        <f>IF(ISBLANK(#REF!),"",MATCH($D684,Liste_compétences,0))</f>
        <v>684</v>
      </c>
    </row>
    <row r="685" spans="1:30" x14ac:dyDescent="0.25">
      <c r="A685" s="97"/>
      <c r="B685" s="59"/>
      <c r="C685" s="168" t="s">
        <v>616</v>
      </c>
      <c r="D685" s="207" t="s">
        <v>1164</v>
      </c>
      <c r="E685" s="256"/>
      <c r="F685" s="151" t="str">
        <f t="shared" si="350"/>
        <v/>
      </c>
      <c r="G685" s="278"/>
      <c r="H685" s="151" t="str">
        <f t="shared" si="351"/>
        <v/>
      </c>
      <c r="I685" s="299"/>
      <c r="J685" s="151" t="str">
        <f t="shared" si="352"/>
        <v/>
      </c>
      <c r="K685" s="318"/>
      <c r="L685" s="151" t="str">
        <f t="shared" si="353"/>
        <v/>
      </c>
      <c r="M685" s="278"/>
      <c r="N685" s="151" t="str">
        <f t="shared" si="354"/>
        <v/>
      </c>
      <c r="O685" s="299"/>
      <c r="P685" s="151" t="str">
        <f t="shared" si="355"/>
        <v/>
      </c>
      <c r="Q685" s="256"/>
      <c r="R685" s="151" t="str">
        <f t="shared" si="356"/>
        <v/>
      </c>
      <c r="S685" s="278"/>
      <c r="T685" s="151" t="str">
        <f t="shared" si="357"/>
        <v/>
      </c>
      <c r="U685" s="299"/>
      <c r="V685" s="151" t="str">
        <f t="shared" si="358"/>
        <v/>
      </c>
      <c r="W685" s="318"/>
      <c r="X685" s="151" t="str">
        <f t="shared" si="359"/>
        <v/>
      </c>
      <c r="Y685" s="278"/>
      <c r="Z685" s="151" t="str">
        <f t="shared" si="360"/>
        <v/>
      </c>
      <c r="AA685" s="299"/>
      <c r="AB685" s="151" t="str">
        <f t="shared" si="361"/>
        <v/>
      </c>
      <c r="AC685" s="151">
        <f>IF(ISBLANK(#REF!),"",MATCH($D685,Liste_compétences,0))</f>
        <v>685</v>
      </c>
      <c r="AD685" s="151">
        <f>IF(ISBLANK(#REF!),"",MATCH($D685,Liste_compétences,0))</f>
        <v>685</v>
      </c>
    </row>
    <row r="686" spans="1:30" x14ac:dyDescent="0.25">
      <c r="A686" s="97"/>
      <c r="B686" s="59"/>
      <c r="C686" s="168" t="s">
        <v>617</v>
      </c>
      <c r="D686" s="207" t="s">
        <v>1165</v>
      </c>
      <c r="E686" s="256"/>
      <c r="F686" s="151" t="str">
        <f t="shared" si="350"/>
        <v/>
      </c>
      <c r="G686" s="278"/>
      <c r="H686" s="151" t="str">
        <f t="shared" si="351"/>
        <v/>
      </c>
      <c r="I686" s="299"/>
      <c r="J686" s="151" t="str">
        <f t="shared" si="352"/>
        <v/>
      </c>
      <c r="K686" s="318"/>
      <c r="L686" s="151" t="str">
        <f t="shared" si="353"/>
        <v/>
      </c>
      <c r="M686" s="278"/>
      <c r="N686" s="151" t="str">
        <f t="shared" si="354"/>
        <v/>
      </c>
      <c r="O686" s="299"/>
      <c r="P686" s="151" t="str">
        <f t="shared" si="355"/>
        <v/>
      </c>
      <c r="Q686" s="256"/>
      <c r="R686" s="151" t="str">
        <f t="shared" si="356"/>
        <v/>
      </c>
      <c r="S686" s="278"/>
      <c r="T686" s="151" t="str">
        <f t="shared" si="357"/>
        <v/>
      </c>
      <c r="U686" s="299"/>
      <c r="V686" s="151" t="str">
        <f t="shared" si="358"/>
        <v/>
      </c>
      <c r="W686" s="318"/>
      <c r="X686" s="151" t="str">
        <f t="shared" si="359"/>
        <v/>
      </c>
      <c r="Y686" s="278"/>
      <c r="Z686" s="151" t="str">
        <f t="shared" si="360"/>
        <v/>
      </c>
      <c r="AA686" s="299"/>
      <c r="AB686" s="151" t="str">
        <f t="shared" si="361"/>
        <v/>
      </c>
      <c r="AC686" s="151">
        <f>IF(ISBLANK(#REF!),"",MATCH($D686,Liste_compétences,0))</f>
        <v>686</v>
      </c>
      <c r="AD686" s="151">
        <f>IF(ISBLANK(#REF!),"",MATCH($D686,Liste_compétences,0))</f>
        <v>686</v>
      </c>
    </row>
    <row r="687" spans="1:30" x14ac:dyDescent="0.25">
      <c r="A687" s="97"/>
      <c r="B687" s="59"/>
      <c r="C687" s="168" t="s">
        <v>618</v>
      </c>
      <c r="D687" s="207" t="s">
        <v>1166</v>
      </c>
      <c r="E687" s="256"/>
      <c r="F687" s="151" t="str">
        <f t="shared" si="350"/>
        <v/>
      </c>
      <c r="G687" s="278"/>
      <c r="H687" s="151" t="str">
        <f t="shared" si="351"/>
        <v/>
      </c>
      <c r="I687" s="299"/>
      <c r="J687" s="151" t="str">
        <f t="shared" si="352"/>
        <v/>
      </c>
      <c r="K687" s="318"/>
      <c r="L687" s="151" t="str">
        <f t="shared" si="353"/>
        <v/>
      </c>
      <c r="M687" s="278"/>
      <c r="N687" s="151" t="str">
        <f t="shared" si="354"/>
        <v/>
      </c>
      <c r="O687" s="299"/>
      <c r="P687" s="151" t="str">
        <f t="shared" si="355"/>
        <v/>
      </c>
      <c r="Q687" s="256"/>
      <c r="R687" s="151" t="str">
        <f t="shared" si="356"/>
        <v/>
      </c>
      <c r="S687" s="278"/>
      <c r="T687" s="151" t="str">
        <f t="shared" si="357"/>
        <v/>
      </c>
      <c r="U687" s="299"/>
      <c r="V687" s="151" t="str">
        <f t="shared" si="358"/>
        <v/>
      </c>
      <c r="W687" s="318"/>
      <c r="X687" s="151" t="str">
        <f t="shared" si="359"/>
        <v/>
      </c>
      <c r="Y687" s="278"/>
      <c r="Z687" s="151" t="str">
        <f t="shared" si="360"/>
        <v/>
      </c>
      <c r="AA687" s="299"/>
      <c r="AB687" s="151" t="str">
        <f t="shared" si="361"/>
        <v/>
      </c>
      <c r="AC687" s="151">
        <f>IF(ISBLANK(#REF!),"",MATCH($D687,Liste_compétences,0))</f>
        <v>687</v>
      </c>
      <c r="AD687" s="151">
        <f>IF(ISBLANK(#REF!),"",MATCH($D687,Liste_compétences,0))</f>
        <v>687</v>
      </c>
    </row>
    <row r="688" spans="1:30" x14ac:dyDescent="0.25">
      <c r="A688" s="97"/>
      <c r="B688" s="59"/>
      <c r="C688" s="168" t="s">
        <v>619</v>
      </c>
      <c r="D688" s="207" t="s">
        <v>1167</v>
      </c>
      <c r="E688" s="256"/>
      <c r="F688" s="151" t="str">
        <f t="shared" si="350"/>
        <v/>
      </c>
      <c r="G688" s="278"/>
      <c r="H688" s="151" t="str">
        <f t="shared" si="351"/>
        <v/>
      </c>
      <c r="I688" s="299"/>
      <c r="J688" s="151" t="str">
        <f t="shared" si="352"/>
        <v/>
      </c>
      <c r="K688" s="318"/>
      <c r="L688" s="151" t="str">
        <f t="shared" si="353"/>
        <v/>
      </c>
      <c r="M688" s="278"/>
      <c r="N688" s="151" t="str">
        <f t="shared" si="354"/>
        <v/>
      </c>
      <c r="O688" s="299"/>
      <c r="P688" s="151" t="str">
        <f t="shared" si="355"/>
        <v/>
      </c>
      <c r="Q688" s="256"/>
      <c r="R688" s="151" t="str">
        <f t="shared" si="356"/>
        <v/>
      </c>
      <c r="S688" s="278"/>
      <c r="T688" s="151" t="str">
        <f t="shared" si="357"/>
        <v/>
      </c>
      <c r="U688" s="299"/>
      <c r="V688" s="151" t="str">
        <f t="shared" si="358"/>
        <v/>
      </c>
      <c r="W688" s="318"/>
      <c r="X688" s="151" t="str">
        <f t="shared" si="359"/>
        <v/>
      </c>
      <c r="Y688" s="278"/>
      <c r="Z688" s="151" t="str">
        <f t="shared" si="360"/>
        <v/>
      </c>
      <c r="AA688" s="299"/>
      <c r="AB688" s="151" t="str">
        <f t="shared" si="361"/>
        <v/>
      </c>
      <c r="AC688" s="151">
        <f>IF(ISBLANK(#REF!),"",MATCH($D688,Liste_compétences,0))</f>
        <v>688</v>
      </c>
      <c r="AD688" s="151">
        <f>IF(ISBLANK(#REF!),"",MATCH($D688,Liste_compétences,0))</f>
        <v>688</v>
      </c>
    </row>
    <row r="689" spans="1:30" x14ac:dyDescent="0.25">
      <c r="A689" s="97"/>
      <c r="B689" s="59"/>
      <c r="C689" s="168" t="s">
        <v>620</v>
      </c>
      <c r="D689" s="207" t="s">
        <v>1168</v>
      </c>
      <c r="E689" s="256"/>
      <c r="F689" s="151" t="str">
        <f t="shared" si="350"/>
        <v/>
      </c>
      <c r="G689" s="278"/>
      <c r="H689" s="151" t="str">
        <f t="shared" si="351"/>
        <v/>
      </c>
      <c r="I689" s="299"/>
      <c r="J689" s="151" t="str">
        <f t="shared" si="352"/>
        <v/>
      </c>
      <c r="K689" s="318"/>
      <c r="L689" s="151" t="str">
        <f t="shared" si="353"/>
        <v/>
      </c>
      <c r="M689" s="278"/>
      <c r="N689" s="151" t="str">
        <f t="shared" si="354"/>
        <v/>
      </c>
      <c r="O689" s="299"/>
      <c r="P689" s="151" t="str">
        <f t="shared" si="355"/>
        <v/>
      </c>
      <c r="Q689" s="256"/>
      <c r="R689" s="151" t="str">
        <f t="shared" si="356"/>
        <v/>
      </c>
      <c r="S689" s="278"/>
      <c r="T689" s="151" t="str">
        <f t="shared" si="357"/>
        <v/>
      </c>
      <c r="U689" s="299"/>
      <c r="V689" s="151" t="str">
        <f t="shared" si="358"/>
        <v/>
      </c>
      <c r="W689" s="318"/>
      <c r="X689" s="151" t="str">
        <f t="shared" si="359"/>
        <v/>
      </c>
      <c r="Y689" s="278"/>
      <c r="Z689" s="151" t="str">
        <f t="shared" si="360"/>
        <v/>
      </c>
      <c r="AA689" s="299"/>
      <c r="AB689" s="151" t="str">
        <f t="shared" si="361"/>
        <v/>
      </c>
      <c r="AC689" s="151">
        <f>IF(ISBLANK(#REF!),"",MATCH($D689,Liste_compétences,0))</f>
        <v>689</v>
      </c>
      <c r="AD689" s="151">
        <f>IF(ISBLANK(#REF!),"",MATCH($D689,Liste_compétences,0))</f>
        <v>689</v>
      </c>
    </row>
    <row r="690" spans="1:30" x14ac:dyDescent="0.25">
      <c r="A690" s="97"/>
      <c r="B690" s="59"/>
      <c r="C690" s="168" t="s">
        <v>621</v>
      </c>
      <c r="D690" s="207" t="s">
        <v>1169</v>
      </c>
      <c r="E690" s="256"/>
      <c r="F690" s="151" t="str">
        <f t="shared" si="350"/>
        <v/>
      </c>
      <c r="G690" s="278"/>
      <c r="H690" s="151" t="str">
        <f t="shared" si="351"/>
        <v/>
      </c>
      <c r="I690" s="299"/>
      <c r="J690" s="151" t="str">
        <f t="shared" si="352"/>
        <v/>
      </c>
      <c r="K690" s="318"/>
      <c r="L690" s="151" t="str">
        <f t="shared" si="353"/>
        <v/>
      </c>
      <c r="M690" s="278"/>
      <c r="N690" s="151" t="str">
        <f t="shared" si="354"/>
        <v/>
      </c>
      <c r="O690" s="299"/>
      <c r="P690" s="151" t="str">
        <f t="shared" si="355"/>
        <v/>
      </c>
      <c r="Q690" s="256"/>
      <c r="R690" s="151" t="str">
        <f t="shared" si="356"/>
        <v/>
      </c>
      <c r="S690" s="278"/>
      <c r="T690" s="151" t="str">
        <f t="shared" si="357"/>
        <v/>
      </c>
      <c r="U690" s="299"/>
      <c r="V690" s="151" t="str">
        <f t="shared" si="358"/>
        <v/>
      </c>
      <c r="W690" s="318"/>
      <c r="X690" s="151" t="str">
        <f t="shared" si="359"/>
        <v/>
      </c>
      <c r="Y690" s="278"/>
      <c r="Z690" s="151" t="str">
        <f t="shared" si="360"/>
        <v/>
      </c>
      <c r="AA690" s="299"/>
      <c r="AB690" s="151" t="str">
        <f t="shared" si="361"/>
        <v/>
      </c>
      <c r="AC690" s="151">
        <f>IF(ISBLANK(#REF!),"",MATCH($D690,Liste_compétences,0))</f>
        <v>690</v>
      </c>
      <c r="AD690" s="151">
        <f>IF(ISBLANK(#REF!),"",MATCH($D690,Liste_compétences,0))</f>
        <v>690</v>
      </c>
    </row>
    <row r="691" spans="1:30" ht="15" thickBot="1" x14ac:dyDescent="0.3">
      <c r="A691" s="101"/>
      <c r="B691" s="59"/>
      <c r="C691" s="169" t="s">
        <v>622</v>
      </c>
      <c r="D691" s="208" t="s">
        <v>1170</v>
      </c>
      <c r="E691" s="258"/>
      <c r="F691" s="153" t="str">
        <f t="shared" si="350"/>
        <v/>
      </c>
      <c r="G691" s="280"/>
      <c r="H691" s="153" t="str">
        <f t="shared" si="351"/>
        <v/>
      </c>
      <c r="I691" s="301"/>
      <c r="J691" s="153" t="str">
        <f t="shared" si="352"/>
        <v/>
      </c>
      <c r="K691" s="319"/>
      <c r="L691" s="153" t="str">
        <f t="shared" si="353"/>
        <v/>
      </c>
      <c r="M691" s="280"/>
      <c r="N691" s="153" t="str">
        <f t="shared" si="354"/>
        <v/>
      </c>
      <c r="O691" s="301"/>
      <c r="P691" s="153" t="str">
        <f t="shared" si="355"/>
        <v/>
      </c>
      <c r="Q691" s="258"/>
      <c r="R691" s="153" t="str">
        <f t="shared" si="356"/>
        <v/>
      </c>
      <c r="S691" s="280"/>
      <c r="T691" s="153" t="str">
        <f t="shared" si="357"/>
        <v/>
      </c>
      <c r="U691" s="301"/>
      <c r="V691" s="153" t="str">
        <f t="shared" si="358"/>
        <v/>
      </c>
      <c r="W691" s="319"/>
      <c r="X691" s="153" t="str">
        <f t="shared" si="359"/>
        <v/>
      </c>
      <c r="Y691" s="280"/>
      <c r="Z691" s="153" t="str">
        <f t="shared" si="360"/>
        <v/>
      </c>
      <c r="AA691" s="301"/>
      <c r="AB691" s="153" t="str">
        <f t="shared" si="361"/>
        <v/>
      </c>
      <c r="AC691" s="153">
        <f>IF(ISBLANK(#REF!),"",MATCH($D691,Liste_compétences,0))</f>
        <v>691</v>
      </c>
      <c r="AD691" s="153">
        <f>IF(ISBLANK(#REF!),"",MATCH($D691,Liste_compétences,0))</f>
        <v>691</v>
      </c>
    </row>
    <row r="692" spans="1:30" ht="16.5" thickBot="1" x14ac:dyDescent="0.3">
      <c r="A692" s="412" t="s">
        <v>231</v>
      </c>
      <c r="B692" s="159"/>
      <c r="C692" s="172"/>
      <c r="D692" s="13" t="s">
        <v>1382</v>
      </c>
      <c r="E692" s="340"/>
      <c r="F692" s="341" t="str">
        <f>IF(SUM(F694)=0,"",MATCH($D692,Liste_compétences,0))</f>
        <v/>
      </c>
      <c r="G692" s="342" t="str">
        <f>G$6</f>
        <v>2012-2013</v>
      </c>
      <c r="H692" s="341" t="str">
        <f>IF(SUM(H694)=0,"",MATCH($D692,Liste_compétences,0))</f>
        <v/>
      </c>
      <c r="I692" s="343"/>
      <c r="J692" s="341" t="str">
        <f>IF(SUM(J694)=0,"",MATCH($D692,Liste_compétences,0))</f>
        <v/>
      </c>
      <c r="K692" s="340"/>
      <c r="L692" s="341" t="str">
        <f>IF(SUM(L694)=0,"",MATCH($D692,Liste_compétences,0))</f>
        <v/>
      </c>
      <c r="M692" s="342" t="str">
        <f>M$6</f>
        <v>2013-2014</v>
      </c>
      <c r="N692" s="341" t="str">
        <f>IF(SUM(N694)=0,"",MATCH($D692,Liste_compétences,0))</f>
        <v/>
      </c>
      <c r="O692" s="343"/>
      <c r="P692" s="341" t="str">
        <f>IF(SUM(P694)=0,"",MATCH($D692,Liste_compétences,0))</f>
        <v/>
      </c>
      <c r="Q692" s="340"/>
      <c r="R692" s="341" t="str">
        <f>IF(SUM(R694)=0,"",MATCH($D692,Liste_compétences,0))</f>
        <v/>
      </c>
      <c r="S692" s="342" t="str">
        <f>S$6</f>
        <v>2014-2015</v>
      </c>
      <c r="T692" s="341" t="str">
        <f>IF(SUM(T694)=0,"",MATCH($D692,Liste_compétences,0))</f>
        <v/>
      </c>
      <c r="U692" s="343"/>
      <c r="V692" s="341" t="str">
        <f>IF(SUM(V694)=0,"",MATCH($D692,Liste_compétences,0))</f>
        <v/>
      </c>
      <c r="W692" s="340"/>
      <c r="X692" s="341" t="str">
        <f>IF(SUM(X694)=0,"",MATCH($D692,Liste_compétences,0))</f>
        <v/>
      </c>
      <c r="Y692" s="342" t="str">
        <f>Y$6</f>
        <v>2015-2016</v>
      </c>
      <c r="Z692" s="341" t="str">
        <f>IF(SUM(Z694)=0,"",MATCH($D692,Liste_compétences,0))</f>
        <v/>
      </c>
      <c r="AA692" s="343"/>
      <c r="AB692" s="341" t="str">
        <f>IF(SUM(AB694)=0,"",MATCH($D692,Liste_compétences,0))</f>
        <v/>
      </c>
      <c r="AC692" s="341">
        <f>IF(SUM(AC694)=0,"",MATCH($D692,Liste_compétences,0))</f>
        <v>692</v>
      </c>
      <c r="AD692" s="103">
        <f>IF(SUM(AD694)=0,"",MATCH($D692,Liste_compétences,0))</f>
        <v>692</v>
      </c>
    </row>
    <row r="693" spans="1:30" ht="16.5" thickBot="1" x14ac:dyDescent="0.3">
      <c r="A693" s="413"/>
      <c r="B693" s="177"/>
      <c r="C693" s="173"/>
      <c r="D693" s="17" t="s">
        <v>1</v>
      </c>
      <c r="E693" s="344">
        <v>1</v>
      </c>
      <c r="F693" s="345"/>
      <c r="G693" s="346">
        <v>2</v>
      </c>
      <c r="H693" s="345"/>
      <c r="I693" s="347">
        <v>3</v>
      </c>
      <c r="J693" s="345"/>
      <c r="K693" s="344">
        <v>1</v>
      </c>
      <c r="L693" s="345"/>
      <c r="M693" s="346">
        <v>2</v>
      </c>
      <c r="N693" s="345"/>
      <c r="O693" s="347">
        <v>3</v>
      </c>
      <c r="P693" s="345"/>
      <c r="Q693" s="344">
        <v>1</v>
      </c>
      <c r="R693" s="345"/>
      <c r="S693" s="346">
        <v>2</v>
      </c>
      <c r="T693" s="345"/>
      <c r="U693" s="347">
        <v>3</v>
      </c>
      <c r="V693" s="345"/>
      <c r="W693" s="344">
        <v>1</v>
      </c>
      <c r="X693" s="345"/>
      <c r="Y693" s="346">
        <v>2</v>
      </c>
      <c r="Z693" s="345"/>
      <c r="AA693" s="347">
        <v>3</v>
      </c>
      <c r="AB693" s="345"/>
      <c r="AC693" s="345"/>
      <c r="AD693" s="119"/>
    </row>
    <row r="694" spans="1:30" ht="15" thickBot="1" x14ac:dyDescent="0.3">
      <c r="A694" s="24" t="s">
        <v>141</v>
      </c>
      <c r="B694" s="85"/>
      <c r="C694" s="203" t="s">
        <v>603</v>
      </c>
      <c r="D694" s="209" t="s">
        <v>1269</v>
      </c>
      <c r="E694" s="260"/>
      <c r="F694" s="144" t="str">
        <f>IF(ISBLANK(E694),"",MATCH($D694,Liste_compétences,0))</f>
        <v/>
      </c>
      <c r="G694" s="282"/>
      <c r="H694" s="144" t="str">
        <f>IF(ISBLANK(G694),"",MATCH($D694,Liste_compétences,0))</f>
        <v/>
      </c>
      <c r="I694" s="303"/>
      <c r="J694" s="144" t="str">
        <f>IF(ISBLANK(I694),"",MATCH($D694,Liste_compétences,0))</f>
        <v/>
      </c>
      <c r="K694" s="321"/>
      <c r="L694" s="144" t="str">
        <f>IF(ISBLANK(K694),"",MATCH($D694,Liste_compétences,0))</f>
        <v/>
      </c>
      <c r="M694" s="282"/>
      <c r="N694" s="144" t="str">
        <f>IF(ISBLANK(M694),"",MATCH($D694,Liste_compétences,0))</f>
        <v/>
      </c>
      <c r="O694" s="303"/>
      <c r="P694" s="144" t="str">
        <f>IF(ISBLANK(O694),"",MATCH($D694,Liste_compétences,0))</f>
        <v/>
      </c>
      <c r="Q694" s="321"/>
      <c r="R694" s="144" t="str">
        <f>IF(ISBLANK(Q694),"",MATCH($D694,Liste_compétences,0))</f>
        <v/>
      </c>
      <c r="S694" s="282"/>
      <c r="T694" s="144" t="str">
        <f>IF(ISBLANK(S694),"",MATCH($D694,Liste_compétences,0))</f>
        <v/>
      </c>
      <c r="U694" s="303"/>
      <c r="V694" s="144" t="str">
        <f>IF(ISBLANK(U694),"",MATCH($D694,Liste_compétences,0))</f>
        <v/>
      </c>
      <c r="W694" s="321"/>
      <c r="X694" s="144" t="str">
        <f>IF(ISBLANK(W694),"",MATCH($D694,Liste_compétences,0))</f>
        <v/>
      </c>
      <c r="Y694" s="282"/>
      <c r="Z694" s="144" t="str">
        <f>IF(ISBLANK(Y694),"",MATCH($D694,Liste_compétences,0))</f>
        <v/>
      </c>
      <c r="AA694" s="303"/>
      <c r="AB694" s="144" t="str">
        <f>IF(ISBLANK(AA694),"",MATCH($D694,Liste_compétences,0))</f>
        <v/>
      </c>
      <c r="AC694" s="144">
        <f>IF(ISBLANK(#REF!),"",MATCH($D694,Liste_compétences,0))</f>
        <v>694</v>
      </c>
      <c r="AD694" s="144">
        <f>IF(ISBLANK(#REF!),"",MATCH($D694,Liste_compétences,0))</f>
        <v>694</v>
      </c>
    </row>
    <row r="695" spans="1:30" ht="16.5" thickBot="1" x14ac:dyDescent="0.3">
      <c r="A695" s="412" t="s">
        <v>231</v>
      </c>
      <c r="B695" s="159"/>
      <c r="C695" s="159"/>
      <c r="D695" s="13" t="s">
        <v>1383</v>
      </c>
      <c r="E695" s="340"/>
      <c r="F695" s="341" t="str">
        <f>IF(SUM(F696:F727)=0,"",MATCH($D695,Liste_compétences,0))</f>
        <v/>
      </c>
      <c r="G695" s="342" t="str">
        <f>G$6</f>
        <v>2012-2013</v>
      </c>
      <c r="H695" s="341" t="str">
        <f>IF(SUM(H696:H727)=0,"",MATCH($D695,Liste_compétences,0))</f>
        <v/>
      </c>
      <c r="I695" s="343"/>
      <c r="J695" s="341" t="str">
        <f>IF(SUM(J696:J727)=0,"",MATCH($D695,Liste_compétences,0))</f>
        <v/>
      </c>
      <c r="K695" s="340"/>
      <c r="L695" s="341" t="str">
        <f>IF(SUM(L696:L727)=0,"",MATCH($D695,Liste_compétences,0))</f>
        <v/>
      </c>
      <c r="M695" s="342" t="str">
        <f>M$6</f>
        <v>2013-2014</v>
      </c>
      <c r="N695" s="341" t="str">
        <f>IF(SUM(N696:N727)=0,"",MATCH($D695,Liste_compétences,0))</f>
        <v/>
      </c>
      <c r="O695" s="343"/>
      <c r="P695" s="341" t="str">
        <f>IF(SUM(P696:P727)=0,"",MATCH($D695,Liste_compétences,0))</f>
        <v/>
      </c>
      <c r="Q695" s="340"/>
      <c r="R695" s="341" t="str">
        <f>IF(SUM(R696:R727)=0,"",MATCH($D695,Liste_compétences,0))</f>
        <v/>
      </c>
      <c r="S695" s="342" t="str">
        <f>S$6</f>
        <v>2014-2015</v>
      </c>
      <c r="T695" s="341" t="str">
        <f>IF(SUM(T696:T727)=0,"",MATCH($D695,Liste_compétences,0))</f>
        <v/>
      </c>
      <c r="U695" s="343"/>
      <c r="V695" s="341" t="str">
        <f>IF(SUM(V696:V727)=0,"",MATCH($D695,Liste_compétences,0))</f>
        <v/>
      </c>
      <c r="W695" s="340"/>
      <c r="X695" s="341" t="str">
        <f>IF(SUM(X696:X727)=0,"",MATCH($D695,Liste_compétences,0))</f>
        <v/>
      </c>
      <c r="Y695" s="342" t="str">
        <f>Y$6</f>
        <v>2015-2016</v>
      </c>
      <c r="Z695" s="341" t="str">
        <f>IF(SUM(Z696:Z727)=0,"",MATCH($D695,Liste_compétences,0))</f>
        <v/>
      </c>
      <c r="AA695" s="343"/>
      <c r="AB695" s="341" t="str">
        <f>IF(SUM(AB696:AB727)=0,"",MATCH($D695,Liste_compétences,0))</f>
        <v/>
      </c>
      <c r="AC695" s="341">
        <f>IF(SUM(AC696:AC727)=0,"",MATCH($D695,Liste_compétences,0))</f>
        <v>695</v>
      </c>
      <c r="AD695" s="103">
        <f>IF(SUM(AD696:AD727)=0,"",MATCH($D695,Liste_compétences,0))</f>
        <v>695</v>
      </c>
    </row>
    <row r="696" spans="1:30" ht="16.5" thickBot="1" x14ac:dyDescent="0.3">
      <c r="A696" s="413"/>
      <c r="B696" s="177"/>
      <c r="C696" s="177"/>
      <c r="D696" s="14" t="s">
        <v>1</v>
      </c>
      <c r="E696" s="344">
        <v>1</v>
      </c>
      <c r="F696" s="345"/>
      <c r="G696" s="346">
        <v>2</v>
      </c>
      <c r="H696" s="345"/>
      <c r="I696" s="347">
        <v>3</v>
      </c>
      <c r="J696" s="345"/>
      <c r="K696" s="344">
        <v>1</v>
      </c>
      <c r="L696" s="345"/>
      <c r="M696" s="346">
        <v>2</v>
      </c>
      <c r="N696" s="345"/>
      <c r="O696" s="347">
        <v>3</v>
      </c>
      <c r="P696" s="345"/>
      <c r="Q696" s="344">
        <v>1</v>
      </c>
      <c r="R696" s="345"/>
      <c r="S696" s="346">
        <v>2</v>
      </c>
      <c r="T696" s="345"/>
      <c r="U696" s="347">
        <v>3</v>
      </c>
      <c r="V696" s="345"/>
      <c r="W696" s="344">
        <v>1</v>
      </c>
      <c r="X696" s="345"/>
      <c r="Y696" s="346">
        <v>2</v>
      </c>
      <c r="Z696" s="345"/>
      <c r="AA696" s="347">
        <v>3</v>
      </c>
      <c r="AB696" s="345"/>
      <c r="AC696" s="345"/>
      <c r="AD696" s="119"/>
    </row>
    <row r="697" spans="1:30" ht="15.75" thickBot="1" x14ac:dyDescent="0.3">
      <c r="A697" s="409" t="s">
        <v>143</v>
      </c>
      <c r="B697" s="90"/>
      <c r="C697" s="162"/>
      <c r="D697" s="27" t="s">
        <v>142</v>
      </c>
      <c r="E697" s="404"/>
      <c r="F697" s="405"/>
      <c r="G697" s="405"/>
      <c r="H697" s="405"/>
      <c r="I697" s="405"/>
      <c r="J697" s="405"/>
      <c r="K697" s="405"/>
      <c r="L697" s="405"/>
      <c r="M697" s="405"/>
      <c r="N697" s="405"/>
      <c r="O697" s="405"/>
      <c r="P697" s="405"/>
      <c r="Q697" s="405"/>
      <c r="R697" s="405"/>
      <c r="S697" s="405"/>
      <c r="T697" s="405"/>
      <c r="U697" s="405"/>
      <c r="V697" s="405"/>
      <c r="W697" s="405"/>
      <c r="X697" s="405"/>
      <c r="Y697" s="405"/>
      <c r="Z697" s="405"/>
      <c r="AA697" s="405"/>
      <c r="AB697" s="405"/>
      <c r="AC697" s="405"/>
      <c r="AD697" s="405"/>
    </row>
    <row r="698" spans="1:30" x14ac:dyDescent="0.25">
      <c r="A698" s="419"/>
      <c r="B698" s="31"/>
      <c r="C698" s="167" t="s">
        <v>604</v>
      </c>
      <c r="D698" s="206" t="s">
        <v>1414</v>
      </c>
      <c r="E698" s="255"/>
      <c r="F698" s="145" t="str">
        <f t="shared" ref="F698:AB703" si="362">IF(ISBLANK(E698),"",MATCH($D698,Liste_compétences,0))</f>
        <v/>
      </c>
      <c r="G698" s="277"/>
      <c r="H698" s="145" t="str">
        <f t="shared" si="362"/>
        <v/>
      </c>
      <c r="I698" s="298"/>
      <c r="J698" s="145" t="str">
        <f t="shared" si="362"/>
        <v/>
      </c>
      <c r="K698" s="316"/>
      <c r="L698" s="145" t="str">
        <f t="shared" si="362"/>
        <v/>
      </c>
      <c r="M698" s="277"/>
      <c r="N698" s="145" t="str">
        <f t="shared" si="362"/>
        <v/>
      </c>
      <c r="O698" s="298"/>
      <c r="P698" s="145" t="str">
        <f t="shared" si="362"/>
        <v/>
      </c>
      <c r="Q698" s="316"/>
      <c r="R698" s="145" t="str">
        <f t="shared" si="362"/>
        <v/>
      </c>
      <c r="S698" s="277"/>
      <c r="T698" s="145" t="str">
        <f t="shared" si="362"/>
        <v/>
      </c>
      <c r="U698" s="298"/>
      <c r="V698" s="145" t="str">
        <f t="shared" si="362"/>
        <v/>
      </c>
      <c r="W698" s="316"/>
      <c r="X698" s="145" t="str">
        <f t="shared" si="362"/>
        <v/>
      </c>
      <c r="Y698" s="277"/>
      <c r="Z698" s="145" t="str">
        <f t="shared" si="362"/>
        <v/>
      </c>
      <c r="AA698" s="298"/>
      <c r="AB698" s="145" t="str">
        <f t="shared" si="362"/>
        <v/>
      </c>
      <c r="AC698" s="145">
        <f>IF(ISBLANK(#REF!),"",MATCH($D698,Liste_compétences,0))</f>
        <v>698</v>
      </c>
      <c r="AD698" s="145">
        <f>IF(ISBLANK(#REF!),"",MATCH($D698,Liste_compétences,0))</f>
        <v>698</v>
      </c>
    </row>
    <row r="699" spans="1:30" x14ac:dyDescent="0.25">
      <c r="A699" s="419"/>
      <c r="B699" s="32"/>
      <c r="C699" s="168" t="s">
        <v>605</v>
      </c>
      <c r="D699" s="207" t="s">
        <v>1171</v>
      </c>
      <c r="E699" s="256"/>
      <c r="F699" s="151" t="str">
        <f t="shared" si="362"/>
        <v/>
      </c>
      <c r="G699" s="278"/>
      <c r="H699" s="151" t="str">
        <f t="shared" si="362"/>
        <v/>
      </c>
      <c r="I699" s="299"/>
      <c r="J699" s="151" t="str">
        <f t="shared" si="362"/>
        <v/>
      </c>
      <c r="K699" s="318"/>
      <c r="L699" s="151" t="str">
        <f t="shared" si="362"/>
        <v/>
      </c>
      <c r="M699" s="278"/>
      <c r="N699" s="151" t="str">
        <f t="shared" si="362"/>
        <v/>
      </c>
      <c r="O699" s="299"/>
      <c r="P699" s="151" t="str">
        <f t="shared" si="362"/>
        <v/>
      </c>
      <c r="Q699" s="318"/>
      <c r="R699" s="151" t="str">
        <f t="shared" si="362"/>
        <v/>
      </c>
      <c r="S699" s="278"/>
      <c r="T699" s="151" t="str">
        <f t="shared" si="362"/>
        <v/>
      </c>
      <c r="U699" s="299"/>
      <c r="V699" s="151" t="str">
        <f t="shared" si="362"/>
        <v/>
      </c>
      <c r="W699" s="318"/>
      <c r="X699" s="151" t="str">
        <f t="shared" si="362"/>
        <v/>
      </c>
      <c r="Y699" s="278"/>
      <c r="Z699" s="151" t="str">
        <f t="shared" si="362"/>
        <v/>
      </c>
      <c r="AA699" s="299"/>
      <c r="AB699" s="151" t="str">
        <f t="shared" si="362"/>
        <v/>
      </c>
      <c r="AC699" s="151">
        <f>IF(ISBLANK(#REF!),"",MATCH($D699,Liste_compétences,0))</f>
        <v>699</v>
      </c>
      <c r="AD699" s="151">
        <f>IF(ISBLANK(#REF!),"",MATCH($D699,Liste_compétences,0))</f>
        <v>699</v>
      </c>
    </row>
    <row r="700" spans="1:30" x14ac:dyDescent="0.25">
      <c r="A700" s="419"/>
      <c r="B700" s="32"/>
      <c r="C700" s="168" t="s">
        <v>606</v>
      </c>
      <c r="D700" s="207" t="s">
        <v>1172</v>
      </c>
      <c r="E700" s="256"/>
      <c r="F700" s="151" t="str">
        <f t="shared" si="362"/>
        <v/>
      </c>
      <c r="G700" s="278"/>
      <c r="H700" s="151" t="str">
        <f t="shared" si="362"/>
        <v/>
      </c>
      <c r="I700" s="299"/>
      <c r="J700" s="151" t="str">
        <f t="shared" si="362"/>
        <v/>
      </c>
      <c r="K700" s="318"/>
      <c r="L700" s="151" t="str">
        <f t="shared" si="362"/>
        <v/>
      </c>
      <c r="M700" s="278"/>
      <c r="N700" s="151" t="str">
        <f t="shared" si="362"/>
        <v/>
      </c>
      <c r="O700" s="299"/>
      <c r="P700" s="151" t="str">
        <f t="shared" si="362"/>
        <v/>
      </c>
      <c r="Q700" s="318"/>
      <c r="R700" s="151" t="str">
        <f t="shared" si="362"/>
        <v/>
      </c>
      <c r="S700" s="278"/>
      <c r="T700" s="151" t="str">
        <f t="shared" si="362"/>
        <v/>
      </c>
      <c r="U700" s="299"/>
      <c r="V700" s="151" t="str">
        <f t="shared" si="362"/>
        <v/>
      </c>
      <c r="W700" s="318"/>
      <c r="X700" s="151" t="str">
        <f t="shared" si="362"/>
        <v/>
      </c>
      <c r="Y700" s="278"/>
      <c r="Z700" s="151" t="str">
        <f t="shared" si="362"/>
        <v/>
      </c>
      <c r="AA700" s="299"/>
      <c r="AB700" s="151" t="str">
        <f t="shared" si="362"/>
        <v/>
      </c>
      <c r="AC700" s="151">
        <f>IF(ISBLANK(#REF!),"",MATCH($D700,Liste_compétences,0))</f>
        <v>700</v>
      </c>
      <c r="AD700" s="151">
        <f>IF(ISBLANK(#REF!),"",MATCH($D700,Liste_compétences,0))</f>
        <v>700</v>
      </c>
    </row>
    <row r="701" spans="1:30" x14ac:dyDescent="0.25">
      <c r="A701" s="419"/>
      <c r="B701" s="32"/>
      <c r="C701" s="168" t="s">
        <v>607</v>
      </c>
      <c r="D701" s="207" t="s">
        <v>1173</v>
      </c>
      <c r="E701" s="256"/>
      <c r="F701" s="151" t="str">
        <f t="shared" si="362"/>
        <v/>
      </c>
      <c r="G701" s="278"/>
      <c r="H701" s="151" t="str">
        <f t="shared" si="362"/>
        <v/>
      </c>
      <c r="I701" s="299"/>
      <c r="J701" s="151" t="str">
        <f t="shared" si="362"/>
        <v/>
      </c>
      <c r="K701" s="318"/>
      <c r="L701" s="151" t="str">
        <f t="shared" si="362"/>
        <v/>
      </c>
      <c r="M701" s="278"/>
      <c r="N701" s="151" t="str">
        <f t="shared" si="362"/>
        <v/>
      </c>
      <c r="O701" s="299"/>
      <c r="P701" s="151" t="str">
        <f t="shared" si="362"/>
        <v/>
      </c>
      <c r="Q701" s="318"/>
      <c r="R701" s="151" t="str">
        <f t="shared" si="362"/>
        <v/>
      </c>
      <c r="S701" s="278"/>
      <c r="T701" s="151" t="str">
        <f t="shared" si="362"/>
        <v/>
      </c>
      <c r="U701" s="299"/>
      <c r="V701" s="151" t="str">
        <f t="shared" si="362"/>
        <v/>
      </c>
      <c r="W701" s="318"/>
      <c r="X701" s="151" t="str">
        <f t="shared" si="362"/>
        <v/>
      </c>
      <c r="Y701" s="278"/>
      <c r="Z701" s="151" t="str">
        <f t="shared" si="362"/>
        <v/>
      </c>
      <c r="AA701" s="299"/>
      <c r="AB701" s="151" t="str">
        <f t="shared" si="362"/>
        <v/>
      </c>
      <c r="AC701" s="151">
        <f>IF(ISBLANK(#REF!),"",MATCH($D701,Liste_compétences,0))</f>
        <v>701</v>
      </c>
      <c r="AD701" s="151">
        <f>IF(ISBLANK(#REF!),"",MATCH($D701,Liste_compétences,0))</f>
        <v>701</v>
      </c>
    </row>
    <row r="702" spans="1:30" x14ac:dyDescent="0.25">
      <c r="A702" s="419"/>
      <c r="B702" s="32"/>
      <c r="C702" s="168" t="s">
        <v>608</v>
      </c>
      <c r="D702" s="207" t="s">
        <v>1174</v>
      </c>
      <c r="E702" s="256"/>
      <c r="F702" s="151" t="str">
        <f t="shared" si="362"/>
        <v/>
      </c>
      <c r="G702" s="278"/>
      <c r="H702" s="151" t="str">
        <f t="shared" si="362"/>
        <v/>
      </c>
      <c r="I702" s="299"/>
      <c r="J702" s="151" t="str">
        <f t="shared" si="362"/>
        <v/>
      </c>
      <c r="K702" s="318"/>
      <c r="L702" s="151" t="str">
        <f t="shared" si="362"/>
        <v/>
      </c>
      <c r="M702" s="278"/>
      <c r="N702" s="151" t="str">
        <f t="shared" si="362"/>
        <v/>
      </c>
      <c r="O702" s="299"/>
      <c r="P702" s="151" t="str">
        <f t="shared" si="362"/>
        <v/>
      </c>
      <c r="Q702" s="318"/>
      <c r="R702" s="151" t="str">
        <f t="shared" si="362"/>
        <v/>
      </c>
      <c r="S702" s="278"/>
      <c r="T702" s="151" t="str">
        <f t="shared" si="362"/>
        <v/>
      </c>
      <c r="U702" s="299"/>
      <c r="V702" s="151" t="str">
        <f t="shared" si="362"/>
        <v/>
      </c>
      <c r="W702" s="318"/>
      <c r="X702" s="151" t="str">
        <f t="shared" si="362"/>
        <v/>
      </c>
      <c r="Y702" s="278"/>
      <c r="Z702" s="151" t="str">
        <f t="shared" si="362"/>
        <v/>
      </c>
      <c r="AA702" s="299"/>
      <c r="AB702" s="151" t="str">
        <f t="shared" si="362"/>
        <v/>
      </c>
      <c r="AC702" s="151">
        <f>IF(ISBLANK(#REF!),"",MATCH($D702,Liste_compétences,0))</f>
        <v>702</v>
      </c>
      <c r="AD702" s="151">
        <f>IF(ISBLANK(#REF!),"",MATCH($D702,Liste_compétences,0))</f>
        <v>702</v>
      </c>
    </row>
    <row r="703" spans="1:30" ht="15" thickBot="1" x14ac:dyDescent="0.3">
      <c r="A703" s="420"/>
      <c r="B703" s="34"/>
      <c r="C703" s="169" t="s">
        <v>609</v>
      </c>
      <c r="D703" s="25" t="s">
        <v>1175</v>
      </c>
      <c r="E703" s="258"/>
      <c r="F703" s="153" t="str">
        <f t="shared" si="362"/>
        <v/>
      </c>
      <c r="G703" s="280"/>
      <c r="H703" s="153" t="str">
        <f t="shared" si="362"/>
        <v/>
      </c>
      <c r="I703" s="301"/>
      <c r="J703" s="153" t="str">
        <f t="shared" si="362"/>
        <v/>
      </c>
      <c r="K703" s="319"/>
      <c r="L703" s="153" t="str">
        <f t="shared" si="362"/>
        <v/>
      </c>
      <c r="M703" s="280"/>
      <c r="N703" s="153" t="str">
        <f t="shared" si="362"/>
        <v/>
      </c>
      <c r="O703" s="301"/>
      <c r="P703" s="153" t="str">
        <f t="shared" si="362"/>
        <v/>
      </c>
      <c r="Q703" s="319"/>
      <c r="R703" s="153" t="str">
        <f t="shared" si="362"/>
        <v/>
      </c>
      <c r="S703" s="280"/>
      <c r="T703" s="153" t="str">
        <f t="shared" si="362"/>
        <v/>
      </c>
      <c r="U703" s="301"/>
      <c r="V703" s="153" t="str">
        <f t="shared" si="362"/>
        <v/>
      </c>
      <c r="W703" s="319"/>
      <c r="X703" s="153" t="str">
        <f t="shared" si="362"/>
        <v/>
      </c>
      <c r="Y703" s="280"/>
      <c r="Z703" s="153" t="str">
        <f t="shared" si="362"/>
        <v/>
      </c>
      <c r="AA703" s="301"/>
      <c r="AB703" s="153" t="str">
        <f t="shared" si="362"/>
        <v/>
      </c>
      <c r="AC703" s="153">
        <f>IF(ISBLANK(#REF!),"",MATCH($D703,Liste_compétences,0))</f>
        <v>703</v>
      </c>
      <c r="AD703" s="153">
        <f>IF(ISBLANK(#REF!),"",MATCH($D703,Liste_compétences,0))</f>
        <v>703</v>
      </c>
    </row>
    <row r="704" spans="1:30" ht="15.75" thickBot="1" x14ac:dyDescent="0.3">
      <c r="A704" s="409" t="s">
        <v>217</v>
      </c>
      <c r="B704" s="90"/>
      <c r="C704" s="162"/>
      <c r="D704" s="27" t="s">
        <v>144</v>
      </c>
      <c r="E704" s="404"/>
      <c r="F704" s="405"/>
      <c r="G704" s="405"/>
      <c r="H704" s="405"/>
      <c r="I704" s="405"/>
      <c r="J704" s="405"/>
      <c r="K704" s="405"/>
      <c r="L704" s="405"/>
      <c r="M704" s="405"/>
      <c r="N704" s="405"/>
      <c r="O704" s="405"/>
      <c r="P704" s="405"/>
      <c r="Q704" s="405"/>
      <c r="R704" s="405"/>
      <c r="S704" s="405"/>
      <c r="T704" s="405"/>
      <c r="U704" s="405"/>
      <c r="V704" s="405"/>
      <c r="W704" s="405"/>
      <c r="X704" s="405"/>
      <c r="Y704" s="405"/>
      <c r="Z704" s="405"/>
      <c r="AA704" s="405"/>
      <c r="AB704" s="405"/>
      <c r="AC704" s="405"/>
      <c r="AD704" s="405"/>
    </row>
    <row r="705" spans="1:30" ht="15" thickBot="1" x14ac:dyDescent="0.3">
      <c r="A705" s="410"/>
      <c r="B705" s="85"/>
      <c r="C705" s="203" t="s">
        <v>610</v>
      </c>
      <c r="D705" s="209" t="s">
        <v>1270</v>
      </c>
      <c r="E705" s="260"/>
      <c r="F705" s="144" t="str">
        <f>IF(ISBLANK(E705),"",MATCH($D705,Liste_compétences,0))</f>
        <v/>
      </c>
      <c r="G705" s="282"/>
      <c r="H705" s="144" t="str">
        <f>IF(ISBLANK(G705),"",MATCH($D705,Liste_compétences,0))</f>
        <v/>
      </c>
      <c r="I705" s="303"/>
      <c r="J705" s="144" t="str">
        <f>IF(ISBLANK(I705),"",MATCH($D705,Liste_compétences,0))</f>
        <v/>
      </c>
      <c r="K705" s="321"/>
      <c r="L705" s="144" t="str">
        <f>IF(ISBLANK(K705),"",MATCH($D705,Liste_compétences,0))</f>
        <v/>
      </c>
      <c r="M705" s="282"/>
      <c r="N705" s="144" t="str">
        <f>IF(ISBLANK(M705),"",MATCH($D705,Liste_compétences,0))</f>
        <v/>
      </c>
      <c r="O705" s="303"/>
      <c r="P705" s="144" t="str">
        <f>IF(ISBLANK(O705),"",MATCH($D705,Liste_compétences,0))</f>
        <v/>
      </c>
      <c r="Q705" s="321"/>
      <c r="R705" s="144" t="str">
        <f>IF(ISBLANK(Q705),"",MATCH($D705,Liste_compétences,0))</f>
        <v/>
      </c>
      <c r="S705" s="282"/>
      <c r="T705" s="144" t="str">
        <f>IF(ISBLANK(S705),"",MATCH($D705,Liste_compétences,0))</f>
        <v/>
      </c>
      <c r="U705" s="303"/>
      <c r="V705" s="144" t="str">
        <f>IF(ISBLANK(U705),"",MATCH($D705,Liste_compétences,0))</f>
        <v/>
      </c>
      <c r="W705" s="321"/>
      <c r="X705" s="144" t="str">
        <f>IF(ISBLANK(W705),"",MATCH($D705,Liste_compétences,0))</f>
        <v/>
      </c>
      <c r="Y705" s="282"/>
      <c r="Z705" s="144" t="str">
        <f>IF(ISBLANK(Y705),"",MATCH($D705,Liste_compétences,0))</f>
        <v/>
      </c>
      <c r="AA705" s="303"/>
      <c r="AB705" s="144" t="str">
        <f>IF(ISBLANK(AA705),"",MATCH($D705,Liste_compétences,0))</f>
        <v/>
      </c>
      <c r="AC705" s="144">
        <f>IF(ISBLANK(#REF!),"",MATCH($D705,Liste_compétences,0))</f>
        <v>705</v>
      </c>
      <c r="AD705" s="144">
        <f>IF(ISBLANK(#REF!),"",MATCH($D705,Liste_compétences,0))</f>
        <v>705</v>
      </c>
    </row>
    <row r="706" spans="1:30" ht="15.75" thickBot="1" x14ac:dyDescent="0.3">
      <c r="A706" s="410"/>
      <c r="B706" s="90"/>
      <c r="C706" s="162"/>
      <c r="D706" s="27" t="s">
        <v>145</v>
      </c>
      <c r="E706" s="404"/>
      <c r="F706" s="405"/>
      <c r="G706" s="405"/>
      <c r="H706" s="405"/>
      <c r="I706" s="405"/>
      <c r="J706" s="405"/>
      <c r="K706" s="405"/>
      <c r="L706" s="405"/>
      <c r="M706" s="405"/>
      <c r="N706" s="405"/>
      <c r="O706" s="405"/>
      <c r="P706" s="405"/>
      <c r="Q706" s="405"/>
      <c r="R706" s="405"/>
      <c r="S706" s="405"/>
      <c r="T706" s="405"/>
      <c r="U706" s="405"/>
      <c r="V706" s="405"/>
      <c r="W706" s="405"/>
      <c r="X706" s="405"/>
      <c r="Y706" s="405"/>
      <c r="Z706" s="405"/>
      <c r="AA706" s="405"/>
      <c r="AB706" s="405"/>
      <c r="AC706" s="405"/>
      <c r="AD706" s="405"/>
    </row>
    <row r="707" spans="1:30" ht="15" thickBot="1" x14ac:dyDescent="0.3">
      <c r="A707" s="410"/>
      <c r="B707" s="85"/>
      <c r="C707" s="203" t="s">
        <v>611</v>
      </c>
      <c r="D707" s="209" t="s">
        <v>1271</v>
      </c>
      <c r="E707" s="260"/>
      <c r="F707" s="144" t="str">
        <f>IF(ISBLANK(E707),"",MATCH($D707,Liste_compétences,0))</f>
        <v/>
      </c>
      <c r="G707" s="282"/>
      <c r="H707" s="144" t="str">
        <f>IF(ISBLANK(G707),"",MATCH($D707,Liste_compétences,0))</f>
        <v/>
      </c>
      <c r="I707" s="303"/>
      <c r="J707" s="144" t="str">
        <f>IF(ISBLANK(I707),"",MATCH($D707,Liste_compétences,0))</f>
        <v/>
      </c>
      <c r="K707" s="321"/>
      <c r="L707" s="144" t="str">
        <f>IF(ISBLANK(K707),"",MATCH($D707,Liste_compétences,0))</f>
        <v/>
      </c>
      <c r="M707" s="282"/>
      <c r="N707" s="144" t="str">
        <f>IF(ISBLANK(M707),"",MATCH($D707,Liste_compétences,0))</f>
        <v/>
      </c>
      <c r="O707" s="303"/>
      <c r="P707" s="144" t="str">
        <f>IF(ISBLANK(O707),"",MATCH($D707,Liste_compétences,0))</f>
        <v/>
      </c>
      <c r="Q707" s="321"/>
      <c r="R707" s="144" t="str">
        <f>IF(ISBLANK(Q707),"",MATCH($D707,Liste_compétences,0))</f>
        <v/>
      </c>
      <c r="S707" s="282"/>
      <c r="T707" s="144" t="str">
        <f>IF(ISBLANK(S707),"",MATCH($D707,Liste_compétences,0))</f>
        <v/>
      </c>
      <c r="U707" s="303"/>
      <c r="V707" s="144" t="str">
        <f>IF(ISBLANK(U707),"",MATCH($D707,Liste_compétences,0))</f>
        <v/>
      </c>
      <c r="W707" s="321"/>
      <c r="X707" s="144" t="str">
        <f>IF(ISBLANK(W707),"",MATCH($D707,Liste_compétences,0))</f>
        <v/>
      </c>
      <c r="Y707" s="282"/>
      <c r="Z707" s="144" t="str">
        <f>IF(ISBLANK(Y707),"",MATCH($D707,Liste_compétences,0))</f>
        <v/>
      </c>
      <c r="AA707" s="303"/>
      <c r="AB707" s="144" t="str">
        <f>IF(ISBLANK(AA707),"",MATCH($D707,Liste_compétences,0))</f>
        <v/>
      </c>
      <c r="AC707" s="144">
        <f>IF(ISBLANK(#REF!),"",MATCH($D707,Liste_compétences,0))</f>
        <v>707</v>
      </c>
      <c r="AD707" s="144">
        <f>IF(ISBLANK(#REF!),"",MATCH($D707,Liste_compétences,0))</f>
        <v>707</v>
      </c>
    </row>
    <row r="708" spans="1:30" ht="15.75" thickBot="1" x14ac:dyDescent="0.3">
      <c r="A708" s="410"/>
      <c r="B708" s="91"/>
      <c r="C708" s="162"/>
      <c r="D708" s="27" t="s">
        <v>146</v>
      </c>
      <c r="E708" s="404"/>
      <c r="F708" s="405"/>
      <c r="G708" s="405"/>
      <c r="H708" s="405"/>
      <c r="I708" s="405"/>
      <c r="J708" s="405"/>
      <c r="K708" s="405"/>
      <c r="L708" s="405"/>
      <c r="M708" s="405"/>
      <c r="N708" s="405"/>
      <c r="O708" s="405"/>
      <c r="P708" s="405"/>
      <c r="Q708" s="405"/>
      <c r="R708" s="405"/>
      <c r="S708" s="405"/>
      <c r="T708" s="405"/>
      <c r="U708" s="405"/>
      <c r="V708" s="405"/>
      <c r="W708" s="405"/>
      <c r="X708" s="405"/>
      <c r="Y708" s="405"/>
      <c r="Z708" s="405"/>
      <c r="AA708" s="405"/>
      <c r="AB708" s="405"/>
      <c r="AC708" s="405"/>
      <c r="AD708" s="405"/>
    </row>
    <row r="709" spans="1:30" x14ac:dyDescent="0.25">
      <c r="A709" s="419"/>
      <c r="B709" s="31"/>
      <c r="C709" s="167" t="s">
        <v>612</v>
      </c>
      <c r="D709" s="206" t="s">
        <v>1272</v>
      </c>
      <c r="E709" s="255"/>
      <c r="F709" s="145" t="str">
        <f>IF(ISBLANK(E709),"",MATCH($D709,Liste_compétences,0))</f>
        <v/>
      </c>
      <c r="G709" s="277"/>
      <c r="H709" s="145" t="str">
        <f>IF(ISBLANK(G709),"",MATCH($D709,Liste_compétences,0))</f>
        <v/>
      </c>
      <c r="I709" s="298"/>
      <c r="J709" s="145" t="str">
        <f>IF(ISBLANK(I709),"",MATCH($D709,Liste_compétences,0))</f>
        <v/>
      </c>
      <c r="K709" s="316"/>
      <c r="L709" s="145" t="str">
        <f>IF(ISBLANK(K709),"",MATCH($D709,Liste_compétences,0))</f>
        <v/>
      </c>
      <c r="M709" s="277"/>
      <c r="N709" s="145" t="str">
        <f>IF(ISBLANK(M709),"",MATCH($D709,Liste_compétences,0))</f>
        <v/>
      </c>
      <c r="O709" s="298"/>
      <c r="P709" s="145" t="str">
        <f>IF(ISBLANK(O709),"",MATCH($D709,Liste_compétences,0))</f>
        <v/>
      </c>
      <c r="Q709" s="316"/>
      <c r="R709" s="145" t="str">
        <f>IF(ISBLANK(Q709),"",MATCH($D709,Liste_compétences,0))</f>
        <v/>
      </c>
      <c r="S709" s="277"/>
      <c r="T709" s="145" t="str">
        <f>IF(ISBLANK(S709),"",MATCH($D709,Liste_compétences,0))</f>
        <v/>
      </c>
      <c r="U709" s="298"/>
      <c r="V709" s="145" t="str">
        <f>IF(ISBLANK(U709),"",MATCH($D709,Liste_compétences,0))</f>
        <v/>
      </c>
      <c r="W709" s="316"/>
      <c r="X709" s="145" t="str">
        <f>IF(ISBLANK(W709),"",MATCH($D709,Liste_compétences,0))</f>
        <v/>
      </c>
      <c r="Y709" s="277"/>
      <c r="Z709" s="145" t="str">
        <f>IF(ISBLANK(Y709),"",MATCH($D709,Liste_compétences,0))</f>
        <v/>
      </c>
      <c r="AA709" s="298"/>
      <c r="AB709" s="145" t="str">
        <f>IF(ISBLANK(AA709),"",MATCH($D709,Liste_compétences,0))</f>
        <v/>
      </c>
      <c r="AC709" s="145">
        <f>IF(ISBLANK(#REF!),"",MATCH($D709,Liste_compétences,0))</f>
        <v>709</v>
      </c>
      <c r="AD709" s="145">
        <f>IF(ISBLANK(#REF!),"",MATCH($D709,Liste_compétences,0))</f>
        <v>709</v>
      </c>
    </row>
    <row r="710" spans="1:30" x14ac:dyDescent="0.25">
      <c r="A710" s="419"/>
      <c r="B710" s="32"/>
      <c r="C710" s="168" t="s">
        <v>613</v>
      </c>
      <c r="D710" s="207" t="s">
        <v>1273</v>
      </c>
      <c r="E710" s="256"/>
      <c r="F710" s="151" t="str">
        <f>IF(ISBLANK(E710),"",MATCH($D710,Liste_compétences,0))</f>
        <v/>
      </c>
      <c r="G710" s="278"/>
      <c r="H710" s="151" t="str">
        <f>IF(ISBLANK(G710),"",MATCH($D710,Liste_compétences,0))</f>
        <v/>
      </c>
      <c r="I710" s="299"/>
      <c r="J710" s="151" t="str">
        <f>IF(ISBLANK(I710),"",MATCH($D710,Liste_compétences,0))</f>
        <v/>
      </c>
      <c r="K710" s="318"/>
      <c r="L710" s="151" t="str">
        <f>IF(ISBLANK(K710),"",MATCH($D710,Liste_compétences,0))</f>
        <v/>
      </c>
      <c r="M710" s="278"/>
      <c r="N710" s="151" t="str">
        <f>IF(ISBLANK(M710),"",MATCH($D710,Liste_compétences,0))</f>
        <v/>
      </c>
      <c r="O710" s="299"/>
      <c r="P710" s="151" t="str">
        <f>IF(ISBLANK(O710),"",MATCH($D710,Liste_compétences,0))</f>
        <v/>
      </c>
      <c r="Q710" s="318"/>
      <c r="R710" s="151" t="str">
        <f>IF(ISBLANK(Q710),"",MATCH($D710,Liste_compétences,0))</f>
        <v/>
      </c>
      <c r="S710" s="278"/>
      <c r="T710" s="151" t="str">
        <f>IF(ISBLANK(S710),"",MATCH($D710,Liste_compétences,0))</f>
        <v/>
      </c>
      <c r="U710" s="299"/>
      <c r="V710" s="151" t="str">
        <f>IF(ISBLANK(U710),"",MATCH($D710,Liste_compétences,0))</f>
        <v/>
      </c>
      <c r="W710" s="318"/>
      <c r="X710" s="151" t="str">
        <f>IF(ISBLANK(W710),"",MATCH($D710,Liste_compétences,0))</f>
        <v/>
      </c>
      <c r="Y710" s="278"/>
      <c r="Z710" s="151" t="str">
        <f>IF(ISBLANK(Y710),"",MATCH($D710,Liste_compétences,0))</f>
        <v/>
      </c>
      <c r="AA710" s="299"/>
      <c r="AB710" s="151" t="str">
        <f>IF(ISBLANK(AA710),"",MATCH($D710,Liste_compétences,0))</f>
        <v/>
      </c>
      <c r="AC710" s="151">
        <f>IF(ISBLANK(#REF!),"",MATCH($D710,Liste_compétences,0))</f>
        <v>710</v>
      </c>
      <c r="AD710" s="151">
        <f>IF(ISBLANK(#REF!),"",MATCH($D710,Liste_compétences,0))</f>
        <v>710</v>
      </c>
    </row>
    <row r="711" spans="1:30" x14ac:dyDescent="0.25">
      <c r="A711" s="419"/>
      <c r="B711" s="32"/>
      <c r="C711" s="168" t="s">
        <v>614</v>
      </c>
      <c r="D711" s="207" t="s">
        <v>1274</v>
      </c>
      <c r="E711" s="256"/>
      <c r="F711" s="151" t="str">
        <f>IF(ISBLANK(E711),"",MATCH($D711,Liste_compétences,0))</f>
        <v/>
      </c>
      <c r="G711" s="278"/>
      <c r="H711" s="151" t="str">
        <f>IF(ISBLANK(G711),"",MATCH($D711,Liste_compétences,0))</f>
        <v/>
      </c>
      <c r="I711" s="299"/>
      <c r="J711" s="151" t="str">
        <f>IF(ISBLANK(I711),"",MATCH($D711,Liste_compétences,0))</f>
        <v/>
      </c>
      <c r="K711" s="318"/>
      <c r="L711" s="151" t="str">
        <f>IF(ISBLANK(K711),"",MATCH($D711,Liste_compétences,0))</f>
        <v/>
      </c>
      <c r="M711" s="278"/>
      <c r="N711" s="151" t="str">
        <f>IF(ISBLANK(M711),"",MATCH($D711,Liste_compétences,0))</f>
        <v/>
      </c>
      <c r="O711" s="299"/>
      <c r="P711" s="151" t="str">
        <f>IF(ISBLANK(O711),"",MATCH($D711,Liste_compétences,0))</f>
        <v/>
      </c>
      <c r="Q711" s="318"/>
      <c r="R711" s="151" t="str">
        <f>IF(ISBLANK(Q711),"",MATCH($D711,Liste_compétences,0))</f>
        <v/>
      </c>
      <c r="S711" s="278"/>
      <c r="T711" s="151" t="str">
        <f>IF(ISBLANK(S711),"",MATCH($D711,Liste_compétences,0))</f>
        <v/>
      </c>
      <c r="U711" s="299"/>
      <c r="V711" s="151" t="str">
        <f>IF(ISBLANK(U711),"",MATCH($D711,Liste_compétences,0))</f>
        <v/>
      </c>
      <c r="W711" s="318"/>
      <c r="X711" s="151" t="str">
        <f>IF(ISBLANK(W711),"",MATCH($D711,Liste_compétences,0))</f>
        <v/>
      </c>
      <c r="Y711" s="278"/>
      <c r="Z711" s="151" t="str">
        <f>IF(ISBLANK(Y711),"",MATCH($D711,Liste_compétences,0))</f>
        <v/>
      </c>
      <c r="AA711" s="299"/>
      <c r="AB711" s="151" t="str">
        <f>IF(ISBLANK(AA711),"",MATCH($D711,Liste_compétences,0))</f>
        <v/>
      </c>
      <c r="AC711" s="151">
        <f>IF(ISBLANK(#REF!),"",MATCH($D711,Liste_compétences,0))</f>
        <v>711</v>
      </c>
      <c r="AD711" s="151">
        <f>IF(ISBLANK(#REF!),"",MATCH($D711,Liste_compétences,0))</f>
        <v>711</v>
      </c>
    </row>
    <row r="712" spans="1:30" ht="15" thickBot="1" x14ac:dyDescent="0.3">
      <c r="A712" s="419"/>
      <c r="B712" s="34"/>
      <c r="C712" s="169" t="s">
        <v>615</v>
      </c>
      <c r="D712" s="25" t="s">
        <v>1275</v>
      </c>
      <c r="E712" s="258"/>
      <c r="F712" s="141" t="str">
        <f>IF(ISBLANK(E712),"",MATCH($D712,Liste_compétences,0))</f>
        <v/>
      </c>
      <c r="G712" s="280"/>
      <c r="H712" s="141" t="str">
        <f>IF(ISBLANK(G712),"",MATCH($D712,Liste_compétences,0))</f>
        <v/>
      </c>
      <c r="I712" s="301"/>
      <c r="J712" s="141" t="str">
        <f>IF(ISBLANK(I712),"",MATCH($D712,Liste_compétences,0))</f>
        <v/>
      </c>
      <c r="K712" s="319"/>
      <c r="L712" s="141" t="str">
        <f>IF(ISBLANK(K712),"",MATCH($D712,Liste_compétences,0))</f>
        <v/>
      </c>
      <c r="M712" s="280"/>
      <c r="N712" s="141" t="str">
        <f>IF(ISBLANK(M712),"",MATCH($D712,Liste_compétences,0))</f>
        <v/>
      </c>
      <c r="O712" s="301"/>
      <c r="P712" s="141" t="str">
        <f>IF(ISBLANK(O712),"",MATCH($D712,Liste_compétences,0))</f>
        <v/>
      </c>
      <c r="Q712" s="319"/>
      <c r="R712" s="141" t="str">
        <f>IF(ISBLANK(Q712),"",MATCH($D712,Liste_compétences,0))</f>
        <v/>
      </c>
      <c r="S712" s="280"/>
      <c r="T712" s="141" t="str">
        <f>IF(ISBLANK(S712),"",MATCH($D712,Liste_compétences,0))</f>
        <v/>
      </c>
      <c r="U712" s="301"/>
      <c r="V712" s="141" t="str">
        <f>IF(ISBLANK(U712),"",MATCH($D712,Liste_compétences,0))</f>
        <v/>
      </c>
      <c r="W712" s="319"/>
      <c r="X712" s="141" t="str">
        <f>IF(ISBLANK(W712),"",MATCH($D712,Liste_compétences,0))</f>
        <v/>
      </c>
      <c r="Y712" s="280"/>
      <c r="Z712" s="141" t="str">
        <f>IF(ISBLANK(Y712),"",MATCH($D712,Liste_compétences,0))</f>
        <v/>
      </c>
      <c r="AA712" s="301"/>
      <c r="AB712" s="141" t="str">
        <f>IF(ISBLANK(AA712),"",MATCH($D712,Liste_compétences,0))</f>
        <v/>
      </c>
      <c r="AC712" s="141">
        <f>IF(ISBLANK(#REF!),"",MATCH($D712,Liste_compétences,0))</f>
        <v>712</v>
      </c>
      <c r="AD712" s="141">
        <f>IF(ISBLANK(#REF!),"",MATCH($D712,Liste_compétences,0))</f>
        <v>712</v>
      </c>
    </row>
    <row r="713" spans="1:30" ht="15.75" thickBot="1" x14ac:dyDescent="0.3">
      <c r="A713" s="410"/>
      <c r="B713" s="91"/>
      <c r="C713" s="222"/>
      <c r="D713" s="27" t="s">
        <v>147</v>
      </c>
      <c r="E713" s="404"/>
      <c r="F713" s="405"/>
      <c r="G713" s="405"/>
      <c r="H713" s="405"/>
      <c r="I713" s="405"/>
      <c r="J713" s="405"/>
      <c r="K713" s="405"/>
      <c r="L713" s="405"/>
      <c r="M713" s="405"/>
      <c r="N713" s="405"/>
      <c r="O713" s="405"/>
      <c r="P713" s="405"/>
      <c r="Q713" s="405"/>
      <c r="R713" s="405"/>
      <c r="S713" s="405"/>
      <c r="T713" s="405"/>
      <c r="U713" s="405"/>
      <c r="V713" s="405"/>
      <c r="W713" s="405"/>
      <c r="X713" s="405"/>
      <c r="Y713" s="405"/>
      <c r="Z713" s="405"/>
      <c r="AA713" s="405"/>
      <c r="AB713" s="405"/>
      <c r="AC713" s="405"/>
      <c r="AD713" s="405"/>
    </row>
    <row r="714" spans="1:30" x14ac:dyDescent="0.25">
      <c r="A714" s="410"/>
      <c r="B714" s="31"/>
      <c r="C714" s="167" t="s">
        <v>616</v>
      </c>
      <c r="D714" s="206" t="s">
        <v>1276</v>
      </c>
      <c r="E714" s="255"/>
      <c r="F714" s="145" t="str">
        <f>IF(ISBLANK(E714),"",MATCH($D714,Liste_compétences,0))</f>
        <v/>
      </c>
      <c r="G714" s="277"/>
      <c r="H714" s="145" t="str">
        <f>IF(ISBLANK(G714),"",MATCH($D714,Liste_compétences,0))</f>
        <v/>
      </c>
      <c r="I714" s="298"/>
      <c r="J714" s="145" t="str">
        <f>IF(ISBLANK(I714),"",MATCH($D714,Liste_compétences,0))</f>
        <v/>
      </c>
      <c r="K714" s="316"/>
      <c r="L714" s="145" t="str">
        <f>IF(ISBLANK(K714),"",MATCH($D714,Liste_compétences,0))</f>
        <v/>
      </c>
      <c r="M714" s="277"/>
      <c r="N714" s="145" t="str">
        <f>IF(ISBLANK(M714),"",MATCH($D714,Liste_compétences,0))</f>
        <v/>
      </c>
      <c r="O714" s="298"/>
      <c r="P714" s="145" t="str">
        <f>IF(ISBLANK(O714),"",MATCH($D714,Liste_compétences,0))</f>
        <v/>
      </c>
      <c r="Q714" s="316"/>
      <c r="R714" s="145" t="str">
        <f>IF(ISBLANK(Q714),"",MATCH($D714,Liste_compétences,0))</f>
        <v/>
      </c>
      <c r="S714" s="277"/>
      <c r="T714" s="145" t="str">
        <f>IF(ISBLANK(S714),"",MATCH($D714,Liste_compétences,0))</f>
        <v/>
      </c>
      <c r="U714" s="298"/>
      <c r="V714" s="145" t="str">
        <f>IF(ISBLANK(U714),"",MATCH($D714,Liste_compétences,0))</f>
        <v/>
      </c>
      <c r="W714" s="316"/>
      <c r="X714" s="145" t="str">
        <f>IF(ISBLANK(W714),"",MATCH($D714,Liste_compétences,0))</f>
        <v/>
      </c>
      <c r="Y714" s="277"/>
      <c r="Z714" s="145" t="str">
        <f>IF(ISBLANK(Y714),"",MATCH($D714,Liste_compétences,0))</f>
        <v/>
      </c>
      <c r="AA714" s="298"/>
      <c r="AB714" s="145" t="str">
        <f>IF(ISBLANK(AA714),"",MATCH($D714,Liste_compétences,0))</f>
        <v/>
      </c>
      <c r="AC714" s="145">
        <f>IF(ISBLANK(#REF!),"",MATCH($D714,Liste_compétences,0))</f>
        <v>714</v>
      </c>
      <c r="AD714" s="145">
        <f>IF(ISBLANK(#REF!),"",MATCH($D714,Liste_compétences,0))</f>
        <v>714</v>
      </c>
    </row>
    <row r="715" spans="1:30" x14ac:dyDescent="0.25">
      <c r="A715" s="410"/>
      <c r="B715" s="32"/>
      <c r="C715" s="168" t="s">
        <v>617</v>
      </c>
      <c r="D715" s="207" t="s">
        <v>1277</v>
      </c>
      <c r="E715" s="256"/>
      <c r="F715" s="151" t="str">
        <f>IF(ISBLANK(E715),"",MATCH($D715,Liste_compétences,0))</f>
        <v/>
      </c>
      <c r="G715" s="278"/>
      <c r="H715" s="151" t="str">
        <f>IF(ISBLANK(G715),"",MATCH($D715,Liste_compétences,0))</f>
        <v/>
      </c>
      <c r="I715" s="299"/>
      <c r="J715" s="151" t="str">
        <f>IF(ISBLANK(I715),"",MATCH($D715,Liste_compétences,0))</f>
        <v/>
      </c>
      <c r="K715" s="318"/>
      <c r="L715" s="151" t="str">
        <f>IF(ISBLANK(K715),"",MATCH($D715,Liste_compétences,0))</f>
        <v/>
      </c>
      <c r="M715" s="278"/>
      <c r="N715" s="151" t="str">
        <f>IF(ISBLANK(M715),"",MATCH($D715,Liste_compétences,0))</f>
        <v/>
      </c>
      <c r="O715" s="299"/>
      <c r="P715" s="151" t="str">
        <f>IF(ISBLANK(O715),"",MATCH($D715,Liste_compétences,0))</f>
        <v/>
      </c>
      <c r="Q715" s="318"/>
      <c r="R715" s="151" t="str">
        <f>IF(ISBLANK(Q715),"",MATCH($D715,Liste_compétences,0))</f>
        <v/>
      </c>
      <c r="S715" s="278"/>
      <c r="T715" s="151" t="str">
        <f>IF(ISBLANK(S715),"",MATCH($D715,Liste_compétences,0))</f>
        <v/>
      </c>
      <c r="U715" s="299"/>
      <c r="V715" s="151" t="str">
        <f>IF(ISBLANK(U715),"",MATCH($D715,Liste_compétences,0))</f>
        <v/>
      </c>
      <c r="W715" s="318"/>
      <c r="X715" s="151" t="str">
        <f>IF(ISBLANK(W715),"",MATCH($D715,Liste_compétences,0))</f>
        <v/>
      </c>
      <c r="Y715" s="278"/>
      <c r="Z715" s="151" t="str">
        <f>IF(ISBLANK(Y715),"",MATCH($D715,Liste_compétences,0))</f>
        <v/>
      </c>
      <c r="AA715" s="299"/>
      <c r="AB715" s="151" t="str">
        <f>IF(ISBLANK(AA715),"",MATCH($D715,Liste_compétences,0))</f>
        <v/>
      </c>
      <c r="AC715" s="151">
        <f>IF(ISBLANK(#REF!),"",MATCH($D715,Liste_compétences,0))</f>
        <v>715</v>
      </c>
      <c r="AD715" s="151">
        <f>IF(ISBLANK(#REF!),"",MATCH($D715,Liste_compétences,0))</f>
        <v>715</v>
      </c>
    </row>
    <row r="716" spans="1:30" x14ac:dyDescent="0.25">
      <c r="A716" s="410"/>
      <c r="B716" s="32"/>
      <c r="C716" s="168" t="s">
        <v>618</v>
      </c>
      <c r="D716" s="207" t="s">
        <v>1278</v>
      </c>
      <c r="E716" s="256"/>
      <c r="F716" s="151" t="str">
        <f>IF(ISBLANK(E716),"",MATCH($D716,Liste_compétences,0))</f>
        <v/>
      </c>
      <c r="G716" s="278"/>
      <c r="H716" s="151" t="str">
        <f>IF(ISBLANK(G716),"",MATCH($D716,Liste_compétences,0))</f>
        <v/>
      </c>
      <c r="I716" s="299"/>
      <c r="J716" s="151" t="str">
        <f>IF(ISBLANK(I716),"",MATCH($D716,Liste_compétences,0))</f>
        <v/>
      </c>
      <c r="K716" s="318"/>
      <c r="L716" s="151" t="str">
        <f>IF(ISBLANK(K716),"",MATCH($D716,Liste_compétences,0))</f>
        <v/>
      </c>
      <c r="M716" s="278"/>
      <c r="N716" s="151" t="str">
        <f>IF(ISBLANK(M716),"",MATCH($D716,Liste_compétences,0))</f>
        <v/>
      </c>
      <c r="O716" s="299"/>
      <c r="P716" s="151" t="str">
        <f>IF(ISBLANK(O716),"",MATCH($D716,Liste_compétences,0))</f>
        <v/>
      </c>
      <c r="Q716" s="318"/>
      <c r="R716" s="151" t="str">
        <f>IF(ISBLANK(Q716),"",MATCH($D716,Liste_compétences,0))</f>
        <v/>
      </c>
      <c r="S716" s="278"/>
      <c r="T716" s="151" t="str">
        <f>IF(ISBLANK(S716),"",MATCH($D716,Liste_compétences,0))</f>
        <v/>
      </c>
      <c r="U716" s="299"/>
      <c r="V716" s="151" t="str">
        <f>IF(ISBLANK(U716),"",MATCH($D716,Liste_compétences,0))</f>
        <v/>
      </c>
      <c r="W716" s="318"/>
      <c r="X716" s="151" t="str">
        <f>IF(ISBLANK(W716),"",MATCH($D716,Liste_compétences,0))</f>
        <v/>
      </c>
      <c r="Y716" s="278"/>
      <c r="Z716" s="151" t="str">
        <f>IF(ISBLANK(Y716),"",MATCH($D716,Liste_compétences,0))</f>
        <v/>
      </c>
      <c r="AA716" s="299"/>
      <c r="AB716" s="151" t="str">
        <f>IF(ISBLANK(AA716),"",MATCH($D716,Liste_compétences,0))</f>
        <v/>
      </c>
      <c r="AC716" s="151">
        <f>IF(ISBLANK(#REF!),"",MATCH($D716,Liste_compétences,0))</f>
        <v>716</v>
      </c>
      <c r="AD716" s="151">
        <f>IF(ISBLANK(#REF!),"",MATCH($D716,Liste_compétences,0))</f>
        <v>716</v>
      </c>
    </row>
    <row r="717" spans="1:30" ht="15" thickBot="1" x14ac:dyDescent="0.3">
      <c r="A717" s="410"/>
      <c r="B717" s="34"/>
      <c r="C717" s="169" t="s">
        <v>619</v>
      </c>
      <c r="D717" s="25" t="s">
        <v>1279</v>
      </c>
      <c r="E717" s="258"/>
      <c r="F717" s="141" t="str">
        <f>IF(ISBLANK(E717),"",MATCH($D717,Liste_compétences,0))</f>
        <v/>
      </c>
      <c r="G717" s="280"/>
      <c r="H717" s="141" t="str">
        <f>IF(ISBLANK(G717),"",MATCH($D717,Liste_compétences,0))</f>
        <v/>
      </c>
      <c r="I717" s="301"/>
      <c r="J717" s="141" t="str">
        <f>IF(ISBLANK(I717),"",MATCH($D717,Liste_compétences,0))</f>
        <v/>
      </c>
      <c r="K717" s="319"/>
      <c r="L717" s="141" t="str">
        <f>IF(ISBLANK(K717),"",MATCH($D717,Liste_compétences,0))</f>
        <v/>
      </c>
      <c r="M717" s="280"/>
      <c r="N717" s="141" t="str">
        <f>IF(ISBLANK(M717),"",MATCH($D717,Liste_compétences,0))</f>
        <v/>
      </c>
      <c r="O717" s="301"/>
      <c r="P717" s="141" t="str">
        <f>IF(ISBLANK(O717),"",MATCH($D717,Liste_compétences,0))</f>
        <v/>
      </c>
      <c r="Q717" s="319"/>
      <c r="R717" s="141" t="str">
        <f>IF(ISBLANK(Q717),"",MATCH($D717,Liste_compétences,0))</f>
        <v/>
      </c>
      <c r="S717" s="280"/>
      <c r="T717" s="141" t="str">
        <f>IF(ISBLANK(S717),"",MATCH($D717,Liste_compétences,0))</f>
        <v/>
      </c>
      <c r="U717" s="301"/>
      <c r="V717" s="141" t="str">
        <f>IF(ISBLANK(U717),"",MATCH($D717,Liste_compétences,0))</f>
        <v/>
      </c>
      <c r="W717" s="319"/>
      <c r="X717" s="141" t="str">
        <f>IF(ISBLANK(W717),"",MATCH($D717,Liste_compétences,0))</f>
        <v/>
      </c>
      <c r="Y717" s="280"/>
      <c r="Z717" s="141" t="str">
        <f>IF(ISBLANK(Y717),"",MATCH($D717,Liste_compétences,0))</f>
        <v/>
      </c>
      <c r="AA717" s="301"/>
      <c r="AB717" s="141" t="str">
        <f>IF(ISBLANK(AA717),"",MATCH($D717,Liste_compétences,0))</f>
        <v/>
      </c>
      <c r="AC717" s="141">
        <f>IF(ISBLANK(#REF!),"",MATCH($D717,Liste_compétences,0))</f>
        <v>717</v>
      </c>
      <c r="AD717" s="141">
        <f>IF(ISBLANK(#REF!),"",MATCH($D717,Liste_compétences,0))</f>
        <v>717</v>
      </c>
    </row>
    <row r="718" spans="1:30" ht="15.75" thickBot="1" x14ac:dyDescent="0.3">
      <c r="A718" s="410"/>
      <c r="B718" s="91"/>
      <c r="C718" s="222"/>
      <c r="D718" s="27" t="s">
        <v>148</v>
      </c>
      <c r="E718" s="404"/>
      <c r="F718" s="405"/>
      <c r="G718" s="405"/>
      <c r="H718" s="405"/>
      <c r="I718" s="405"/>
      <c r="J718" s="405"/>
      <c r="K718" s="405"/>
      <c r="L718" s="405"/>
      <c r="M718" s="405"/>
      <c r="N718" s="405"/>
      <c r="O718" s="405"/>
      <c r="P718" s="405"/>
      <c r="Q718" s="405"/>
      <c r="R718" s="405"/>
      <c r="S718" s="405"/>
      <c r="T718" s="405"/>
      <c r="U718" s="405"/>
      <c r="V718" s="405"/>
      <c r="W718" s="405"/>
      <c r="X718" s="405"/>
      <c r="Y718" s="405"/>
      <c r="Z718" s="405"/>
      <c r="AA718" s="405"/>
      <c r="AB718" s="405"/>
      <c r="AC718" s="405"/>
      <c r="AD718" s="405"/>
    </row>
    <row r="719" spans="1:30" x14ac:dyDescent="0.25">
      <c r="A719" s="419"/>
      <c r="B719" s="31"/>
      <c r="C719" s="167" t="s">
        <v>620</v>
      </c>
      <c r="D719" s="206" t="s">
        <v>1280</v>
      </c>
      <c r="E719" s="255"/>
      <c r="F719" s="145" t="str">
        <f>IF(ISBLANK(E719),"",MATCH($D719,Liste_compétences,0))</f>
        <v/>
      </c>
      <c r="G719" s="277"/>
      <c r="H719" s="145" t="str">
        <f>IF(ISBLANK(G719),"",MATCH($D719,Liste_compétences,0))</f>
        <v/>
      </c>
      <c r="I719" s="298"/>
      <c r="J719" s="145" t="str">
        <f>IF(ISBLANK(I719),"",MATCH($D719,Liste_compétences,0))</f>
        <v/>
      </c>
      <c r="K719" s="316"/>
      <c r="L719" s="145" t="str">
        <f>IF(ISBLANK(K719),"",MATCH($D719,Liste_compétences,0))</f>
        <v/>
      </c>
      <c r="M719" s="277"/>
      <c r="N719" s="145" t="str">
        <f>IF(ISBLANK(M719),"",MATCH($D719,Liste_compétences,0))</f>
        <v/>
      </c>
      <c r="O719" s="298"/>
      <c r="P719" s="145" t="str">
        <f>IF(ISBLANK(O719),"",MATCH($D719,Liste_compétences,0))</f>
        <v/>
      </c>
      <c r="Q719" s="316"/>
      <c r="R719" s="145" t="str">
        <f>IF(ISBLANK(Q719),"",MATCH($D719,Liste_compétences,0))</f>
        <v/>
      </c>
      <c r="S719" s="277"/>
      <c r="T719" s="145" t="str">
        <f>IF(ISBLANK(S719),"",MATCH($D719,Liste_compétences,0))</f>
        <v/>
      </c>
      <c r="U719" s="298"/>
      <c r="V719" s="145" t="str">
        <f>IF(ISBLANK(U719),"",MATCH($D719,Liste_compétences,0))</f>
        <v/>
      </c>
      <c r="W719" s="316"/>
      <c r="X719" s="145" t="str">
        <f>IF(ISBLANK(W719),"",MATCH($D719,Liste_compétences,0))</f>
        <v/>
      </c>
      <c r="Y719" s="277"/>
      <c r="Z719" s="145" t="str">
        <f>IF(ISBLANK(Y719),"",MATCH($D719,Liste_compétences,0))</f>
        <v/>
      </c>
      <c r="AA719" s="298"/>
      <c r="AB719" s="145" t="str">
        <f>IF(ISBLANK(AA719),"",MATCH($D719,Liste_compétences,0))</f>
        <v/>
      </c>
      <c r="AC719" s="145">
        <f>IF(ISBLANK(#REF!),"",MATCH($D719,Liste_compétences,0))</f>
        <v>719</v>
      </c>
      <c r="AD719" s="145">
        <f>IF(ISBLANK(#REF!),"",MATCH($D719,Liste_compétences,0))</f>
        <v>719</v>
      </c>
    </row>
    <row r="720" spans="1:30" x14ac:dyDescent="0.25">
      <c r="A720" s="419"/>
      <c r="B720" s="32"/>
      <c r="C720" s="168" t="s">
        <v>621</v>
      </c>
      <c r="D720" s="207" t="s">
        <v>1281</v>
      </c>
      <c r="E720" s="256"/>
      <c r="F720" s="151" t="str">
        <f>IF(ISBLANK(E720),"",MATCH($D720,Liste_compétences,0))</f>
        <v/>
      </c>
      <c r="G720" s="278"/>
      <c r="H720" s="151" t="str">
        <f>IF(ISBLANK(G720),"",MATCH($D720,Liste_compétences,0))</f>
        <v/>
      </c>
      <c r="I720" s="299"/>
      <c r="J720" s="151" t="str">
        <f>IF(ISBLANK(I720),"",MATCH($D720,Liste_compétences,0))</f>
        <v/>
      </c>
      <c r="K720" s="318"/>
      <c r="L720" s="151" t="str">
        <f>IF(ISBLANK(K720),"",MATCH($D720,Liste_compétences,0))</f>
        <v/>
      </c>
      <c r="M720" s="278"/>
      <c r="N720" s="151" t="str">
        <f>IF(ISBLANK(M720),"",MATCH($D720,Liste_compétences,0))</f>
        <v/>
      </c>
      <c r="O720" s="299"/>
      <c r="P720" s="151" t="str">
        <f>IF(ISBLANK(O720),"",MATCH($D720,Liste_compétences,0))</f>
        <v/>
      </c>
      <c r="Q720" s="318"/>
      <c r="R720" s="151" t="str">
        <f>IF(ISBLANK(Q720),"",MATCH($D720,Liste_compétences,0))</f>
        <v/>
      </c>
      <c r="S720" s="278"/>
      <c r="T720" s="151" t="str">
        <f>IF(ISBLANK(S720),"",MATCH($D720,Liste_compétences,0))</f>
        <v/>
      </c>
      <c r="U720" s="299"/>
      <c r="V720" s="151" t="str">
        <f>IF(ISBLANK(U720),"",MATCH($D720,Liste_compétences,0))</f>
        <v/>
      </c>
      <c r="W720" s="318"/>
      <c r="X720" s="151" t="str">
        <f>IF(ISBLANK(W720),"",MATCH($D720,Liste_compétences,0))</f>
        <v/>
      </c>
      <c r="Y720" s="278"/>
      <c r="Z720" s="151" t="str">
        <f>IF(ISBLANK(Y720),"",MATCH($D720,Liste_compétences,0))</f>
        <v/>
      </c>
      <c r="AA720" s="299"/>
      <c r="AB720" s="151" t="str">
        <f>IF(ISBLANK(AA720),"",MATCH($D720,Liste_compétences,0))</f>
        <v/>
      </c>
      <c r="AC720" s="151">
        <f>IF(ISBLANK(#REF!),"",MATCH($D720,Liste_compétences,0))</f>
        <v>720</v>
      </c>
      <c r="AD720" s="151">
        <f>IF(ISBLANK(#REF!),"",MATCH($D720,Liste_compétences,0))</f>
        <v>720</v>
      </c>
    </row>
    <row r="721" spans="1:30" ht="15" thickBot="1" x14ac:dyDescent="0.3">
      <c r="A721" s="419"/>
      <c r="B721" s="34"/>
      <c r="C721" s="169" t="s">
        <v>622</v>
      </c>
      <c r="D721" s="25" t="s">
        <v>1282</v>
      </c>
      <c r="E721" s="258"/>
      <c r="F721" s="153" t="str">
        <f>IF(ISBLANK(E721),"",MATCH($D721,Liste_compétences,0))</f>
        <v/>
      </c>
      <c r="G721" s="280"/>
      <c r="H721" s="153" t="str">
        <f>IF(ISBLANK(G721),"",MATCH($D721,Liste_compétences,0))</f>
        <v/>
      </c>
      <c r="I721" s="301"/>
      <c r="J721" s="153" t="str">
        <f>IF(ISBLANK(I721),"",MATCH($D721,Liste_compétences,0))</f>
        <v/>
      </c>
      <c r="K721" s="319"/>
      <c r="L721" s="153" t="str">
        <f>IF(ISBLANK(K721),"",MATCH($D721,Liste_compétences,0))</f>
        <v/>
      </c>
      <c r="M721" s="280"/>
      <c r="N721" s="153" t="str">
        <f>IF(ISBLANK(M721),"",MATCH($D721,Liste_compétences,0))</f>
        <v/>
      </c>
      <c r="O721" s="301"/>
      <c r="P721" s="153" t="str">
        <f>IF(ISBLANK(O721),"",MATCH($D721,Liste_compétences,0))</f>
        <v/>
      </c>
      <c r="Q721" s="319"/>
      <c r="R721" s="153" t="str">
        <f>IF(ISBLANK(Q721),"",MATCH($D721,Liste_compétences,0))</f>
        <v/>
      </c>
      <c r="S721" s="280"/>
      <c r="T721" s="153" t="str">
        <f>IF(ISBLANK(S721),"",MATCH($D721,Liste_compétences,0))</f>
        <v/>
      </c>
      <c r="U721" s="301"/>
      <c r="V721" s="153" t="str">
        <f>IF(ISBLANK(U721),"",MATCH($D721,Liste_compétences,0))</f>
        <v/>
      </c>
      <c r="W721" s="319"/>
      <c r="X721" s="153" t="str">
        <f>IF(ISBLANK(W721),"",MATCH($D721,Liste_compétences,0))</f>
        <v/>
      </c>
      <c r="Y721" s="280"/>
      <c r="Z721" s="153" t="str">
        <f>IF(ISBLANK(Y721),"",MATCH($D721,Liste_compétences,0))</f>
        <v/>
      </c>
      <c r="AA721" s="301"/>
      <c r="AB721" s="153" t="str">
        <f>IF(ISBLANK(AA721),"",MATCH($D721,Liste_compétences,0))</f>
        <v/>
      </c>
      <c r="AC721" s="153">
        <f>IF(ISBLANK(#REF!),"",MATCH($D721,Liste_compétences,0))</f>
        <v>721</v>
      </c>
      <c r="AD721" s="153">
        <f>IF(ISBLANK(#REF!),"",MATCH($D721,Liste_compétences,0))</f>
        <v>721</v>
      </c>
    </row>
    <row r="722" spans="1:30" ht="15.75" thickBot="1" x14ac:dyDescent="0.3">
      <c r="A722" s="410"/>
      <c r="B722" s="91"/>
      <c r="C722" s="222"/>
      <c r="D722" s="27" t="s">
        <v>149</v>
      </c>
      <c r="E722" s="404"/>
      <c r="F722" s="405"/>
      <c r="G722" s="405"/>
      <c r="H722" s="405"/>
      <c r="I722" s="405"/>
      <c r="J722" s="405"/>
      <c r="K722" s="405"/>
      <c r="L722" s="405"/>
      <c r="M722" s="405"/>
      <c r="N722" s="405"/>
      <c r="O722" s="405"/>
      <c r="P722" s="405"/>
      <c r="Q722" s="405"/>
      <c r="R722" s="405"/>
      <c r="S722" s="405"/>
      <c r="T722" s="405"/>
      <c r="U722" s="405"/>
      <c r="V722" s="405"/>
      <c r="W722" s="405"/>
      <c r="X722" s="405"/>
      <c r="Y722" s="405"/>
      <c r="Z722" s="405"/>
      <c r="AA722" s="405"/>
      <c r="AB722" s="405"/>
      <c r="AC722" s="405"/>
      <c r="AD722" s="405"/>
    </row>
    <row r="723" spans="1:30" x14ac:dyDescent="0.25">
      <c r="A723" s="419"/>
      <c r="B723" s="31"/>
      <c r="C723" s="167" t="s">
        <v>623</v>
      </c>
      <c r="D723" s="206" t="s">
        <v>1283</v>
      </c>
      <c r="E723" s="255"/>
      <c r="F723" s="145" t="str">
        <f>IF(ISBLANK(E723),"",MATCH($D723,Liste_compétences,0))</f>
        <v/>
      </c>
      <c r="G723" s="277"/>
      <c r="H723" s="145" t="str">
        <f>IF(ISBLANK(G723),"",MATCH($D723,Liste_compétences,0))</f>
        <v/>
      </c>
      <c r="I723" s="298"/>
      <c r="J723" s="145" t="str">
        <f>IF(ISBLANK(I723),"",MATCH($D723,Liste_compétences,0))</f>
        <v/>
      </c>
      <c r="K723" s="316"/>
      <c r="L723" s="145" t="str">
        <f>IF(ISBLANK(K723),"",MATCH($D723,Liste_compétences,0))</f>
        <v/>
      </c>
      <c r="M723" s="277"/>
      <c r="N723" s="145" t="str">
        <f>IF(ISBLANK(M723),"",MATCH($D723,Liste_compétences,0))</f>
        <v/>
      </c>
      <c r="O723" s="298"/>
      <c r="P723" s="145" t="str">
        <f>IF(ISBLANK(O723),"",MATCH($D723,Liste_compétences,0))</f>
        <v/>
      </c>
      <c r="Q723" s="316"/>
      <c r="R723" s="145" t="str">
        <f>IF(ISBLANK(Q723),"",MATCH($D723,Liste_compétences,0))</f>
        <v/>
      </c>
      <c r="S723" s="277"/>
      <c r="T723" s="145" t="str">
        <f>IF(ISBLANK(S723),"",MATCH($D723,Liste_compétences,0))</f>
        <v/>
      </c>
      <c r="U723" s="298"/>
      <c r="V723" s="145" t="str">
        <f>IF(ISBLANK(U723),"",MATCH($D723,Liste_compétences,0))</f>
        <v/>
      </c>
      <c r="W723" s="316"/>
      <c r="X723" s="145" t="str">
        <f>IF(ISBLANK(W723),"",MATCH($D723,Liste_compétences,0))</f>
        <v/>
      </c>
      <c r="Y723" s="277"/>
      <c r="Z723" s="145" t="str">
        <f>IF(ISBLANK(Y723),"",MATCH($D723,Liste_compétences,0))</f>
        <v/>
      </c>
      <c r="AA723" s="298"/>
      <c r="AB723" s="145" t="str">
        <f>IF(ISBLANK(AA723),"",MATCH($D723,Liste_compétences,0))</f>
        <v/>
      </c>
      <c r="AC723" s="145">
        <f>IF(ISBLANK(#REF!),"",MATCH($D723,Liste_compétences,0))</f>
        <v>723</v>
      </c>
      <c r="AD723" s="145">
        <f>IF(ISBLANK(#REF!),"",MATCH($D723,Liste_compétences,0))</f>
        <v>723</v>
      </c>
    </row>
    <row r="724" spans="1:30" x14ac:dyDescent="0.25">
      <c r="A724" s="419"/>
      <c r="B724" s="32"/>
      <c r="C724" s="168" t="s">
        <v>624</v>
      </c>
      <c r="D724" s="207" t="s">
        <v>1284</v>
      </c>
      <c r="E724" s="256"/>
      <c r="F724" s="151" t="str">
        <f>IF(ISBLANK(E724),"",MATCH($D724,Liste_compétences,0))</f>
        <v/>
      </c>
      <c r="G724" s="278"/>
      <c r="H724" s="151" t="str">
        <f>IF(ISBLANK(G724),"",MATCH($D724,Liste_compétences,0))</f>
        <v/>
      </c>
      <c r="I724" s="299"/>
      <c r="J724" s="151" t="str">
        <f>IF(ISBLANK(I724),"",MATCH($D724,Liste_compétences,0))</f>
        <v/>
      </c>
      <c r="K724" s="318"/>
      <c r="L724" s="151" t="str">
        <f>IF(ISBLANK(K724),"",MATCH($D724,Liste_compétences,0))</f>
        <v/>
      </c>
      <c r="M724" s="278"/>
      <c r="N724" s="151" t="str">
        <f>IF(ISBLANK(M724),"",MATCH($D724,Liste_compétences,0))</f>
        <v/>
      </c>
      <c r="O724" s="299"/>
      <c r="P724" s="151" t="str">
        <f>IF(ISBLANK(O724),"",MATCH($D724,Liste_compétences,0))</f>
        <v/>
      </c>
      <c r="Q724" s="318"/>
      <c r="R724" s="151" t="str">
        <f>IF(ISBLANK(Q724),"",MATCH($D724,Liste_compétences,0))</f>
        <v/>
      </c>
      <c r="S724" s="278"/>
      <c r="T724" s="151" t="str">
        <f>IF(ISBLANK(S724),"",MATCH($D724,Liste_compétences,0))</f>
        <v/>
      </c>
      <c r="U724" s="299"/>
      <c r="V724" s="151" t="str">
        <f>IF(ISBLANK(U724),"",MATCH($D724,Liste_compétences,0))</f>
        <v/>
      </c>
      <c r="W724" s="318"/>
      <c r="X724" s="151" t="str">
        <f>IF(ISBLANK(W724),"",MATCH($D724,Liste_compétences,0))</f>
        <v/>
      </c>
      <c r="Y724" s="278"/>
      <c r="Z724" s="151" t="str">
        <f>IF(ISBLANK(Y724),"",MATCH($D724,Liste_compétences,0))</f>
        <v/>
      </c>
      <c r="AA724" s="299"/>
      <c r="AB724" s="151" t="str">
        <f>IF(ISBLANK(AA724),"",MATCH($D724,Liste_compétences,0))</f>
        <v/>
      </c>
      <c r="AC724" s="151">
        <f>IF(ISBLANK(#REF!),"",MATCH($D724,Liste_compétences,0))</f>
        <v>724</v>
      </c>
      <c r="AD724" s="151">
        <f>IF(ISBLANK(#REF!),"",MATCH($D724,Liste_compétences,0))</f>
        <v>724</v>
      </c>
    </row>
    <row r="725" spans="1:30" x14ac:dyDescent="0.25">
      <c r="A725" s="419"/>
      <c r="B725" s="32"/>
      <c r="C725" s="168" t="s">
        <v>625</v>
      </c>
      <c r="D725" s="207" t="s">
        <v>1285</v>
      </c>
      <c r="E725" s="256"/>
      <c r="F725" s="151" t="str">
        <f>IF(ISBLANK(E725),"",MATCH($D725,Liste_compétences,0))</f>
        <v/>
      </c>
      <c r="G725" s="278"/>
      <c r="H725" s="151" t="str">
        <f>IF(ISBLANK(G725),"",MATCH($D725,Liste_compétences,0))</f>
        <v/>
      </c>
      <c r="I725" s="299"/>
      <c r="J725" s="151" t="str">
        <f>IF(ISBLANK(I725),"",MATCH($D725,Liste_compétences,0))</f>
        <v/>
      </c>
      <c r="K725" s="318"/>
      <c r="L725" s="151" t="str">
        <f>IF(ISBLANK(K725),"",MATCH($D725,Liste_compétences,0))</f>
        <v/>
      </c>
      <c r="M725" s="278"/>
      <c r="N725" s="151" t="str">
        <f>IF(ISBLANK(M725),"",MATCH($D725,Liste_compétences,0))</f>
        <v/>
      </c>
      <c r="O725" s="299"/>
      <c r="P725" s="151" t="str">
        <f>IF(ISBLANK(O725),"",MATCH($D725,Liste_compétences,0))</f>
        <v/>
      </c>
      <c r="Q725" s="318"/>
      <c r="R725" s="151" t="str">
        <f>IF(ISBLANK(Q725),"",MATCH($D725,Liste_compétences,0))</f>
        <v/>
      </c>
      <c r="S725" s="278"/>
      <c r="T725" s="151" t="str">
        <f>IF(ISBLANK(S725),"",MATCH($D725,Liste_compétences,0))</f>
        <v/>
      </c>
      <c r="U725" s="299"/>
      <c r="V725" s="151" t="str">
        <f>IF(ISBLANK(U725),"",MATCH($D725,Liste_compétences,0))</f>
        <v/>
      </c>
      <c r="W725" s="318"/>
      <c r="X725" s="151" t="str">
        <f>IF(ISBLANK(W725),"",MATCH($D725,Liste_compétences,0))</f>
        <v/>
      </c>
      <c r="Y725" s="278"/>
      <c r="Z725" s="151" t="str">
        <f>IF(ISBLANK(Y725),"",MATCH($D725,Liste_compétences,0))</f>
        <v/>
      </c>
      <c r="AA725" s="299"/>
      <c r="AB725" s="151" t="str">
        <f>IF(ISBLANK(AA725),"",MATCH($D725,Liste_compétences,0))</f>
        <v/>
      </c>
      <c r="AC725" s="151">
        <f>IF(ISBLANK(#REF!),"",MATCH($D725,Liste_compétences,0))</f>
        <v>725</v>
      </c>
      <c r="AD725" s="151">
        <f>IF(ISBLANK(#REF!),"",MATCH($D725,Liste_compétences,0))</f>
        <v>725</v>
      </c>
    </row>
    <row r="726" spans="1:30" x14ac:dyDescent="0.25">
      <c r="A726" s="419"/>
      <c r="B726" s="32"/>
      <c r="C726" s="168" t="s">
        <v>626</v>
      </c>
      <c r="D726" s="207" t="s">
        <v>1286</v>
      </c>
      <c r="E726" s="256"/>
      <c r="F726" s="151" t="str">
        <f>IF(ISBLANK(E726),"",MATCH($D726,Liste_compétences,0))</f>
        <v/>
      </c>
      <c r="G726" s="278"/>
      <c r="H726" s="151" t="str">
        <f>IF(ISBLANK(G726),"",MATCH($D726,Liste_compétences,0))</f>
        <v/>
      </c>
      <c r="I726" s="299"/>
      <c r="J726" s="151" t="str">
        <f>IF(ISBLANK(I726),"",MATCH($D726,Liste_compétences,0))</f>
        <v/>
      </c>
      <c r="K726" s="318"/>
      <c r="L726" s="151" t="str">
        <f>IF(ISBLANK(K726),"",MATCH($D726,Liste_compétences,0))</f>
        <v/>
      </c>
      <c r="M726" s="278"/>
      <c r="N726" s="151" t="str">
        <f>IF(ISBLANK(M726),"",MATCH($D726,Liste_compétences,0))</f>
        <v/>
      </c>
      <c r="O726" s="299"/>
      <c r="P726" s="151" t="str">
        <f>IF(ISBLANK(O726),"",MATCH($D726,Liste_compétences,0))</f>
        <v/>
      </c>
      <c r="Q726" s="318"/>
      <c r="R726" s="151" t="str">
        <f>IF(ISBLANK(Q726),"",MATCH($D726,Liste_compétences,0))</f>
        <v/>
      </c>
      <c r="S726" s="278"/>
      <c r="T726" s="151" t="str">
        <f>IF(ISBLANK(S726),"",MATCH($D726,Liste_compétences,0))</f>
        <v/>
      </c>
      <c r="U726" s="299"/>
      <c r="V726" s="151" t="str">
        <f>IF(ISBLANK(U726),"",MATCH($D726,Liste_compétences,0))</f>
        <v/>
      </c>
      <c r="W726" s="318"/>
      <c r="X726" s="151" t="str">
        <f>IF(ISBLANK(W726),"",MATCH($D726,Liste_compétences,0))</f>
        <v/>
      </c>
      <c r="Y726" s="278"/>
      <c r="Z726" s="151" t="str">
        <f>IF(ISBLANK(Y726),"",MATCH($D726,Liste_compétences,0))</f>
        <v/>
      </c>
      <c r="AA726" s="299"/>
      <c r="AB726" s="151" t="str">
        <f>IF(ISBLANK(AA726),"",MATCH($D726,Liste_compétences,0))</f>
        <v/>
      </c>
      <c r="AC726" s="151">
        <f>IF(ISBLANK(#REF!),"",MATCH($D726,Liste_compétences,0))</f>
        <v>726</v>
      </c>
      <c r="AD726" s="151">
        <f>IF(ISBLANK(#REF!),"",MATCH($D726,Liste_compétences,0))</f>
        <v>726</v>
      </c>
    </row>
    <row r="727" spans="1:30" ht="15" thickBot="1" x14ac:dyDescent="0.3">
      <c r="A727" s="420"/>
      <c r="B727" s="34"/>
      <c r="C727" s="169" t="s">
        <v>627</v>
      </c>
      <c r="D727" s="25" t="s">
        <v>1287</v>
      </c>
      <c r="E727" s="258"/>
      <c r="F727" s="153" t="str">
        <f>IF(ISBLANK(E727),"",MATCH($D727,Liste_compétences,0))</f>
        <v/>
      </c>
      <c r="G727" s="280"/>
      <c r="H727" s="153" t="str">
        <f>IF(ISBLANK(G727),"",MATCH($D727,Liste_compétences,0))</f>
        <v/>
      </c>
      <c r="I727" s="301"/>
      <c r="J727" s="153" t="str">
        <f>IF(ISBLANK(I727),"",MATCH($D727,Liste_compétences,0))</f>
        <v/>
      </c>
      <c r="K727" s="319"/>
      <c r="L727" s="153" t="str">
        <f>IF(ISBLANK(K727),"",MATCH($D727,Liste_compétences,0))</f>
        <v/>
      </c>
      <c r="M727" s="280"/>
      <c r="N727" s="153" t="str">
        <f>IF(ISBLANK(M727),"",MATCH($D727,Liste_compétences,0))</f>
        <v/>
      </c>
      <c r="O727" s="301"/>
      <c r="P727" s="153" t="str">
        <f>IF(ISBLANK(O727),"",MATCH($D727,Liste_compétences,0))</f>
        <v/>
      </c>
      <c r="Q727" s="319"/>
      <c r="R727" s="153" t="str">
        <f>IF(ISBLANK(Q727),"",MATCH($D727,Liste_compétences,0))</f>
        <v/>
      </c>
      <c r="S727" s="280"/>
      <c r="T727" s="153" t="str">
        <f>IF(ISBLANK(S727),"",MATCH($D727,Liste_compétences,0))</f>
        <v/>
      </c>
      <c r="U727" s="301"/>
      <c r="V727" s="153" t="str">
        <f>IF(ISBLANK(U727),"",MATCH($D727,Liste_compétences,0))</f>
        <v/>
      </c>
      <c r="W727" s="319"/>
      <c r="X727" s="153" t="str">
        <f>IF(ISBLANK(W727),"",MATCH($D727,Liste_compétences,0))</f>
        <v/>
      </c>
      <c r="Y727" s="280"/>
      <c r="Z727" s="153" t="str">
        <f>IF(ISBLANK(Y727),"",MATCH($D727,Liste_compétences,0))</f>
        <v/>
      </c>
      <c r="AA727" s="301"/>
      <c r="AB727" s="153" t="str">
        <f>IF(ISBLANK(AA727),"",MATCH($D727,Liste_compétences,0))</f>
        <v/>
      </c>
      <c r="AC727" s="153">
        <f>IF(ISBLANK(#REF!),"",MATCH($D727,Liste_compétences,0))</f>
        <v>727</v>
      </c>
      <c r="AD727" s="153">
        <f>IF(ISBLANK(#REF!),"",MATCH($D727,Liste_compétences,0))</f>
        <v>727</v>
      </c>
    </row>
    <row r="728" spans="1:30" ht="16.5" thickBot="1" x14ac:dyDescent="0.3">
      <c r="A728" s="412" t="s">
        <v>231</v>
      </c>
      <c r="B728" s="159"/>
      <c r="C728" s="172"/>
      <c r="D728" s="13" t="s">
        <v>1384</v>
      </c>
      <c r="E728" s="340"/>
      <c r="F728" s="341" t="str">
        <f>IF(SUM(F729:F756)=0,"",MATCH($D728,Liste_compétences,0))</f>
        <v/>
      </c>
      <c r="G728" s="342" t="str">
        <f>G$6</f>
        <v>2012-2013</v>
      </c>
      <c r="H728" s="341" t="str">
        <f>IF(SUM(H729:H756)=0,"",MATCH($D728,Liste_compétences,0))</f>
        <v/>
      </c>
      <c r="I728" s="343"/>
      <c r="J728" s="341" t="str">
        <f>IF(SUM(J729:J756)=0,"",MATCH($D728,Liste_compétences,0))</f>
        <v/>
      </c>
      <c r="K728" s="340"/>
      <c r="L728" s="341" t="str">
        <f>IF(SUM(L729:L756)=0,"",MATCH($D728,Liste_compétences,0))</f>
        <v/>
      </c>
      <c r="M728" s="342" t="str">
        <f>M$6</f>
        <v>2013-2014</v>
      </c>
      <c r="N728" s="341" t="str">
        <f>IF(SUM(N729:N756)=0,"",MATCH($D728,Liste_compétences,0))</f>
        <v/>
      </c>
      <c r="O728" s="343"/>
      <c r="P728" s="341" t="str">
        <f>IF(SUM(P729:P756)=0,"",MATCH($D728,Liste_compétences,0))</f>
        <v/>
      </c>
      <c r="Q728" s="340"/>
      <c r="R728" s="341" t="str">
        <f>IF(SUM(R729:R756)=0,"",MATCH($D728,Liste_compétences,0))</f>
        <v/>
      </c>
      <c r="S728" s="342" t="str">
        <f>S$6</f>
        <v>2014-2015</v>
      </c>
      <c r="T728" s="341" t="str">
        <f>IF(SUM(T729:T756)=0,"",MATCH($D728,Liste_compétences,0))</f>
        <v/>
      </c>
      <c r="U728" s="343"/>
      <c r="V728" s="341" t="str">
        <f>IF(SUM(V729:V756)=0,"",MATCH($D728,Liste_compétences,0))</f>
        <v/>
      </c>
      <c r="W728" s="340"/>
      <c r="X728" s="341" t="str">
        <f>IF(SUM(X729:X756)=0,"",MATCH($D728,Liste_compétences,0))</f>
        <v/>
      </c>
      <c r="Y728" s="342" t="str">
        <f>Y$6</f>
        <v>2015-2016</v>
      </c>
      <c r="Z728" s="341" t="str">
        <f>IF(SUM(Z729:Z756)=0,"",MATCH($D728,Liste_compétences,0))</f>
        <v/>
      </c>
      <c r="AA728" s="343"/>
      <c r="AB728" s="341" t="str">
        <f>IF(SUM(AB729:AB756)=0,"",MATCH($D728,Liste_compétences,0))</f>
        <v/>
      </c>
      <c r="AC728" s="341">
        <f>IF(SUM(AC729:AC756)=0,"",MATCH($D728,Liste_compétences,0))</f>
        <v>728</v>
      </c>
      <c r="AD728" s="103">
        <f>IF(SUM(AD729:AD756)=0,"",MATCH($D728,Liste_compétences,0))</f>
        <v>728</v>
      </c>
    </row>
    <row r="729" spans="1:30" ht="16.5" thickBot="1" x14ac:dyDescent="0.3">
      <c r="A729" s="413"/>
      <c r="B729" s="177"/>
      <c r="C729" s="173"/>
      <c r="D729" s="17" t="s">
        <v>1</v>
      </c>
      <c r="E729" s="344">
        <v>1</v>
      </c>
      <c r="F729" s="345"/>
      <c r="G729" s="346">
        <v>2</v>
      </c>
      <c r="H729" s="345"/>
      <c r="I729" s="347">
        <v>3</v>
      </c>
      <c r="J729" s="345"/>
      <c r="K729" s="344">
        <v>1</v>
      </c>
      <c r="L729" s="345"/>
      <c r="M729" s="346">
        <v>2</v>
      </c>
      <c r="N729" s="345"/>
      <c r="O729" s="347">
        <v>3</v>
      </c>
      <c r="P729" s="345"/>
      <c r="Q729" s="344">
        <v>1</v>
      </c>
      <c r="R729" s="345"/>
      <c r="S729" s="346">
        <v>2</v>
      </c>
      <c r="T729" s="345"/>
      <c r="U729" s="347">
        <v>3</v>
      </c>
      <c r="V729" s="345"/>
      <c r="W729" s="344">
        <v>1</v>
      </c>
      <c r="X729" s="345"/>
      <c r="Y729" s="346">
        <v>2</v>
      </c>
      <c r="Z729" s="345"/>
      <c r="AA729" s="347">
        <v>3</v>
      </c>
      <c r="AB729" s="345"/>
      <c r="AC729" s="345"/>
      <c r="AD729" s="119"/>
    </row>
    <row r="730" spans="1:30" ht="15.75" customHeight="1" thickBot="1" x14ac:dyDescent="0.3">
      <c r="A730" s="409" t="s">
        <v>151</v>
      </c>
      <c r="B730" s="90"/>
      <c r="C730" s="222"/>
      <c r="D730" s="27" t="s">
        <v>150</v>
      </c>
      <c r="E730" s="404"/>
      <c r="F730" s="405"/>
      <c r="G730" s="405"/>
      <c r="H730" s="405"/>
      <c r="I730" s="405"/>
      <c r="J730" s="405"/>
      <c r="K730" s="405"/>
      <c r="L730" s="405"/>
      <c r="M730" s="405"/>
      <c r="N730" s="405"/>
      <c r="O730" s="405"/>
      <c r="P730" s="405"/>
      <c r="Q730" s="405"/>
      <c r="R730" s="405"/>
      <c r="S730" s="405"/>
      <c r="T730" s="405"/>
      <c r="U730" s="405"/>
      <c r="V730" s="405"/>
      <c r="W730" s="405"/>
      <c r="X730" s="405"/>
      <c r="Y730" s="405"/>
      <c r="Z730" s="405"/>
      <c r="AA730" s="405"/>
      <c r="AB730" s="405"/>
      <c r="AC730" s="405"/>
      <c r="AD730" s="405"/>
    </row>
    <row r="731" spans="1:30" ht="15" thickBot="1" x14ac:dyDescent="0.3">
      <c r="A731" s="410"/>
      <c r="B731" s="31"/>
      <c r="C731" s="167" t="s">
        <v>1419</v>
      </c>
      <c r="D731" s="206" t="s">
        <v>1420</v>
      </c>
      <c r="E731" s="255"/>
      <c r="F731" s="145" t="str">
        <f t="shared" ref="F731:F736" si="363">IF(ISBLANK(E731),"",MATCH($D731,Liste_compétences,0))</f>
        <v/>
      </c>
      <c r="G731" s="277"/>
      <c r="H731" s="145" t="str">
        <f t="shared" ref="H731:H736" si="364">IF(ISBLANK(G731),"",MATCH($D731,Liste_compétences,0))</f>
        <v/>
      </c>
      <c r="I731" s="298"/>
      <c r="J731" s="145" t="str">
        <f t="shared" ref="J731:J736" si="365">IF(ISBLANK(I731),"",MATCH($D731,Liste_compétences,0))</f>
        <v/>
      </c>
      <c r="K731" s="316"/>
      <c r="L731" s="145" t="str">
        <f t="shared" ref="L731:L736" si="366">IF(ISBLANK(K731),"",MATCH($D731,Liste_compétences,0))</f>
        <v/>
      </c>
      <c r="M731" s="277"/>
      <c r="N731" s="145" t="str">
        <f t="shared" ref="N731:N736" si="367">IF(ISBLANK(M731),"",MATCH($D731,Liste_compétences,0))</f>
        <v/>
      </c>
      <c r="O731" s="298"/>
      <c r="P731" s="145" t="str">
        <f t="shared" ref="P731:P736" si="368">IF(ISBLANK(O731),"",MATCH($D731,Liste_compétences,0))</f>
        <v/>
      </c>
      <c r="Q731" s="316"/>
      <c r="R731" s="145" t="str">
        <f t="shared" ref="R731:R736" si="369">IF(ISBLANK(Q731),"",MATCH($D731,Liste_compétences,0))</f>
        <v/>
      </c>
      <c r="S731" s="277"/>
      <c r="T731" s="145" t="str">
        <f t="shared" ref="T731:T736" si="370">IF(ISBLANK(S731),"",MATCH($D731,Liste_compétences,0))</f>
        <v/>
      </c>
      <c r="U731" s="298"/>
      <c r="V731" s="145" t="str">
        <f t="shared" ref="V731:V736" si="371">IF(ISBLANK(U731),"",MATCH($D731,Liste_compétences,0))</f>
        <v/>
      </c>
      <c r="W731" s="316"/>
      <c r="X731" s="145" t="str">
        <f t="shared" ref="X731:X736" si="372">IF(ISBLANK(W731),"",MATCH($D731,Liste_compétences,0))</f>
        <v/>
      </c>
      <c r="Y731" s="277"/>
      <c r="Z731" s="145" t="str">
        <f t="shared" ref="Z731:Z736" si="373">IF(ISBLANK(Y731),"",MATCH($D731,Liste_compétences,0))</f>
        <v/>
      </c>
      <c r="AA731" s="298"/>
      <c r="AB731" s="145" t="str">
        <f t="shared" ref="AB731:AB736" si="374">IF(ISBLANK(AA731),"",MATCH($D731,Liste_compétences,0))</f>
        <v/>
      </c>
      <c r="AC731" s="145">
        <f>IF(ISBLANK(#REF!),"",MATCH($D731,Liste_compétences,0))</f>
        <v>731</v>
      </c>
      <c r="AD731" s="145">
        <f>IF(ISBLANK(#REF!),"",MATCH($D731,Liste_compétences,0))</f>
        <v>731</v>
      </c>
    </row>
    <row r="732" spans="1:30" x14ac:dyDescent="0.25">
      <c r="A732" s="410"/>
      <c r="B732" s="184"/>
      <c r="C732" s="201" t="s">
        <v>628</v>
      </c>
      <c r="D732" s="216" t="s">
        <v>1288</v>
      </c>
      <c r="E732" s="259"/>
      <c r="F732" s="332" t="str">
        <f t="shared" si="363"/>
        <v/>
      </c>
      <c r="G732" s="281"/>
      <c r="H732" s="332" t="str">
        <f t="shared" si="364"/>
        <v/>
      </c>
      <c r="I732" s="302"/>
      <c r="J732" s="332" t="str">
        <f t="shared" si="365"/>
        <v/>
      </c>
      <c r="K732" s="320"/>
      <c r="L732" s="332" t="str">
        <f t="shared" si="366"/>
        <v/>
      </c>
      <c r="M732" s="281"/>
      <c r="N732" s="332" t="str">
        <f t="shared" si="367"/>
        <v/>
      </c>
      <c r="O732" s="302"/>
      <c r="P732" s="332" t="str">
        <f t="shared" si="368"/>
        <v/>
      </c>
      <c r="Q732" s="320"/>
      <c r="R732" s="332" t="str">
        <f t="shared" si="369"/>
        <v/>
      </c>
      <c r="S732" s="281"/>
      <c r="T732" s="332" t="str">
        <f t="shared" si="370"/>
        <v/>
      </c>
      <c r="U732" s="302"/>
      <c r="V732" s="332" t="str">
        <f t="shared" si="371"/>
        <v/>
      </c>
      <c r="W732" s="320"/>
      <c r="X732" s="332" t="str">
        <f t="shared" si="372"/>
        <v/>
      </c>
      <c r="Y732" s="281"/>
      <c r="Z732" s="332" t="str">
        <f t="shared" si="373"/>
        <v/>
      </c>
      <c r="AA732" s="302"/>
      <c r="AB732" s="332" t="str">
        <f t="shared" si="374"/>
        <v/>
      </c>
      <c r="AC732" s="332">
        <f>IF(ISBLANK(#REF!),"",MATCH($D732,Liste_compétences,0))</f>
        <v>732</v>
      </c>
      <c r="AD732" s="145">
        <f>IF(ISBLANK(#REF!),"",MATCH($D732,Liste_compétences,0))</f>
        <v>732</v>
      </c>
    </row>
    <row r="733" spans="1:30" x14ac:dyDescent="0.25">
      <c r="A733" s="410"/>
      <c r="B733" s="83"/>
      <c r="C733" s="168" t="s">
        <v>629</v>
      </c>
      <c r="D733" s="207" t="s">
        <v>1289</v>
      </c>
      <c r="E733" s="256"/>
      <c r="F733" s="151" t="str">
        <f t="shared" si="363"/>
        <v/>
      </c>
      <c r="G733" s="278"/>
      <c r="H733" s="151" t="str">
        <f t="shared" si="364"/>
        <v/>
      </c>
      <c r="I733" s="299"/>
      <c r="J733" s="151" t="str">
        <f t="shared" si="365"/>
        <v/>
      </c>
      <c r="K733" s="318"/>
      <c r="L733" s="151" t="str">
        <f t="shared" si="366"/>
        <v/>
      </c>
      <c r="M733" s="278"/>
      <c r="N733" s="151" t="str">
        <f t="shared" si="367"/>
        <v/>
      </c>
      <c r="O733" s="299"/>
      <c r="P733" s="151" t="str">
        <f t="shared" si="368"/>
        <v/>
      </c>
      <c r="Q733" s="318"/>
      <c r="R733" s="151" t="str">
        <f t="shared" si="369"/>
        <v/>
      </c>
      <c r="S733" s="278"/>
      <c r="T733" s="151" t="str">
        <f t="shared" si="370"/>
        <v/>
      </c>
      <c r="U733" s="299"/>
      <c r="V733" s="151" t="str">
        <f t="shared" si="371"/>
        <v/>
      </c>
      <c r="W733" s="318"/>
      <c r="X733" s="151" t="str">
        <f t="shared" si="372"/>
        <v/>
      </c>
      <c r="Y733" s="278"/>
      <c r="Z733" s="151" t="str">
        <f t="shared" si="373"/>
        <v/>
      </c>
      <c r="AA733" s="299"/>
      <c r="AB733" s="151" t="str">
        <f t="shared" si="374"/>
        <v/>
      </c>
      <c r="AC733" s="151">
        <f>IF(ISBLANK(#REF!),"",MATCH($D733,Liste_compétences,0))</f>
        <v>733</v>
      </c>
      <c r="AD733" s="151">
        <f>IF(ISBLANK(#REF!),"",MATCH($D733,Liste_compétences,0))</f>
        <v>733</v>
      </c>
    </row>
    <row r="734" spans="1:30" x14ac:dyDescent="0.25">
      <c r="A734" s="410"/>
      <c r="B734" s="83"/>
      <c r="C734" s="168" t="s">
        <v>630</v>
      </c>
      <c r="D734" s="207" t="s">
        <v>1290</v>
      </c>
      <c r="E734" s="256"/>
      <c r="F734" s="151" t="str">
        <f t="shared" si="363"/>
        <v/>
      </c>
      <c r="G734" s="278"/>
      <c r="H734" s="151" t="str">
        <f t="shared" si="364"/>
        <v/>
      </c>
      <c r="I734" s="299"/>
      <c r="J734" s="151" t="str">
        <f t="shared" si="365"/>
        <v/>
      </c>
      <c r="K734" s="318"/>
      <c r="L734" s="151" t="str">
        <f t="shared" si="366"/>
        <v/>
      </c>
      <c r="M734" s="278"/>
      <c r="N734" s="151" t="str">
        <f t="shared" si="367"/>
        <v/>
      </c>
      <c r="O734" s="299"/>
      <c r="P734" s="151" t="str">
        <f t="shared" si="368"/>
        <v/>
      </c>
      <c r="Q734" s="318"/>
      <c r="R734" s="151" t="str">
        <f t="shared" si="369"/>
        <v/>
      </c>
      <c r="S734" s="278"/>
      <c r="T734" s="151" t="str">
        <f t="shared" si="370"/>
        <v/>
      </c>
      <c r="U734" s="299"/>
      <c r="V734" s="151" t="str">
        <f t="shared" si="371"/>
        <v/>
      </c>
      <c r="W734" s="318"/>
      <c r="X734" s="151" t="str">
        <f t="shared" si="372"/>
        <v/>
      </c>
      <c r="Y734" s="278"/>
      <c r="Z734" s="151" t="str">
        <f t="shared" si="373"/>
        <v/>
      </c>
      <c r="AA734" s="299"/>
      <c r="AB734" s="151" t="str">
        <f t="shared" si="374"/>
        <v/>
      </c>
      <c r="AC734" s="151">
        <f>IF(ISBLANK(#REF!),"",MATCH($D734,Liste_compétences,0))</f>
        <v>734</v>
      </c>
      <c r="AD734" s="151">
        <f>IF(ISBLANK(#REF!),"",MATCH($D734,Liste_compétences,0))</f>
        <v>734</v>
      </c>
    </row>
    <row r="735" spans="1:30" x14ac:dyDescent="0.25">
      <c r="A735" s="410"/>
      <c r="B735" s="83"/>
      <c r="C735" s="168" t="s">
        <v>631</v>
      </c>
      <c r="D735" s="207" t="s">
        <v>1291</v>
      </c>
      <c r="E735" s="256"/>
      <c r="F735" s="151" t="str">
        <f t="shared" si="363"/>
        <v/>
      </c>
      <c r="G735" s="278"/>
      <c r="H735" s="151" t="str">
        <f t="shared" si="364"/>
        <v/>
      </c>
      <c r="I735" s="299"/>
      <c r="J735" s="151" t="str">
        <f t="shared" si="365"/>
        <v/>
      </c>
      <c r="K735" s="318"/>
      <c r="L735" s="151" t="str">
        <f t="shared" si="366"/>
        <v/>
      </c>
      <c r="M735" s="278"/>
      <c r="N735" s="151" t="str">
        <f t="shared" si="367"/>
        <v/>
      </c>
      <c r="O735" s="299"/>
      <c r="P735" s="151" t="str">
        <f t="shared" si="368"/>
        <v/>
      </c>
      <c r="Q735" s="318"/>
      <c r="R735" s="151" t="str">
        <f t="shared" si="369"/>
        <v/>
      </c>
      <c r="S735" s="278"/>
      <c r="T735" s="151" t="str">
        <f t="shared" si="370"/>
        <v/>
      </c>
      <c r="U735" s="299"/>
      <c r="V735" s="151" t="str">
        <f t="shared" si="371"/>
        <v/>
      </c>
      <c r="W735" s="318"/>
      <c r="X735" s="151" t="str">
        <f t="shared" si="372"/>
        <v/>
      </c>
      <c r="Y735" s="278"/>
      <c r="Z735" s="151" t="str">
        <f t="shared" si="373"/>
        <v/>
      </c>
      <c r="AA735" s="299"/>
      <c r="AB735" s="151" t="str">
        <f t="shared" si="374"/>
        <v/>
      </c>
      <c r="AC735" s="151">
        <f>IF(ISBLANK(#REF!),"",MATCH($D735,Liste_compétences,0))</f>
        <v>735</v>
      </c>
      <c r="AD735" s="151">
        <f>IF(ISBLANK(#REF!),"",MATCH($D735,Liste_compétences,0))</f>
        <v>735</v>
      </c>
    </row>
    <row r="736" spans="1:30" ht="15" thickBot="1" x14ac:dyDescent="0.3">
      <c r="A736" s="410"/>
      <c r="B736" s="84"/>
      <c r="C736" s="169" t="s">
        <v>632</v>
      </c>
      <c r="D736" s="25" t="s">
        <v>1292</v>
      </c>
      <c r="E736" s="258"/>
      <c r="F736" s="153" t="str">
        <f t="shared" si="363"/>
        <v/>
      </c>
      <c r="G736" s="280"/>
      <c r="H736" s="153" t="str">
        <f t="shared" si="364"/>
        <v/>
      </c>
      <c r="I736" s="301"/>
      <c r="J736" s="153" t="str">
        <f t="shared" si="365"/>
        <v/>
      </c>
      <c r="K736" s="319"/>
      <c r="L736" s="153" t="str">
        <f t="shared" si="366"/>
        <v/>
      </c>
      <c r="M736" s="280"/>
      <c r="N736" s="153" t="str">
        <f t="shared" si="367"/>
        <v/>
      </c>
      <c r="O736" s="301"/>
      <c r="P736" s="153" t="str">
        <f t="shared" si="368"/>
        <v/>
      </c>
      <c r="Q736" s="319"/>
      <c r="R736" s="153" t="str">
        <f t="shared" si="369"/>
        <v/>
      </c>
      <c r="S736" s="280"/>
      <c r="T736" s="153" t="str">
        <f t="shared" si="370"/>
        <v/>
      </c>
      <c r="U736" s="301"/>
      <c r="V736" s="153" t="str">
        <f t="shared" si="371"/>
        <v/>
      </c>
      <c r="W736" s="319"/>
      <c r="X736" s="153" t="str">
        <f t="shared" si="372"/>
        <v/>
      </c>
      <c r="Y736" s="280"/>
      <c r="Z736" s="153" t="str">
        <f t="shared" si="373"/>
        <v/>
      </c>
      <c r="AA736" s="301"/>
      <c r="AB736" s="153" t="str">
        <f t="shared" si="374"/>
        <v/>
      </c>
      <c r="AC736" s="153">
        <f>IF(ISBLANK(#REF!),"",MATCH($D736,Liste_compétences,0))</f>
        <v>736</v>
      </c>
      <c r="AD736" s="153">
        <f>IF(ISBLANK(#REF!),"",MATCH($D736,Liste_compétences,0))</f>
        <v>736</v>
      </c>
    </row>
    <row r="737" spans="1:30" ht="15.75" thickBot="1" x14ac:dyDescent="0.3">
      <c r="A737" s="410"/>
      <c r="B737" s="91"/>
      <c r="C737" s="222"/>
      <c r="D737" s="27" t="s">
        <v>152</v>
      </c>
      <c r="E737" s="404"/>
      <c r="F737" s="405"/>
      <c r="G737" s="405"/>
      <c r="H737" s="405"/>
      <c r="I737" s="405"/>
      <c r="J737" s="405"/>
      <c r="K737" s="405"/>
      <c r="L737" s="405"/>
      <c r="M737" s="405"/>
      <c r="N737" s="405"/>
      <c r="O737" s="405"/>
      <c r="P737" s="405"/>
      <c r="Q737" s="405"/>
      <c r="R737" s="405"/>
      <c r="S737" s="405"/>
      <c r="T737" s="405"/>
      <c r="U737" s="405"/>
      <c r="V737" s="405"/>
      <c r="W737" s="405"/>
      <c r="X737" s="405"/>
      <c r="Y737" s="405"/>
      <c r="Z737" s="405"/>
      <c r="AA737" s="405"/>
      <c r="AB737" s="405"/>
      <c r="AC737" s="405"/>
      <c r="AD737" s="405"/>
    </row>
    <row r="738" spans="1:30" x14ac:dyDescent="0.25">
      <c r="A738" s="410"/>
      <c r="B738" s="31"/>
      <c r="C738" s="167" t="s">
        <v>633</v>
      </c>
      <c r="D738" s="206" t="s">
        <v>1293</v>
      </c>
      <c r="E738" s="255"/>
      <c r="F738" s="138" t="str">
        <f>IF(ISBLANK(E738),"",MATCH($D738,Liste_compétences,0))</f>
        <v/>
      </c>
      <c r="G738" s="277"/>
      <c r="H738" s="138" t="str">
        <f>IF(ISBLANK(G738),"",MATCH($D738,Liste_compétences,0))</f>
        <v/>
      </c>
      <c r="I738" s="298"/>
      <c r="J738" s="138" t="str">
        <f>IF(ISBLANK(I738),"",MATCH($D738,Liste_compétences,0))</f>
        <v/>
      </c>
      <c r="K738" s="316"/>
      <c r="L738" s="138" t="str">
        <f>IF(ISBLANK(K738),"",MATCH($D738,Liste_compétences,0))</f>
        <v/>
      </c>
      <c r="M738" s="277"/>
      <c r="N738" s="138" t="str">
        <f>IF(ISBLANK(M738),"",MATCH($D738,Liste_compétences,0))</f>
        <v/>
      </c>
      <c r="O738" s="298"/>
      <c r="P738" s="138" t="str">
        <f>IF(ISBLANK(O738),"",MATCH($D738,Liste_compétences,0))</f>
        <v/>
      </c>
      <c r="Q738" s="316"/>
      <c r="R738" s="138" t="str">
        <f>IF(ISBLANK(Q738),"",MATCH($D738,Liste_compétences,0))</f>
        <v/>
      </c>
      <c r="S738" s="277"/>
      <c r="T738" s="138" t="str">
        <f>IF(ISBLANK(S738),"",MATCH($D738,Liste_compétences,0))</f>
        <v/>
      </c>
      <c r="U738" s="298"/>
      <c r="V738" s="138" t="str">
        <f>IF(ISBLANK(U738),"",MATCH($D738,Liste_compétences,0))</f>
        <v/>
      </c>
      <c r="W738" s="316"/>
      <c r="X738" s="138" t="str">
        <f>IF(ISBLANK(W738),"",MATCH($D738,Liste_compétences,0))</f>
        <v/>
      </c>
      <c r="Y738" s="277"/>
      <c r="Z738" s="138" t="str">
        <f>IF(ISBLANK(Y738),"",MATCH($D738,Liste_compétences,0))</f>
        <v/>
      </c>
      <c r="AA738" s="298"/>
      <c r="AB738" s="138" t="str">
        <f>IF(ISBLANK(AA738),"",MATCH($D738,Liste_compétences,0))</f>
        <v/>
      </c>
      <c r="AC738" s="138">
        <f>IF(ISBLANK(#REF!),"",MATCH($D738,Liste_compétences,0))</f>
        <v>738</v>
      </c>
      <c r="AD738" s="138">
        <f>IF(ISBLANK(#REF!),"",MATCH($D738,Liste_compétences,0))</f>
        <v>738</v>
      </c>
    </row>
    <row r="739" spans="1:30" x14ac:dyDescent="0.25">
      <c r="A739" s="410"/>
      <c r="B739" s="32"/>
      <c r="C739" s="168" t="s">
        <v>634</v>
      </c>
      <c r="D739" s="207" t="s">
        <v>1294</v>
      </c>
      <c r="E739" s="256"/>
      <c r="F739" s="139" t="str">
        <f>IF(ISBLANK(E739),"",MATCH($D739,Liste_compétences,0))</f>
        <v/>
      </c>
      <c r="G739" s="278"/>
      <c r="H739" s="139" t="str">
        <f>IF(ISBLANK(G739),"",MATCH($D739,Liste_compétences,0))</f>
        <v/>
      </c>
      <c r="I739" s="299"/>
      <c r="J739" s="139" t="str">
        <f>IF(ISBLANK(I739),"",MATCH($D739,Liste_compétences,0))</f>
        <v/>
      </c>
      <c r="K739" s="318"/>
      <c r="L739" s="139" t="str">
        <f>IF(ISBLANK(K739),"",MATCH($D739,Liste_compétences,0))</f>
        <v/>
      </c>
      <c r="M739" s="278"/>
      <c r="N739" s="139" t="str">
        <f>IF(ISBLANK(M739),"",MATCH($D739,Liste_compétences,0))</f>
        <v/>
      </c>
      <c r="O739" s="299"/>
      <c r="P739" s="139" t="str">
        <f>IF(ISBLANK(O739),"",MATCH($D739,Liste_compétences,0))</f>
        <v/>
      </c>
      <c r="Q739" s="318"/>
      <c r="R739" s="139" t="str">
        <f>IF(ISBLANK(Q739),"",MATCH($D739,Liste_compétences,0))</f>
        <v/>
      </c>
      <c r="S739" s="278"/>
      <c r="T739" s="139" t="str">
        <f>IF(ISBLANK(S739),"",MATCH($D739,Liste_compétences,0))</f>
        <v/>
      </c>
      <c r="U739" s="299"/>
      <c r="V739" s="139" t="str">
        <f>IF(ISBLANK(U739),"",MATCH($D739,Liste_compétences,0))</f>
        <v/>
      </c>
      <c r="W739" s="318"/>
      <c r="X739" s="139" t="str">
        <f>IF(ISBLANK(W739),"",MATCH($D739,Liste_compétences,0))</f>
        <v/>
      </c>
      <c r="Y739" s="278"/>
      <c r="Z739" s="139" t="str">
        <f>IF(ISBLANK(Y739),"",MATCH($D739,Liste_compétences,0))</f>
        <v/>
      </c>
      <c r="AA739" s="299"/>
      <c r="AB739" s="139" t="str">
        <f>IF(ISBLANK(AA739),"",MATCH($D739,Liste_compétences,0))</f>
        <v/>
      </c>
      <c r="AC739" s="139">
        <f>IF(ISBLANK(#REF!),"",MATCH($D739,Liste_compétences,0))</f>
        <v>739</v>
      </c>
      <c r="AD739" s="139">
        <f>IF(ISBLANK(#REF!),"",MATCH($D739,Liste_compétences,0))</f>
        <v>739</v>
      </c>
    </row>
    <row r="740" spans="1:30" ht="15" thickBot="1" x14ac:dyDescent="0.3">
      <c r="A740" s="410"/>
      <c r="B740" s="34"/>
      <c r="C740" s="169" t="s">
        <v>635</v>
      </c>
      <c r="D740" s="25" t="s">
        <v>1295</v>
      </c>
      <c r="E740" s="258"/>
      <c r="F740" s="141" t="str">
        <f>IF(ISBLANK(E740),"",MATCH($D740,Liste_compétences,0))</f>
        <v/>
      </c>
      <c r="G740" s="280"/>
      <c r="H740" s="141" t="str">
        <f>IF(ISBLANK(G740),"",MATCH($D740,Liste_compétences,0))</f>
        <v/>
      </c>
      <c r="I740" s="301"/>
      <c r="J740" s="141" t="str">
        <f>IF(ISBLANK(I740),"",MATCH($D740,Liste_compétences,0))</f>
        <v/>
      </c>
      <c r="K740" s="319"/>
      <c r="L740" s="141" t="str">
        <f>IF(ISBLANK(K740),"",MATCH($D740,Liste_compétences,0))</f>
        <v/>
      </c>
      <c r="M740" s="280"/>
      <c r="N740" s="141" t="str">
        <f>IF(ISBLANK(M740),"",MATCH($D740,Liste_compétences,0))</f>
        <v/>
      </c>
      <c r="O740" s="301"/>
      <c r="P740" s="141" t="str">
        <f>IF(ISBLANK(O740),"",MATCH($D740,Liste_compétences,0))</f>
        <v/>
      </c>
      <c r="Q740" s="319"/>
      <c r="R740" s="141" t="str">
        <f>IF(ISBLANK(Q740),"",MATCH($D740,Liste_compétences,0))</f>
        <v/>
      </c>
      <c r="S740" s="280"/>
      <c r="T740" s="141" t="str">
        <f>IF(ISBLANK(S740),"",MATCH($D740,Liste_compétences,0))</f>
        <v/>
      </c>
      <c r="U740" s="301"/>
      <c r="V740" s="141" t="str">
        <f>IF(ISBLANK(U740),"",MATCH($D740,Liste_compétences,0))</f>
        <v/>
      </c>
      <c r="W740" s="319"/>
      <c r="X740" s="141" t="str">
        <f>IF(ISBLANK(W740),"",MATCH($D740,Liste_compétences,0))</f>
        <v/>
      </c>
      <c r="Y740" s="280"/>
      <c r="Z740" s="141" t="str">
        <f>IF(ISBLANK(Y740),"",MATCH($D740,Liste_compétences,0))</f>
        <v/>
      </c>
      <c r="AA740" s="301"/>
      <c r="AB740" s="141" t="str">
        <f>IF(ISBLANK(AA740),"",MATCH($D740,Liste_compétences,0))</f>
        <v/>
      </c>
      <c r="AC740" s="141">
        <f>IF(ISBLANK(#REF!),"",MATCH($D740,Liste_compétences,0))</f>
        <v>740</v>
      </c>
      <c r="AD740" s="141">
        <f>IF(ISBLANK(#REF!),"",MATCH($D740,Liste_compétences,0))</f>
        <v>740</v>
      </c>
    </row>
    <row r="741" spans="1:30" ht="15.75" thickBot="1" x14ac:dyDescent="0.3">
      <c r="A741" s="410"/>
      <c r="B741" s="91"/>
      <c r="C741" s="222"/>
      <c r="D741" s="27" t="s">
        <v>153</v>
      </c>
      <c r="E741" s="404"/>
      <c r="F741" s="405"/>
      <c r="G741" s="405"/>
      <c r="H741" s="405"/>
      <c r="I741" s="405"/>
      <c r="J741" s="405"/>
      <c r="K741" s="405"/>
      <c r="L741" s="405"/>
      <c r="M741" s="405"/>
      <c r="N741" s="405"/>
      <c r="O741" s="405"/>
      <c r="P741" s="405"/>
      <c r="Q741" s="405"/>
      <c r="R741" s="405"/>
      <c r="S741" s="405"/>
      <c r="T741" s="405"/>
      <c r="U741" s="405"/>
      <c r="V741" s="405"/>
      <c r="W741" s="405"/>
      <c r="X741" s="405"/>
      <c r="Y741" s="405"/>
      <c r="Z741" s="405"/>
      <c r="AA741" s="405"/>
      <c r="AB741" s="405"/>
      <c r="AC741" s="405"/>
      <c r="AD741" s="405"/>
    </row>
    <row r="742" spans="1:30" x14ac:dyDescent="0.25">
      <c r="A742" s="410"/>
      <c r="B742" s="31"/>
      <c r="C742" s="167" t="s">
        <v>636</v>
      </c>
      <c r="D742" s="206" t="s">
        <v>1296</v>
      </c>
      <c r="E742" s="255"/>
      <c r="F742" s="138" t="str">
        <f>IF(ISBLANK(E742),"",MATCH($D742,Liste_compétences,0))</f>
        <v/>
      </c>
      <c r="G742" s="277"/>
      <c r="H742" s="138" t="str">
        <f>IF(ISBLANK(G742),"",MATCH($D742,Liste_compétences,0))</f>
        <v/>
      </c>
      <c r="I742" s="298"/>
      <c r="J742" s="138" t="str">
        <f>IF(ISBLANK(I742),"",MATCH($D742,Liste_compétences,0))</f>
        <v/>
      </c>
      <c r="K742" s="316"/>
      <c r="L742" s="138" t="str">
        <f>IF(ISBLANK(K742),"",MATCH($D742,Liste_compétences,0))</f>
        <v/>
      </c>
      <c r="M742" s="277"/>
      <c r="N742" s="138" t="str">
        <f>IF(ISBLANK(M742),"",MATCH($D742,Liste_compétences,0))</f>
        <v/>
      </c>
      <c r="O742" s="298"/>
      <c r="P742" s="138" t="str">
        <f>IF(ISBLANK(O742),"",MATCH($D742,Liste_compétences,0))</f>
        <v/>
      </c>
      <c r="Q742" s="316"/>
      <c r="R742" s="138" t="str">
        <f>IF(ISBLANK(Q742),"",MATCH($D742,Liste_compétences,0))</f>
        <v/>
      </c>
      <c r="S742" s="277"/>
      <c r="T742" s="138" t="str">
        <f>IF(ISBLANK(S742),"",MATCH($D742,Liste_compétences,0))</f>
        <v/>
      </c>
      <c r="U742" s="298"/>
      <c r="V742" s="138" t="str">
        <f>IF(ISBLANK(U742),"",MATCH($D742,Liste_compétences,0))</f>
        <v/>
      </c>
      <c r="W742" s="316"/>
      <c r="X742" s="138" t="str">
        <f>IF(ISBLANK(W742),"",MATCH($D742,Liste_compétences,0))</f>
        <v/>
      </c>
      <c r="Y742" s="277"/>
      <c r="Z742" s="138" t="str">
        <f>IF(ISBLANK(Y742),"",MATCH($D742,Liste_compétences,0))</f>
        <v/>
      </c>
      <c r="AA742" s="298"/>
      <c r="AB742" s="138" t="str">
        <f>IF(ISBLANK(AA742),"",MATCH($D742,Liste_compétences,0))</f>
        <v/>
      </c>
      <c r="AC742" s="138">
        <f>IF(ISBLANK(#REF!),"",MATCH($D742,Liste_compétences,0))</f>
        <v>742</v>
      </c>
      <c r="AD742" s="138">
        <f>IF(ISBLANK(#REF!),"",MATCH($D742,Liste_compétences,0))</f>
        <v>742</v>
      </c>
    </row>
    <row r="743" spans="1:30" ht="15" thickBot="1" x14ac:dyDescent="0.3">
      <c r="A743" s="410"/>
      <c r="B743" s="34"/>
      <c r="C743" s="169" t="s">
        <v>637</v>
      </c>
      <c r="D743" s="25" t="s">
        <v>1297</v>
      </c>
      <c r="E743" s="258"/>
      <c r="F743" s="141" t="str">
        <f>IF(ISBLANK(E743),"",MATCH($D743,Liste_compétences,0))</f>
        <v/>
      </c>
      <c r="G743" s="280"/>
      <c r="H743" s="141" t="str">
        <f>IF(ISBLANK(G743),"",MATCH($D743,Liste_compétences,0))</f>
        <v/>
      </c>
      <c r="I743" s="301"/>
      <c r="J743" s="141" t="str">
        <f>IF(ISBLANK(I743),"",MATCH($D743,Liste_compétences,0))</f>
        <v/>
      </c>
      <c r="K743" s="319"/>
      <c r="L743" s="141" t="str">
        <f>IF(ISBLANK(K743),"",MATCH($D743,Liste_compétences,0))</f>
        <v/>
      </c>
      <c r="M743" s="280"/>
      <c r="N743" s="141" t="str">
        <f>IF(ISBLANK(M743),"",MATCH($D743,Liste_compétences,0))</f>
        <v/>
      </c>
      <c r="O743" s="301"/>
      <c r="P743" s="141" t="str">
        <f>IF(ISBLANK(O743),"",MATCH($D743,Liste_compétences,0))</f>
        <v/>
      </c>
      <c r="Q743" s="319"/>
      <c r="R743" s="141" t="str">
        <f>IF(ISBLANK(Q743),"",MATCH($D743,Liste_compétences,0))</f>
        <v/>
      </c>
      <c r="S743" s="280"/>
      <c r="T743" s="141" t="str">
        <f>IF(ISBLANK(S743),"",MATCH($D743,Liste_compétences,0))</f>
        <v/>
      </c>
      <c r="U743" s="301"/>
      <c r="V743" s="141" t="str">
        <f>IF(ISBLANK(U743),"",MATCH($D743,Liste_compétences,0))</f>
        <v/>
      </c>
      <c r="W743" s="319"/>
      <c r="X743" s="141" t="str">
        <f>IF(ISBLANK(W743),"",MATCH($D743,Liste_compétences,0))</f>
        <v/>
      </c>
      <c r="Y743" s="280"/>
      <c r="Z743" s="141" t="str">
        <f>IF(ISBLANK(Y743),"",MATCH($D743,Liste_compétences,0))</f>
        <v/>
      </c>
      <c r="AA743" s="301"/>
      <c r="AB743" s="141" t="str">
        <f>IF(ISBLANK(AA743),"",MATCH($D743,Liste_compétences,0))</f>
        <v/>
      </c>
      <c r="AC743" s="141">
        <f>IF(ISBLANK(#REF!),"",MATCH($D743,Liste_compétences,0))</f>
        <v>743</v>
      </c>
      <c r="AD743" s="141">
        <f>IF(ISBLANK(#REF!),"",MATCH($D743,Liste_compétences,0))</f>
        <v>743</v>
      </c>
    </row>
    <row r="744" spans="1:30" ht="15.75" thickBot="1" x14ac:dyDescent="0.3">
      <c r="A744" s="410"/>
      <c r="B744" s="91"/>
      <c r="C744" s="222"/>
      <c r="D744" s="27" t="s">
        <v>154</v>
      </c>
      <c r="E744" s="404"/>
      <c r="F744" s="405"/>
      <c r="G744" s="405"/>
      <c r="H744" s="405"/>
      <c r="I744" s="405"/>
      <c r="J744" s="405"/>
      <c r="K744" s="405"/>
      <c r="L744" s="405"/>
      <c r="M744" s="405"/>
      <c r="N744" s="405"/>
      <c r="O744" s="405"/>
      <c r="P744" s="405"/>
      <c r="Q744" s="405"/>
      <c r="R744" s="405"/>
      <c r="S744" s="405"/>
      <c r="T744" s="405"/>
      <c r="U744" s="405"/>
      <c r="V744" s="405"/>
      <c r="W744" s="405"/>
      <c r="X744" s="405"/>
      <c r="Y744" s="405"/>
      <c r="Z744" s="405"/>
      <c r="AA744" s="405"/>
      <c r="AB744" s="405"/>
      <c r="AC744" s="405"/>
      <c r="AD744" s="405"/>
    </row>
    <row r="745" spans="1:30" x14ac:dyDescent="0.25">
      <c r="A745" s="410"/>
      <c r="B745" s="31"/>
      <c r="C745" s="167" t="s">
        <v>638</v>
      </c>
      <c r="D745" s="206" t="s">
        <v>1298</v>
      </c>
      <c r="E745" s="255"/>
      <c r="F745" s="138" t="str">
        <f>IF(ISBLANK(E745),"",MATCH($D745,Liste_compétences,0))</f>
        <v/>
      </c>
      <c r="G745" s="277"/>
      <c r="H745" s="138" t="str">
        <f>IF(ISBLANK(G745),"",MATCH($D745,Liste_compétences,0))</f>
        <v/>
      </c>
      <c r="I745" s="298"/>
      <c r="J745" s="138" t="str">
        <f>IF(ISBLANK(I745),"",MATCH($D745,Liste_compétences,0))</f>
        <v/>
      </c>
      <c r="K745" s="316"/>
      <c r="L745" s="138" t="str">
        <f>IF(ISBLANK(K745),"",MATCH($D745,Liste_compétences,0))</f>
        <v/>
      </c>
      <c r="M745" s="277"/>
      <c r="N745" s="138" t="str">
        <f>IF(ISBLANK(M745),"",MATCH($D745,Liste_compétences,0))</f>
        <v/>
      </c>
      <c r="O745" s="298"/>
      <c r="P745" s="138" t="str">
        <f>IF(ISBLANK(O745),"",MATCH($D745,Liste_compétences,0))</f>
        <v/>
      </c>
      <c r="Q745" s="316"/>
      <c r="R745" s="138" t="str">
        <f>IF(ISBLANK(Q745),"",MATCH($D745,Liste_compétences,0))</f>
        <v/>
      </c>
      <c r="S745" s="277"/>
      <c r="T745" s="138" t="str">
        <f>IF(ISBLANK(S745),"",MATCH($D745,Liste_compétences,0))</f>
        <v/>
      </c>
      <c r="U745" s="298"/>
      <c r="V745" s="138" t="str">
        <f>IF(ISBLANK(U745),"",MATCH($D745,Liste_compétences,0))</f>
        <v/>
      </c>
      <c r="W745" s="316"/>
      <c r="X745" s="138" t="str">
        <f>IF(ISBLANK(W745),"",MATCH($D745,Liste_compétences,0))</f>
        <v/>
      </c>
      <c r="Y745" s="277"/>
      <c r="Z745" s="138" t="str">
        <f>IF(ISBLANK(Y745),"",MATCH($D745,Liste_compétences,0))</f>
        <v/>
      </c>
      <c r="AA745" s="298"/>
      <c r="AB745" s="138" t="str">
        <f>IF(ISBLANK(AA745),"",MATCH($D745,Liste_compétences,0))</f>
        <v/>
      </c>
      <c r="AC745" s="138">
        <f>IF(ISBLANK(#REF!),"",MATCH($D745,Liste_compétences,0))</f>
        <v>745</v>
      </c>
      <c r="AD745" s="138">
        <f>IF(ISBLANK(#REF!),"",MATCH($D745,Liste_compétences,0))</f>
        <v>745</v>
      </c>
    </row>
    <row r="746" spans="1:30" ht="15" thickBot="1" x14ac:dyDescent="0.3">
      <c r="A746" s="410"/>
      <c r="B746" s="34"/>
      <c r="C746" s="169" t="s">
        <v>639</v>
      </c>
      <c r="D746" s="25" t="s">
        <v>1299</v>
      </c>
      <c r="E746" s="258"/>
      <c r="F746" s="141" t="str">
        <f>IF(ISBLANK(E746),"",MATCH($D746,Liste_compétences,0))</f>
        <v/>
      </c>
      <c r="G746" s="280"/>
      <c r="H746" s="141" t="str">
        <f>IF(ISBLANK(G746),"",MATCH($D746,Liste_compétences,0))</f>
        <v/>
      </c>
      <c r="I746" s="301"/>
      <c r="J746" s="141" t="str">
        <f>IF(ISBLANK(I746),"",MATCH($D746,Liste_compétences,0))</f>
        <v/>
      </c>
      <c r="K746" s="319"/>
      <c r="L746" s="141" t="str">
        <f>IF(ISBLANK(K746),"",MATCH($D746,Liste_compétences,0))</f>
        <v/>
      </c>
      <c r="M746" s="280"/>
      <c r="N746" s="141" t="str">
        <f>IF(ISBLANK(M746),"",MATCH($D746,Liste_compétences,0))</f>
        <v/>
      </c>
      <c r="O746" s="301"/>
      <c r="P746" s="141" t="str">
        <f>IF(ISBLANK(O746),"",MATCH($D746,Liste_compétences,0))</f>
        <v/>
      </c>
      <c r="Q746" s="319"/>
      <c r="R746" s="141" t="str">
        <f>IF(ISBLANK(Q746),"",MATCH($D746,Liste_compétences,0))</f>
        <v/>
      </c>
      <c r="S746" s="280"/>
      <c r="T746" s="141" t="str">
        <f>IF(ISBLANK(S746),"",MATCH($D746,Liste_compétences,0))</f>
        <v/>
      </c>
      <c r="U746" s="301"/>
      <c r="V746" s="141" t="str">
        <f>IF(ISBLANK(U746),"",MATCH($D746,Liste_compétences,0))</f>
        <v/>
      </c>
      <c r="W746" s="319"/>
      <c r="X746" s="141" t="str">
        <f>IF(ISBLANK(W746),"",MATCH($D746,Liste_compétences,0))</f>
        <v/>
      </c>
      <c r="Y746" s="280"/>
      <c r="Z746" s="141" t="str">
        <f>IF(ISBLANK(Y746),"",MATCH($D746,Liste_compétences,0))</f>
        <v/>
      </c>
      <c r="AA746" s="301"/>
      <c r="AB746" s="141" t="str">
        <f>IF(ISBLANK(AA746),"",MATCH($D746,Liste_compétences,0))</f>
        <v/>
      </c>
      <c r="AC746" s="141">
        <f>IF(ISBLANK(#REF!),"",MATCH($D746,Liste_compétences,0))</f>
        <v>746</v>
      </c>
      <c r="AD746" s="141">
        <f>IF(ISBLANK(#REF!),"",MATCH($D746,Liste_compétences,0))</f>
        <v>746</v>
      </c>
    </row>
    <row r="747" spans="1:30" ht="15.75" thickBot="1" x14ac:dyDescent="0.3">
      <c r="A747" s="410"/>
      <c r="B747" s="90"/>
      <c r="C747" s="222"/>
      <c r="D747" s="27" t="s">
        <v>155</v>
      </c>
      <c r="E747" s="404"/>
      <c r="F747" s="405"/>
      <c r="G747" s="405"/>
      <c r="H747" s="405"/>
      <c r="I747" s="405"/>
      <c r="J747" s="405"/>
      <c r="K747" s="405"/>
      <c r="L747" s="405"/>
      <c r="M747" s="405"/>
      <c r="N747" s="405"/>
      <c r="O747" s="405"/>
      <c r="P747" s="405"/>
      <c r="Q747" s="405"/>
      <c r="R747" s="405"/>
      <c r="S747" s="405"/>
      <c r="T747" s="405"/>
      <c r="U747" s="405"/>
      <c r="V747" s="405"/>
      <c r="W747" s="405"/>
      <c r="X747" s="405"/>
      <c r="Y747" s="405"/>
      <c r="Z747" s="405"/>
      <c r="AA747" s="405"/>
      <c r="AB747" s="405"/>
      <c r="AC747" s="405"/>
      <c r="AD747" s="405"/>
    </row>
    <row r="748" spans="1:30" x14ac:dyDescent="0.25">
      <c r="A748" s="410"/>
      <c r="B748" s="31"/>
      <c r="C748" s="167" t="s">
        <v>640</v>
      </c>
      <c r="D748" s="206" t="s">
        <v>1300</v>
      </c>
      <c r="E748" s="255"/>
      <c r="F748" s="145" t="str">
        <f>IF(ISBLANK(E748),"",MATCH($D748,Liste_compétences,0))</f>
        <v/>
      </c>
      <c r="G748" s="277"/>
      <c r="H748" s="145" t="str">
        <f>IF(ISBLANK(G748),"",MATCH($D748,Liste_compétences,0))</f>
        <v/>
      </c>
      <c r="I748" s="298"/>
      <c r="J748" s="145" t="str">
        <f>IF(ISBLANK(I748),"",MATCH($D748,Liste_compétences,0))</f>
        <v/>
      </c>
      <c r="K748" s="316"/>
      <c r="L748" s="145" t="str">
        <f>IF(ISBLANK(K748),"",MATCH($D748,Liste_compétences,0))</f>
        <v/>
      </c>
      <c r="M748" s="277"/>
      <c r="N748" s="145" t="str">
        <f>IF(ISBLANK(M748),"",MATCH($D748,Liste_compétences,0))</f>
        <v/>
      </c>
      <c r="O748" s="298"/>
      <c r="P748" s="145" t="str">
        <f>IF(ISBLANK(O748),"",MATCH($D748,Liste_compétences,0))</f>
        <v/>
      </c>
      <c r="Q748" s="316"/>
      <c r="R748" s="145" t="str">
        <f>IF(ISBLANK(Q748),"",MATCH($D748,Liste_compétences,0))</f>
        <v/>
      </c>
      <c r="S748" s="277"/>
      <c r="T748" s="145" t="str">
        <f>IF(ISBLANK(S748),"",MATCH($D748,Liste_compétences,0))</f>
        <v/>
      </c>
      <c r="U748" s="298"/>
      <c r="V748" s="145" t="str">
        <f>IF(ISBLANK(U748),"",MATCH($D748,Liste_compétences,0))</f>
        <v/>
      </c>
      <c r="W748" s="316"/>
      <c r="X748" s="145" t="str">
        <f>IF(ISBLANK(W748),"",MATCH($D748,Liste_compétences,0))</f>
        <v/>
      </c>
      <c r="Y748" s="277"/>
      <c r="Z748" s="145" t="str">
        <f>IF(ISBLANK(Y748),"",MATCH($D748,Liste_compétences,0))</f>
        <v/>
      </c>
      <c r="AA748" s="298"/>
      <c r="AB748" s="145" t="str">
        <f>IF(ISBLANK(AA748),"",MATCH($D748,Liste_compétences,0))</f>
        <v/>
      </c>
      <c r="AC748" s="145">
        <f>IF(ISBLANK(#REF!),"",MATCH($D748,Liste_compétences,0))</f>
        <v>748</v>
      </c>
      <c r="AD748" s="145">
        <f>IF(ISBLANK(#REF!),"",MATCH($D748,Liste_compétences,0))</f>
        <v>748</v>
      </c>
    </row>
    <row r="749" spans="1:30" x14ac:dyDescent="0.25">
      <c r="A749" s="410"/>
      <c r="B749" s="32"/>
      <c r="C749" s="168" t="s">
        <v>641</v>
      </c>
      <c r="D749" s="207" t="s">
        <v>1301</v>
      </c>
      <c r="E749" s="256"/>
      <c r="F749" s="151" t="str">
        <f>IF(ISBLANK(E749),"",MATCH($D749,Liste_compétences,0))</f>
        <v/>
      </c>
      <c r="G749" s="278"/>
      <c r="H749" s="151" t="str">
        <f>IF(ISBLANK(G749),"",MATCH($D749,Liste_compétences,0))</f>
        <v/>
      </c>
      <c r="I749" s="299"/>
      <c r="J749" s="151" t="str">
        <f>IF(ISBLANK(I749),"",MATCH($D749,Liste_compétences,0))</f>
        <v/>
      </c>
      <c r="K749" s="318"/>
      <c r="L749" s="151" t="str">
        <f>IF(ISBLANK(K749),"",MATCH($D749,Liste_compétences,0))</f>
        <v/>
      </c>
      <c r="M749" s="278"/>
      <c r="N749" s="151" t="str">
        <f>IF(ISBLANK(M749),"",MATCH($D749,Liste_compétences,0))</f>
        <v/>
      </c>
      <c r="O749" s="299"/>
      <c r="P749" s="151" t="str">
        <f>IF(ISBLANK(O749),"",MATCH($D749,Liste_compétences,0))</f>
        <v/>
      </c>
      <c r="Q749" s="318"/>
      <c r="R749" s="151" t="str">
        <f>IF(ISBLANK(Q749),"",MATCH($D749,Liste_compétences,0))</f>
        <v/>
      </c>
      <c r="S749" s="278"/>
      <c r="T749" s="151" t="str">
        <f>IF(ISBLANK(S749),"",MATCH($D749,Liste_compétences,0))</f>
        <v/>
      </c>
      <c r="U749" s="299"/>
      <c r="V749" s="151" t="str">
        <f>IF(ISBLANK(U749),"",MATCH($D749,Liste_compétences,0))</f>
        <v/>
      </c>
      <c r="W749" s="318"/>
      <c r="X749" s="151" t="str">
        <f>IF(ISBLANK(W749),"",MATCH($D749,Liste_compétences,0))</f>
        <v/>
      </c>
      <c r="Y749" s="278"/>
      <c r="Z749" s="151" t="str">
        <f>IF(ISBLANK(Y749),"",MATCH($D749,Liste_compétences,0))</f>
        <v/>
      </c>
      <c r="AA749" s="299"/>
      <c r="AB749" s="151" t="str">
        <f>IF(ISBLANK(AA749),"",MATCH($D749,Liste_compétences,0))</f>
        <v/>
      </c>
      <c r="AC749" s="151">
        <f>IF(ISBLANK(#REF!),"",MATCH($D749,Liste_compétences,0))</f>
        <v>749</v>
      </c>
      <c r="AD749" s="151">
        <f>IF(ISBLANK(#REF!),"",MATCH($D749,Liste_compétences,0))</f>
        <v>749</v>
      </c>
    </row>
    <row r="750" spans="1:30" x14ac:dyDescent="0.25">
      <c r="A750" s="410"/>
      <c r="B750" s="33"/>
      <c r="C750" s="202" t="s">
        <v>642</v>
      </c>
      <c r="D750" s="208" t="s">
        <v>1302</v>
      </c>
      <c r="E750" s="257"/>
      <c r="F750" s="152" t="str">
        <f>IF(ISBLANK(E750),"",MATCH($D750,Liste_compétences,0))</f>
        <v/>
      </c>
      <c r="G750" s="279"/>
      <c r="H750" s="152" t="str">
        <f>IF(ISBLANK(G750),"",MATCH($D750,Liste_compétences,0))</f>
        <v/>
      </c>
      <c r="I750" s="300"/>
      <c r="J750" s="152" t="str">
        <f>IF(ISBLANK(I750),"",MATCH($D750,Liste_compétences,0))</f>
        <v/>
      </c>
      <c r="K750" s="317"/>
      <c r="L750" s="152" t="str">
        <f>IF(ISBLANK(K750),"",MATCH($D750,Liste_compétences,0))</f>
        <v/>
      </c>
      <c r="M750" s="279"/>
      <c r="N750" s="152" t="str">
        <f>IF(ISBLANK(M750),"",MATCH($D750,Liste_compétences,0))</f>
        <v/>
      </c>
      <c r="O750" s="300"/>
      <c r="P750" s="152" t="str">
        <f>IF(ISBLANK(O750),"",MATCH($D750,Liste_compétences,0))</f>
        <v/>
      </c>
      <c r="Q750" s="317"/>
      <c r="R750" s="152" t="str">
        <f>IF(ISBLANK(Q750),"",MATCH($D750,Liste_compétences,0))</f>
        <v/>
      </c>
      <c r="S750" s="279"/>
      <c r="T750" s="152" t="str">
        <f>IF(ISBLANK(S750),"",MATCH($D750,Liste_compétences,0))</f>
        <v/>
      </c>
      <c r="U750" s="300"/>
      <c r="V750" s="152" t="str">
        <f>IF(ISBLANK(U750),"",MATCH($D750,Liste_compétences,0))</f>
        <v/>
      </c>
      <c r="W750" s="317"/>
      <c r="X750" s="152" t="str">
        <f>IF(ISBLANK(W750),"",MATCH($D750,Liste_compétences,0))</f>
        <v/>
      </c>
      <c r="Y750" s="279"/>
      <c r="Z750" s="152" t="str">
        <f>IF(ISBLANK(Y750),"",MATCH($D750,Liste_compétences,0))</f>
        <v/>
      </c>
      <c r="AA750" s="300"/>
      <c r="AB750" s="152" t="str">
        <f>IF(ISBLANK(AA750),"",MATCH($D750,Liste_compétences,0))</f>
        <v/>
      </c>
      <c r="AC750" s="152">
        <f>IF(ISBLANK(#REF!),"",MATCH($D750,Liste_compétences,0))</f>
        <v>750</v>
      </c>
      <c r="AD750" s="152">
        <f>IF(ISBLANK(#REF!),"",MATCH($D750,Liste_compétences,0))</f>
        <v>750</v>
      </c>
    </row>
    <row r="751" spans="1:30" ht="15" thickBot="1" x14ac:dyDescent="0.3">
      <c r="A751" s="410"/>
      <c r="B751" s="34"/>
      <c r="C751" s="169" t="s">
        <v>643</v>
      </c>
      <c r="D751" s="25" t="s">
        <v>1303</v>
      </c>
      <c r="E751" s="258"/>
      <c r="F751" s="141" t="str">
        <f>IF(ISBLANK(E751),"",MATCH($D751,Liste_compétences,0))</f>
        <v/>
      </c>
      <c r="G751" s="280"/>
      <c r="H751" s="141" t="str">
        <f>IF(ISBLANK(G751),"",MATCH($D751,Liste_compétences,0))</f>
        <v/>
      </c>
      <c r="I751" s="301"/>
      <c r="J751" s="141" t="str">
        <f>IF(ISBLANK(I751),"",MATCH($D751,Liste_compétences,0))</f>
        <v/>
      </c>
      <c r="K751" s="319"/>
      <c r="L751" s="141" t="str">
        <f>IF(ISBLANK(K751),"",MATCH($D751,Liste_compétences,0))</f>
        <v/>
      </c>
      <c r="M751" s="280"/>
      <c r="N751" s="141" t="str">
        <f>IF(ISBLANK(M751),"",MATCH($D751,Liste_compétences,0))</f>
        <v/>
      </c>
      <c r="O751" s="301"/>
      <c r="P751" s="141" t="str">
        <f>IF(ISBLANK(O751),"",MATCH($D751,Liste_compétences,0))</f>
        <v/>
      </c>
      <c r="Q751" s="319"/>
      <c r="R751" s="141" t="str">
        <f>IF(ISBLANK(Q751),"",MATCH($D751,Liste_compétences,0))</f>
        <v/>
      </c>
      <c r="S751" s="280"/>
      <c r="T751" s="141" t="str">
        <f>IF(ISBLANK(S751),"",MATCH($D751,Liste_compétences,0))</f>
        <v/>
      </c>
      <c r="U751" s="301"/>
      <c r="V751" s="141" t="str">
        <f>IF(ISBLANK(U751),"",MATCH($D751,Liste_compétences,0))</f>
        <v/>
      </c>
      <c r="W751" s="319"/>
      <c r="X751" s="141" t="str">
        <f>IF(ISBLANK(W751),"",MATCH($D751,Liste_compétences,0))</f>
        <v/>
      </c>
      <c r="Y751" s="280"/>
      <c r="Z751" s="141" t="str">
        <f>IF(ISBLANK(Y751),"",MATCH($D751,Liste_compétences,0))</f>
        <v/>
      </c>
      <c r="AA751" s="301"/>
      <c r="AB751" s="141" t="str">
        <f>IF(ISBLANK(AA751),"",MATCH($D751,Liste_compétences,0))</f>
        <v/>
      </c>
      <c r="AC751" s="141">
        <f>IF(ISBLANK(#REF!),"",MATCH($D751,Liste_compétences,0))</f>
        <v>751</v>
      </c>
      <c r="AD751" s="141">
        <f>IF(ISBLANK(#REF!),"",MATCH($D751,Liste_compétences,0))</f>
        <v>751</v>
      </c>
    </row>
    <row r="752" spans="1:30" ht="15.75" thickBot="1" x14ac:dyDescent="0.3">
      <c r="A752" s="410"/>
      <c r="B752" s="91"/>
      <c r="C752" s="222"/>
      <c r="D752" s="27" t="s">
        <v>156</v>
      </c>
      <c r="E752" s="404"/>
      <c r="F752" s="405"/>
      <c r="G752" s="405"/>
      <c r="H752" s="405"/>
      <c r="I752" s="405"/>
      <c r="J752" s="405"/>
      <c r="K752" s="405"/>
      <c r="L752" s="405"/>
      <c r="M752" s="405"/>
      <c r="N752" s="405"/>
      <c r="O752" s="405"/>
      <c r="P752" s="405"/>
      <c r="Q752" s="405"/>
      <c r="R752" s="405"/>
      <c r="S752" s="405"/>
      <c r="T752" s="405"/>
      <c r="U752" s="405"/>
      <c r="V752" s="405"/>
      <c r="W752" s="405"/>
      <c r="X752" s="405"/>
      <c r="Y752" s="405"/>
      <c r="Z752" s="405"/>
      <c r="AA752" s="405"/>
      <c r="AB752" s="405"/>
      <c r="AC752" s="405"/>
      <c r="AD752" s="405"/>
    </row>
    <row r="753" spans="1:30" x14ac:dyDescent="0.25">
      <c r="A753" s="410"/>
      <c r="B753" s="31"/>
      <c r="C753" s="167" t="s">
        <v>644</v>
      </c>
      <c r="D753" s="206" t="s">
        <v>1304</v>
      </c>
      <c r="E753" s="255"/>
      <c r="F753" s="138" t="str">
        <f>IF(ISBLANK(E753),"",MATCH($D753,Liste_compétences,0))</f>
        <v/>
      </c>
      <c r="G753" s="277"/>
      <c r="H753" s="138" t="str">
        <f>IF(ISBLANK(G753),"",MATCH($D753,Liste_compétences,0))</f>
        <v/>
      </c>
      <c r="I753" s="298"/>
      <c r="J753" s="138" t="str">
        <f>IF(ISBLANK(I753),"",MATCH($D753,Liste_compétences,0))</f>
        <v/>
      </c>
      <c r="K753" s="316"/>
      <c r="L753" s="138" t="str">
        <f>IF(ISBLANK(K753),"",MATCH($D753,Liste_compétences,0))</f>
        <v/>
      </c>
      <c r="M753" s="277"/>
      <c r="N753" s="138" t="str">
        <f>IF(ISBLANK(M753),"",MATCH($D753,Liste_compétences,0))</f>
        <v/>
      </c>
      <c r="O753" s="298"/>
      <c r="P753" s="138" t="str">
        <f>IF(ISBLANK(O753),"",MATCH($D753,Liste_compétences,0))</f>
        <v/>
      </c>
      <c r="Q753" s="316"/>
      <c r="R753" s="138" t="str">
        <f>IF(ISBLANK(Q753),"",MATCH($D753,Liste_compétences,0))</f>
        <v/>
      </c>
      <c r="S753" s="277"/>
      <c r="T753" s="138" t="str">
        <f>IF(ISBLANK(S753),"",MATCH($D753,Liste_compétences,0))</f>
        <v/>
      </c>
      <c r="U753" s="298"/>
      <c r="V753" s="138" t="str">
        <f>IF(ISBLANK(U753),"",MATCH($D753,Liste_compétences,0))</f>
        <v/>
      </c>
      <c r="W753" s="316"/>
      <c r="X753" s="138" t="str">
        <f>IF(ISBLANK(W753),"",MATCH($D753,Liste_compétences,0))</f>
        <v/>
      </c>
      <c r="Y753" s="277"/>
      <c r="Z753" s="138" t="str">
        <f>IF(ISBLANK(Y753),"",MATCH($D753,Liste_compétences,0))</f>
        <v/>
      </c>
      <c r="AA753" s="298"/>
      <c r="AB753" s="138" t="str">
        <f>IF(ISBLANK(AA753),"",MATCH($D753,Liste_compétences,0))</f>
        <v/>
      </c>
      <c r="AC753" s="138">
        <f>IF(ISBLANK(#REF!),"",MATCH($D753,Liste_compétences,0))</f>
        <v>753</v>
      </c>
      <c r="AD753" s="138">
        <f>IF(ISBLANK(#REF!),"",MATCH($D753,Liste_compétences,0))</f>
        <v>753</v>
      </c>
    </row>
    <row r="754" spans="1:30" ht="15" thickBot="1" x14ac:dyDescent="0.3">
      <c r="A754" s="411"/>
      <c r="B754" s="34"/>
      <c r="C754" s="169" t="s">
        <v>645</v>
      </c>
      <c r="D754" s="25" t="s">
        <v>1305</v>
      </c>
      <c r="E754" s="258"/>
      <c r="F754" s="141" t="str">
        <f>IF(ISBLANK(E754),"",MATCH($D754,Liste_compétences,0))</f>
        <v/>
      </c>
      <c r="G754" s="280"/>
      <c r="H754" s="141" t="str">
        <f>IF(ISBLANK(G754),"",MATCH($D754,Liste_compétences,0))</f>
        <v/>
      </c>
      <c r="I754" s="301"/>
      <c r="J754" s="141" t="str">
        <f>IF(ISBLANK(I754),"",MATCH($D754,Liste_compétences,0))</f>
        <v/>
      </c>
      <c r="K754" s="319"/>
      <c r="L754" s="141" t="str">
        <f>IF(ISBLANK(K754),"",MATCH($D754,Liste_compétences,0))</f>
        <v/>
      </c>
      <c r="M754" s="280"/>
      <c r="N754" s="141" t="str">
        <f>IF(ISBLANK(M754),"",MATCH($D754,Liste_compétences,0))</f>
        <v/>
      </c>
      <c r="O754" s="301"/>
      <c r="P754" s="141" t="str">
        <f>IF(ISBLANK(O754),"",MATCH($D754,Liste_compétences,0))</f>
        <v/>
      </c>
      <c r="Q754" s="319"/>
      <c r="R754" s="141" t="str">
        <f>IF(ISBLANK(Q754),"",MATCH($D754,Liste_compétences,0))</f>
        <v/>
      </c>
      <c r="S754" s="280"/>
      <c r="T754" s="141" t="str">
        <f>IF(ISBLANK(S754),"",MATCH($D754,Liste_compétences,0))</f>
        <v/>
      </c>
      <c r="U754" s="301"/>
      <c r="V754" s="141" t="str">
        <f>IF(ISBLANK(U754),"",MATCH($D754,Liste_compétences,0))</f>
        <v/>
      </c>
      <c r="W754" s="319"/>
      <c r="X754" s="141" t="str">
        <f>IF(ISBLANK(W754),"",MATCH($D754,Liste_compétences,0))</f>
        <v/>
      </c>
      <c r="Y754" s="280"/>
      <c r="Z754" s="141" t="str">
        <f>IF(ISBLANK(Y754),"",MATCH($D754,Liste_compétences,0))</f>
        <v/>
      </c>
      <c r="AA754" s="301"/>
      <c r="AB754" s="141" t="str">
        <f>IF(ISBLANK(AA754),"",MATCH($D754,Liste_compétences,0))</f>
        <v/>
      </c>
      <c r="AC754" s="141">
        <f>IF(ISBLANK(#REF!),"",MATCH($D754,Liste_compétences,0))</f>
        <v>754</v>
      </c>
      <c r="AD754" s="141">
        <f>IF(ISBLANK(#REF!),"",MATCH($D754,Liste_compétences,0))</f>
        <v>754</v>
      </c>
    </row>
    <row r="755" spans="1:30" ht="15.75" thickBot="1" x14ac:dyDescent="0.3">
      <c r="A755" s="409" t="s">
        <v>158</v>
      </c>
      <c r="B755" s="91"/>
      <c r="C755" s="222"/>
      <c r="D755" s="27" t="s">
        <v>157</v>
      </c>
      <c r="E755" s="404"/>
      <c r="F755" s="405"/>
      <c r="G755" s="405"/>
      <c r="H755" s="405"/>
      <c r="I755" s="405"/>
      <c r="J755" s="405"/>
      <c r="K755" s="405"/>
      <c r="L755" s="405"/>
      <c r="M755" s="405"/>
      <c r="N755" s="405"/>
      <c r="O755" s="405"/>
      <c r="P755" s="405"/>
      <c r="Q755" s="405"/>
      <c r="R755" s="405"/>
      <c r="S755" s="405"/>
      <c r="T755" s="405"/>
      <c r="U755" s="405"/>
      <c r="V755" s="405"/>
      <c r="W755" s="405"/>
      <c r="X755" s="405"/>
      <c r="Y755" s="405"/>
      <c r="Z755" s="405"/>
      <c r="AA755" s="405"/>
      <c r="AB755" s="405"/>
      <c r="AC755" s="405"/>
      <c r="AD755" s="405"/>
    </row>
    <row r="756" spans="1:30" ht="15" thickBot="1" x14ac:dyDescent="0.3">
      <c r="A756" s="420"/>
      <c r="B756" s="42"/>
      <c r="C756" s="203" t="s">
        <v>646</v>
      </c>
      <c r="D756" s="209" t="s">
        <v>1306</v>
      </c>
      <c r="E756" s="260"/>
      <c r="F756" s="146" t="str">
        <f>IF(ISBLANK(E756),"",MATCH($D756,Liste_compétences,0))</f>
        <v/>
      </c>
      <c r="G756" s="282"/>
      <c r="H756" s="146" t="str">
        <f>IF(ISBLANK(G756),"",MATCH($D756,Liste_compétences,0))</f>
        <v/>
      </c>
      <c r="I756" s="303"/>
      <c r="J756" s="146" t="str">
        <f>IF(ISBLANK(I756),"",MATCH($D756,Liste_compétences,0))</f>
        <v/>
      </c>
      <c r="K756" s="321"/>
      <c r="L756" s="146" t="str">
        <f>IF(ISBLANK(K756),"",MATCH($D756,Liste_compétences,0))</f>
        <v/>
      </c>
      <c r="M756" s="282"/>
      <c r="N756" s="146" t="str">
        <f>IF(ISBLANK(M756),"",MATCH($D756,Liste_compétences,0))</f>
        <v/>
      </c>
      <c r="O756" s="303"/>
      <c r="P756" s="146" t="str">
        <f>IF(ISBLANK(O756),"",MATCH($D756,Liste_compétences,0))</f>
        <v/>
      </c>
      <c r="Q756" s="321"/>
      <c r="R756" s="146" t="str">
        <f>IF(ISBLANK(Q756),"",MATCH($D756,Liste_compétences,0))</f>
        <v/>
      </c>
      <c r="S756" s="282"/>
      <c r="T756" s="146" t="str">
        <f>IF(ISBLANK(S756),"",MATCH($D756,Liste_compétences,0))</f>
        <v/>
      </c>
      <c r="U756" s="303"/>
      <c r="V756" s="146" t="str">
        <f>IF(ISBLANK(U756),"",MATCH($D756,Liste_compétences,0))</f>
        <v/>
      </c>
      <c r="W756" s="321"/>
      <c r="X756" s="146" t="str">
        <f>IF(ISBLANK(W756),"",MATCH($D756,Liste_compétences,0))</f>
        <v/>
      </c>
      <c r="Y756" s="282"/>
      <c r="Z756" s="146" t="str">
        <f>IF(ISBLANK(Y756),"",MATCH($D756,Liste_compétences,0))</f>
        <v/>
      </c>
      <c r="AA756" s="303"/>
      <c r="AB756" s="146" t="str">
        <f>IF(ISBLANK(AA756),"",MATCH($D756,Liste_compétences,0))</f>
        <v/>
      </c>
      <c r="AC756" s="146">
        <f>IF(ISBLANK(#REF!),"",MATCH($D756,Liste_compétences,0))</f>
        <v>756</v>
      </c>
      <c r="AD756" s="146">
        <f>IF(ISBLANK(#REF!),"",MATCH($D756,Liste_compétences,0))</f>
        <v>756</v>
      </c>
    </row>
    <row r="757" spans="1:30" ht="16.5" thickBot="1" x14ac:dyDescent="0.3">
      <c r="A757" s="412" t="s">
        <v>231</v>
      </c>
      <c r="B757" s="159"/>
      <c r="C757" s="172"/>
      <c r="D757" s="13" t="s">
        <v>1385</v>
      </c>
      <c r="E757" s="340"/>
      <c r="F757" s="341" t="str">
        <f>IF(SUM(F759:F760)=0,"",MATCH($D$757,Liste_compétences,0))</f>
        <v/>
      </c>
      <c r="G757" s="342" t="str">
        <f>G$6</f>
        <v>2012-2013</v>
      </c>
      <c r="H757" s="341" t="str">
        <f>IF(SUM(H759:H760)=0,"",MATCH($D$757,Liste_compétences,0))</f>
        <v/>
      </c>
      <c r="I757" s="343"/>
      <c r="J757" s="341" t="str">
        <f>IF(SUM(J759:J760)=0,"",MATCH($D$757,Liste_compétences,0))</f>
        <v/>
      </c>
      <c r="K757" s="340"/>
      <c r="L757" s="341" t="str">
        <f>IF(SUM(L759:L760)=0,"",MATCH($D$757,Liste_compétences,0))</f>
        <v/>
      </c>
      <c r="M757" s="342" t="str">
        <f>M$6</f>
        <v>2013-2014</v>
      </c>
      <c r="N757" s="341" t="str">
        <f>IF(SUM(N759:N760)=0,"",MATCH($D$757,Liste_compétences,0))</f>
        <v/>
      </c>
      <c r="O757" s="343"/>
      <c r="P757" s="341" t="str">
        <f>IF(SUM(P759:P760)=0,"",MATCH($D$757,Liste_compétences,0))</f>
        <v/>
      </c>
      <c r="Q757" s="340"/>
      <c r="R757" s="341" t="str">
        <f>IF(SUM(R759:R760)=0,"",MATCH($D$757,Liste_compétences,0))</f>
        <v/>
      </c>
      <c r="S757" s="342" t="str">
        <f>S$6</f>
        <v>2014-2015</v>
      </c>
      <c r="T757" s="341" t="str">
        <f>IF(SUM(T759:T760)=0,"",MATCH($D$757,Liste_compétences,0))</f>
        <v/>
      </c>
      <c r="U757" s="343"/>
      <c r="V757" s="341" t="str">
        <f>IF(SUM(V759:V760)=0,"",MATCH($D$757,Liste_compétences,0))</f>
        <v/>
      </c>
      <c r="W757" s="340"/>
      <c r="X757" s="341" t="str">
        <f>IF(SUM(X759:X760)=0,"",MATCH($D$757,Liste_compétences,0))</f>
        <v/>
      </c>
      <c r="Y757" s="342" t="str">
        <f>Y$6</f>
        <v>2015-2016</v>
      </c>
      <c r="Z757" s="341" t="str">
        <f>IF(SUM(Z759:Z760)=0,"",MATCH($D$757,Liste_compétences,0))</f>
        <v/>
      </c>
      <c r="AA757" s="343"/>
      <c r="AB757" s="341" t="str">
        <f>IF(SUM(AB759:AB760)=0,"",MATCH($D$757,Liste_compétences,0))</f>
        <v/>
      </c>
      <c r="AC757" s="341">
        <f>IF(SUM(AC759:AC760)=0,"",MATCH($D$757,Liste_compétences,0))</f>
        <v>757</v>
      </c>
      <c r="AD757" s="103">
        <f>IF(SUM(AD759:AD760)=0,"",MATCH($D$757,Liste_compétences,0))</f>
        <v>757</v>
      </c>
    </row>
    <row r="758" spans="1:30" ht="16.5" thickBot="1" x14ac:dyDescent="0.3">
      <c r="A758" s="413"/>
      <c r="B758" s="177"/>
      <c r="C758" s="173"/>
      <c r="D758" s="17" t="s">
        <v>1</v>
      </c>
      <c r="E758" s="344">
        <v>1</v>
      </c>
      <c r="F758" s="345"/>
      <c r="G758" s="346">
        <v>2</v>
      </c>
      <c r="H758" s="345"/>
      <c r="I758" s="347">
        <v>3</v>
      </c>
      <c r="J758" s="345"/>
      <c r="K758" s="344">
        <v>1</v>
      </c>
      <c r="L758" s="345"/>
      <c r="M758" s="346">
        <v>2</v>
      </c>
      <c r="N758" s="345"/>
      <c r="O758" s="347">
        <v>3</v>
      </c>
      <c r="P758" s="345"/>
      <c r="Q758" s="344">
        <v>1</v>
      </c>
      <c r="R758" s="345"/>
      <c r="S758" s="346">
        <v>2</v>
      </c>
      <c r="T758" s="345"/>
      <c r="U758" s="347">
        <v>3</v>
      </c>
      <c r="V758" s="345"/>
      <c r="W758" s="344">
        <v>1</v>
      </c>
      <c r="X758" s="345"/>
      <c r="Y758" s="346">
        <v>2</v>
      </c>
      <c r="Z758" s="345"/>
      <c r="AA758" s="347">
        <v>3</v>
      </c>
      <c r="AB758" s="345"/>
      <c r="AC758" s="345"/>
      <c r="AD758" s="119"/>
    </row>
    <row r="759" spans="1:30" ht="23.25" thickBot="1" x14ac:dyDescent="0.3">
      <c r="A759" s="1" t="s">
        <v>159</v>
      </c>
      <c r="B759" s="85"/>
      <c r="C759" s="203" t="s">
        <v>647</v>
      </c>
      <c r="D759" s="209" t="s">
        <v>1307</v>
      </c>
      <c r="E759" s="260"/>
      <c r="F759" s="146" t="str">
        <f>IF(ISBLANK(E759),"",MATCH($D759,Liste_compétences,0))</f>
        <v/>
      </c>
      <c r="G759" s="282"/>
      <c r="H759" s="146" t="str">
        <f>IF(ISBLANK(G759),"",MATCH($D759,Liste_compétences,0))</f>
        <v/>
      </c>
      <c r="I759" s="303"/>
      <c r="J759" s="146" t="str">
        <f>IF(ISBLANK(I759),"",MATCH($D759,Liste_compétences,0))</f>
        <v/>
      </c>
      <c r="K759" s="321"/>
      <c r="L759" s="146" t="str">
        <f>IF(ISBLANK(K759),"",MATCH($D759,Liste_compétences,0))</f>
        <v/>
      </c>
      <c r="M759" s="282"/>
      <c r="N759" s="146" t="str">
        <f>IF(ISBLANK(M759),"",MATCH($D759,Liste_compétences,0))</f>
        <v/>
      </c>
      <c r="O759" s="303"/>
      <c r="P759" s="146" t="str">
        <f>IF(ISBLANK(O759),"",MATCH($D759,Liste_compétences,0))</f>
        <v/>
      </c>
      <c r="Q759" s="321"/>
      <c r="R759" s="146" t="str">
        <f>IF(ISBLANK(Q759),"",MATCH($D759,Liste_compétences,0))</f>
        <v/>
      </c>
      <c r="S759" s="282"/>
      <c r="T759" s="146" t="str">
        <f>IF(ISBLANK(S759),"",MATCH($D759,Liste_compétences,0))</f>
        <v/>
      </c>
      <c r="U759" s="303"/>
      <c r="V759" s="146" t="str">
        <f>IF(ISBLANK(U759),"",MATCH($D759,Liste_compétences,0))</f>
        <v/>
      </c>
      <c r="W759" s="321"/>
      <c r="X759" s="146" t="str">
        <f>IF(ISBLANK(W759),"",MATCH($D759,Liste_compétences,0))</f>
        <v/>
      </c>
      <c r="Y759" s="282"/>
      <c r="Z759" s="146" t="str">
        <f>IF(ISBLANK(Y759),"",MATCH($D759,Liste_compétences,0))</f>
        <v/>
      </c>
      <c r="AA759" s="303"/>
      <c r="AB759" s="146" t="str">
        <f>IF(ISBLANK(AA759),"",MATCH($D759,Liste_compétences,0))</f>
        <v/>
      </c>
      <c r="AC759" s="146">
        <f>IF(ISBLANK(#REF!),"",MATCH($D759,Liste_compétences,0))</f>
        <v>759</v>
      </c>
      <c r="AD759" s="146">
        <f>IF(ISBLANK(#REF!),"",MATCH($D759,Liste_compétences,0))</f>
        <v>759</v>
      </c>
    </row>
    <row r="760" spans="1:30" ht="15" thickBot="1" x14ac:dyDescent="0.3">
      <c r="A760" s="1" t="s">
        <v>160</v>
      </c>
      <c r="B760" s="85"/>
      <c r="C760" s="203" t="s">
        <v>648</v>
      </c>
      <c r="D760" s="209" t="s">
        <v>1308</v>
      </c>
      <c r="E760" s="260"/>
      <c r="F760" s="146" t="str">
        <f>IF(ISBLANK(E760),"",MATCH($D760,Liste_compétences,0))</f>
        <v/>
      </c>
      <c r="G760" s="282"/>
      <c r="H760" s="146" t="str">
        <f>IF(ISBLANK(G760),"",MATCH($D760,Liste_compétences,0))</f>
        <v/>
      </c>
      <c r="I760" s="303"/>
      <c r="J760" s="146" t="str">
        <f>IF(ISBLANK(I760),"",MATCH($D760,Liste_compétences,0))</f>
        <v/>
      </c>
      <c r="K760" s="321"/>
      <c r="L760" s="146" t="str">
        <f>IF(ISBLANK(K760),"",MATCH($D760,Liste_compétences,0))</f>
        <v/>
      </c>
      <c r="M760" s="282"/>
      <c r="N760" s="146" t="str">
        <f>IF(ISBLANK(M760),"",MATCH($D760,Liste_compétences,0))</f>
        <v/>
      </c>
      <c r="O760" s="303"/>
      <c r="P760" s="146" t="str">
        <f>IF(ISBLANK(O760),"",MATCH($D760,Liste_compétences,0))</f>
        <v/>
      </c>
      <c r="Q760" s="321"/>
      <c r="R760" s="146" t="str">
        <f>IF(ISBLANK(Q760),"",MATCH($D760,Liste_compétences,0))</f>
        <v/>
      </c>
      <c r="S760" s="282"/>
      <c r="T760" s="146" t="str">
        <f>IF(ISBLANK(S760),"",MATCH($D760,Liste_compétences,0))</f>
        <v/>
      </c>
      <c r="U760" s="303"/>
      <c r="V760" s="146" t="str">
        <f>IF(ISBLANK(U760),"",MATCH($D760,Liste_compétences,0))</f>
        <v/>
      </c>
      <c r="W760" s="321"/>
      <c r="X760" s="146" t="str">
        <f>IF(ISBLANK(W760),"",MATCH($D760,Liste_compétences,0))</f>
        <v/>
      </c>
      <c r="Y760" s="282"/>
      <c r="Z760" s="146" t="str">
        <f>IF(ISBLANK(Y760),"",MATCH($D760,Liste_compétences,0))</f>
        <v/>
      </c>
      <c r="AA760" s="303"/>
      <c r="AB760" s="146" t="str">
        <f>IF(ISBLANK(AA760),"",MATCH($D760,Liste_compétences,0))</f>
        <v/>
      </c>
      <c r="AC760" s="146">
        <f>IF(ISBLANK(#REF!),"",MATCH($D760,Liste_compétences,0))</f>
        <v>760</v>
      </c>
      <c r="AD760" s="146">
        <f>IF(ISBLANK(#REF!),"",MATCH($D760,Liste_compétences,0))</f>
        <v>760</v>
      </c>
    </row>
    <row r="761" spans="1:30" ht="16.5" thickBot="1" x14ac:dyDescent="0.3">
      <c r="A761" s="412" t="s">
        <v>231</v>
      </c>
      <c r="B761" s="159"/>
      <c r="C761" s="172"/>
      <c r="D761" s="13" t="s">
        <v>1386</v>
      </c>
      <c r="E761" s="340"/>
      <c r="F761" s="341" t="str">
        <f>IF(SUM(F763:F777)=0,"",MATCH($D761,Liste_compétences,0))</f>
        <v/>
      </c>
      <c r="G761" s="342" t="str">
        <f>G$6</f>
        <v>2012-2013</v>
      </c>
      <c r="H761" s="341" t="str">
        <f>IF(SUM(H763:H777)=0,"",MATCH($D761,Liste_compétences,0))</f>
        <v/>
      </c>
      <c r="I761" s="343"/>
      <c r="J761" s="341" t="str">
        <f>IF(SUM(J763:J777)=0,"",MATCH($D761,Liste_compétences,0))</f>
        <v/>
      </c>
      <c r="K761" s="340"/>
      <c r="L761" s="341" t="str">
        <f>IF(SUM(L763:L777)=0,"",MATCH($D761,Liste_compétences,0))</f>
        <v/>
      </c>
      <c r="M761" s="342" t="str">
        <f>M$6</f>
        <v>2013-2014</v>
      </c>
      <c r="N761" s="341" t="str">
        <f>IF(SUM(N763:N777)=0,"",MATCH($D761,Liste_compétences,0))</f>
        <v/>
      </c>
      <c r="O761" s="343"/>
      <c r="P761" s="341" t="str">
        <f>IF(SUM(P763:P777)=0,"",MATCH($D761,Liste_compétences,0))</f>
        <v/>
      </c>
      <c r="Q761" s="340"/>
      <c r="R761" s="341" t="str">
        <f>IF(SUM(R763:R777)=0,"",MATCH($D761,Liste_compétences,0))</f>
        <v/>
      </c>
      <c r="S761" s="342" t="str">
        <f>S$6</f>
        <v>2014-2015</v>
      </c>
      <c r="T761" s="341" t="str">
        <f>IF(SUM(T763:T777)=0,"",MATCH($D761,Liste_compétences,0))</f>
        <v/>
      </c>
      <c r="U761" s="343"/>
      <c r="V761" s="341" t="str">
        <f>IF(SUM(V763:V777)=0,"",MATCH($D761,Liste_compétences,0))</f>
        <v/>
      </c>
      <c r="W761" s="340"/>
      <c r="X761" s="341" t="str">
        <f>IF(SUM(X763:X777)=0,"",MATCH($D761,Liste_compétences,0))</f>
        <v/>
      </c>
      <c r="Y761" s="342" t="str">
        <f>Y$6</f>
        <v>2015-2016</v>
      </c>
      <c r="Z761" s="341" t="str">
        <f>IF(SUM(Z763:Z777)=0,"",MATCH($D761,Liste_compétences,0))</f>
        <v/>
      </c>
      <c r="AA761" s="343"/>
      <c r="AB761" s="341" t="str">
        <f>IF(SUM(AB763:AB777)=0,"",MATCH($D761,Liste_compétences,0))</f>
        <v/>
      </c>
      <c r="AC761" s="341">
        <f>IF(SUM(AC763:AC777)=0,"",MATCH($D761,Liste_compétences,0))</f>
        <v>761</v>
      </c>
      <c r="AD761" s="103">
        <f>IF(SUM(AD763:AD777)=0,"",MATCH($D761,Liste_compétences,0))</f>
        <v>761</v>
      </c>
    </row>
    <row r="762" spans="1:30" ht="16.5" thickBot="1" x14ac:dyDescent="0.3">
      <c r="A762" s="413"/>
      <c r="B762" s="177"/>
      <c r="C762" s="173"/>
      <c r="D762" s="17" t="s">
        <v>1</v>
      </c>
      <c r="E762" s="344">
        <v>1</v>
      </c>
      <c r="F762" s="345"/>
      <c r="G762" s="346">
        <v>2</v>
      </c>
      <c r="H762" s="345"/>
      <c r="I762" s="347">
        <v>3</v>
      </c>
      <c r="J762" s="345"/>
      <c r="K762" s="344">
        <v>1</v>
      </c>
      <c r="L762" s="345"/>
      <c r="M762" s="346">
        <v>2</v>
      </c>
      <c r="N762" s="345"/>
      <c r="O762" s="347">
        <v>3</v>
      </c>
      <c r="P762" s="345"/>
      <c r="Q762" s="344">
        <v>1</v>
      </c>
      <c r="R762" s="345"/>
      <c r="S762" s="346">
        <v>2</v>
      </c>
      <c r="T762" s="345"/>
      <c r="U762" s="347">
        <v>3</v>
      </c>
      <c r="V762" s="345"/>
      <c r="W762" s="344">
        <v>1</v>
      </c>
      <c r="X762" s="345"/>
      <c r="Y762" s="346">
        <v>2</v>
      </c>
      <c r="Z762" s="345"/>
      <c r="AA762" s="347">
        <v>3</v>
      </c>
      <c r="AB762" s="345"/>
      <c r="AC762" s="345"/>
      <c r="AD762" s="119"/>
    </row>
    <row r="763" spans="1:30" x14ac:dyDescent="0.25">
      <c r="A763" s="421" t="s">
        <v>161</v>
      </c>
      <c r="B763" s="31"/>
      <c r="C763" s="167" t="s">
        <v>649</v>
      </c>
      <c r="D763" s="206" t="s">
        <v>1117</v>
      </c>
      <c r="E763" s="255"/>
      <c r="F763" s="138" t="str">
        <f t="shared" ref="F763:F777" si="375">IF(ISBLANK(E763),"",MATCH($D763,Liste_compétences,0))</f>
        <v/>
      </c>
      <c r="G763" s="277"/>
      <c r="H763" s="138" t="str">
        <f t="shared" ref="H763:H777" si="376">IF(ISBLANK(G763),"",MATCH($D763,Liste_compétences,0))</f>
        <v/>
      </c>
      <c r="I763" s="298"/>
      <c r="J763" s="138" t="str">
        <f t="shared" ref="J763:J777" si="377">IF(ISBLANK(I763),"",MATCH($D763,Liste_compétences,0))</f>
        <v/>
      </c>
      <c r="K763" s="316"/>
      <c r="L763" s="138" t="str">
        <f t="shared" ref="L763:L777" si="378">IF(ISBLANK(K763),"",MATCH($D763,Liste_compétences,0))</f>
        <v/>
      </c>
      <c r="M763" s="277"/>
      <c r="N763" s="138" t="str">
        <f t="shared" ref="N763:N777" si="379">IF(ISBLANK(M763),"",MATCH($D763,Liste_compétences,0))</f>
        <v/>
      </c>
      <c r="O763" s="298"/>
      <c r="P763" s="138" t="str">
        <f t="shared" ref="P763:P777" si="380">IF(ISBLANK(O763),"",MATCH($D763,Liste_compétences,0))</f>
        <v/>
      </c>
      <c r="Q763" s="316"/>
      <c r="R763" s="138" t="str">
        <f t="shared" ref="R763:R777" si="381">IF(ISBLANK(Q763),"",MATCH($D763,Liste_compétences,0))</f>
        <v/>
      </c>
      <c r="S763" s="277"/>
      <c r="T763" s="138" t="str">
        <f t="shared" ref="T763:T777" si="382">IF(ISBLANK(S763),"",MATCH($D763,Liste_compétences,0))</f>
        <v/>
      </c>
      <c r="U763" s="298"/>
      <c r="V763" s="138" t="str">
        <f t="shared" ref="V763:V777" si="383">IF(ISBLANK(U763),"",MATCH($D763,Liste_compétences,0))</f>
        <v/>
      </c>
      <c r="W763" s="316"/>
      <c r="X763" s="138" t="str">
        <f t="shared" ref="X763:X777" si="384">IF(ISBLANK(W763),"",MATCH($D763,Liste_compétences,0))</f>
        <v/>
      </c>
      <c r="Y763" s="277"/>
      <c r="Z763" s="138" t="str">
        <f t="shared" ref="Z763:Z777" si="385">IF(ISBLANK(Y763),"",MATCH($D763,Liste_compétences,0))</f>
        <v/>
      </c>
      <c r="AA763" s="298"/>
      <c r="AB763" s="138" t="str">
        <f t="shared" ref="AB763:AB777" si="386">IF(ISBLANK(AA763),"",MATCH($D763,Liste_compétences,0))</f>
        <v/>
      </c>
      <c r="AC763" s="138">
        <f>IF(ISBLANK(#REF!),"",MATCH($D763,Liste_compétences,0))</f>
        <v>763</v>
      </c>
      <c r="AD763" s="138">
        <f>IF(ISBLANK(#REF!),"",MATCH($D763,Liste_compétences,0))</f>
        <v>763</v>
      </c>
    </row>
    <row r="764" spans="1:30" x14ac:dyDescent="0.25">
      <c r="A764" s="419"/>
      <c r="B764" s="32"/>
      <c r="C764" s="168" t="s">
        <v>650</v>
      </c>
      <c r="D764" s="207" t="s">
        <v>1118</v>
      </c>
      <c r="E764" s="256"/>
      <c r="F764" s="139" t="str">
        <f t="shared" si="375"/>
        <v/>
      </c>
      <c r="G764" s="278"/>
      <c r="H764" s="139" t="str">
        <f t="shared" si="376"/>
        <v/>
      </c>
      <c r="I764" s="299"/>
      <c r="J764" s="139" t="str">
        <f t="shared" si="377"/>
        <v/>
      </c>
      <c r="K764" s="318"/>
      <c r="L764" s="139" t="str">
        <f t="shared" si="378"/>
        <v/>
      </c>
      <c r="M764" s="278"/>
      <c r="N764" s="139" t="str">
        <f t="shared" si="379"/>
        <v/>
      </c>
      <c r="O764" s="299"/>
      <c r="P764" s="139" t="str">
        <f t="shared" si="380"/>
        <v/>
      </c>
      <c r="Q764" s="318"/>
      <c r="R764" s="139" t="str">
        <f t="shared" si="381"/>
        <v/>
      </c>
      <c r="S764" s="278"/>
      <c r="T764" s="139" t="str">
        <f t="shared" si="382"/>
        <v/>
      </c>
      <c r="U764" s="299"/>
      <c r="V764" s="139" t="str">
        <f t="shared" si="383"/>
        <v/>
      </c>
      <c r="W764" s="318"/>
      <c r="X764" s="139" t="str">
        <f t="shared" si="384"/>
        <v/>
      </c>
      <c r="Y764" s="278"/>
      <c r="Z764" s="139" t="str">
        <f t="shared" si="385"/>
        <v/>
      </c>
      <c r="AA764" s="299"/>
      <c r="AB764" s="139" t="str">
        <f t="shared" si="386"/>
        <v/>
      </c>
      <c r="AC764" s="139">
        <f>IF(ISBLANK(#REF!),"",MATCH($D764,Liste_compétences,0))</f>
        <v>764</v>
      </c>
      <c r="AD764" s="139">
        <f>IF(ISBLANK(#REF!),"",MATCH($D764,Liste_compétences,0))</f>
        <v>764</v>
      </c>
    </row>
    <row r="765" spans="1:30" x14ac:dyDescent="0.25">
      <c r="A765" s="419"/>
      <c r="B765" s="32"/>
      <c r="C765" s="168" t="s">
        <v>651</v>
      </c>
      <c r="D765" s="207" t="s">
        <v>1119</v>
      </c>
      <c r="E765" s="256"/>
      <c r="F765" s="139" t="str">
        <f t="shared" si="375"/>
        <v/>
      </c>
      <c r="G765" s="278"/>
      <c r="H765" s="139" t="str">
        <f t="shared" si="376"/>
        <v/>
      </c>
      <c r="I765" s="299"/>
      <c r="J765" s="139" t="str">
        <f t="shared" si="377"/>
        <v/>
      </c>
      <c r="K765" s="318"/>
      <c r="L765" s="139" t="str">
        <f t="shared" si="378"/>
        <v/>
      </c>
      <c r="M765" s="278"/>
      <c r="N765" s="139" t="str">
        <f t="shared" si="379"/>
        <v/>
      </c>
      <c r="O765" s="299"/>
      <c r="P765" s="139" t="str">
        <f t="shared" si="380"/>
        <v/>
      </c>
      <c r="Q765" s="318"/>
      <c r="R765" s="139" t="str">
        <f t="shared" si="381"/>
        <v/>
      </c>
      <c r="S765" s="278"/>
      <c r="T765" s="139" t="str">
        <f t="shared" si="382"/>
        <v/>
      </c>
      <c r="U765" s="299"/>
      <c r="V765" s="139" t="str">
        <f t="shared" si="383"/>
        <v/>
      </c>
      <c r="W765" s="318"/>
      <c r="X765" s="139" t="str">
        <f t="shared" si="384"/>
        <v/>
      </c>
      <c r="Y765" s="278"/>
      <c r="Z765" s="139" t="str">
        <f t="shared" si="385"/>
        <v/>
      </c>
      <c r="AA765" s="299"/>
      <c r="AB765" s="139" t="str">
        <f t="shared" si="386"/>
        <v/>
      </c>
      <c r="AC765" s="139">
        <f>IF(ISBLANK(#REF!),"",MATCH($D765,Liste_compétences,0))</f>
        <v>765</v>
      </c>
      <c r="AD765" s="139">
        <f>IF(ISBLANK(#REF!),"",MATCH($D765,Liste_compétences,0))</f>
        <v>765</v>
      </c>
    </row>
    <row r="766" spans="1:30" x14ac:dyDescent="0.25">
      <c r="A766" s="419"/>
      <c r="B766" s="32"/>
      <c r="C766" s="168" t="s">
        <v>652</v>
      </c>
      <c r="D766" s="207" t="s">
        <v>1120</v>
      </c>
      <c r="E766" s="256"/>
      <c r="F766" s="139" t="str">
        <f t="shared" si="375"/>
        <v/>
      </c>
      <c r="G766" s="278"/>
      <c r="H766" s="139" t="str">
        <f t="shared" si="376"/>
        <v/>
      </c>
      <c r="I766" s="299"/>
      <c r="J766" s="139" t="str">
        <f t="shared" si="377"/>
        <v/>
      </c>
      <c r="K766" s="318"/>
      <c r="L766" s="139" t="str">
        <f t="shared" si="378"/>
        <v/>
      </c>
      <c r="M766" s="278"/>
      <c r="N766" s="139" t="str">
        <f t="shared" si="379"/>
        <v/>
      </c>
      <c r="O766" s="299"/>
      <c r="P766" s="139" t="str">
        <f t="shared" si="380"/>
        <v/>
      </c>
      <c r="Q766" s="318"/>
      <c r="R766" s="139" t="str">
        <f t="shared" si="381"/>
        <v/>
      </c>
      <c r="S766" s="278"/>
      <c r="T766" s="139" t="str">
        <f t="shared" si="382"/>
        <v/>
      </c>
      <c r="U766" s="299"/>
      <c r="V766" s="139" t="str">
        <f t="shared" si="383"/>
        <v/>
      </c>
      <c r="W766" s="318"/>
      <c r="X766" s="139" t="str">
        <f t="shared" si="384"/>
        <v/>
      </c>
      <c r="Y766" s="278"/>
      <c r="Z766" s="139" t="str">
        <f t="shared" si="385"/>
        <v/>
      </c>
      <c r="AA766" s="299"/>
      <c r="AB766" s="139" t="str">
        <f t="shared" si="386"/>
        <v/>
      </c>
      <c r="AC766" s="139">
        <f>IF(ISBLANK(#REF!),"",MATCH($D766,Liste_compétences,0))</f>
        <v>766</v>
      </c>
      <c r="AD766" s="139">
        <f>IF(ISBLANK(#REF!),"",MATCH($D766,Liste_compétences,0))</f>
        <v>766</v>
      </c>
    </row>
    <row r="767" spans="1:30" x14ac:dyDescent="0.25">
      <c r="A767" s="419"/>
      <c r="B767" s="32"/>
      <c r="C767" s="168" t="s">
        <v>653</v>
      </c>
      <c r="D767" s="207" t="s">
        <v>1121</v>
      </c>
      <c r="E767" s="256"/>
      <c r="F767" s="139" t="str">
        <f t="shared" si="375"/>
        <v/>
      </c>
      <c r="G767" s="278"/>
      <c r="H767" s="139" t="str">
        <f t="shared" si="376"/>
        <v/>
      </c>
      <c r="I767" s="299"/>
      <c r="J767" s="139" t="str">
        <f t="shared" si="377"/>
        <v/>
      </c>
      <c r="K767" s="318"/>
      <c r="L767" s="139" t="str">
        <f t="shared" si="378"/>
        <v/>
      </c>
      <c r="M767" s="278"/>
      <c r="N767" s="139" t="str">
        <f t="shared" si="379"/>
        <v/>
      </c>
      <c r="O767" s="299"/>
      <c r="P767" s="139" t="str">
        <f t="shared" si="380"/>
        <v/>
      </c>
      <c r="Q767" s="318"/>
      <c r="R767" s="139" t="str">
        <f t="shared" si="381"/>
        <v/>
      </c>
      <c r="S767" s="278"/>
      <c r="T767" s="139" t="str">
        <f t="shared" si="382"/>
        <v/>
      </c>
      <c r="U767" s="299"/>
      <c r="V767" s="139" t="str">
        <f t="shared" si="383"/>
        <v/>
      </c>
      <c r="W767" s="318"/>
      <c r="X767" s="139" t="str">
        <f t="shared" si="384"/>
        <v/>
      </c>
      <c r="Y767" s="278"/>
      <c r="Z767" s="139" t="str">
        <f t="shared" si="385"/>
        <v/>
      </c>
      <c r="AA767" s="299"/>
      <c r="AB767" s="139" t="str">
        <f t="shared" si="386"/>
        <v/>
      </c>
      <c r="AC767" s="139">
        <f>IF(ISBLANK(#REF!),"",MATCH($D767,Liste_compétences,0))</f>
        <v>767</v>
      </c>
      <c r="AD767" s="139">
        <f>IF(ISBLANK(#REF!),"",MATCH($D767,Liste_compétences,0))</f>
        <v>767</v>
      </c>
    </row>
    <row r="768" spans="1:30" ht="15" thickBot="1" x14ac:dyDescent="0.3">
      <c r="A768" s="419"/>
      <c r="B768" s="33"/>
      <c r="C768" s="202" t="s">
        <v>654</v>
      </c>
      <c r="D768" s="208" t="s">
        <v>1122</v>
      </c>
      <c r="E768" s="257"/>
      <c r="F768" s="140" t="str">
        <f t="shared" si="375"/>
        <v/>
      </c>
      <c r="G768" s="279"/>
      <c r="H768" s="140" t="str">
        <f t="shared" si="376"/>
        <v/>
      </c>
      <c r="I768" s="300"/>
      <c r="J768" s="140" t="str">
        <f t="shared" si="377"/>
        <v/>
      </c>
      <c r="K768" s="317"/>
      <c r="L768" s="140" t="str">
        <f t="shared" si="378"/>
        <v/>
      </c>
      <c r="M768" s="279"/>
      <c r="N768" s="140" t="str">
        <f t="shared" si="379"/>
        <v/>
      </c>
      <c r="O768" s="300"/>
      <c r="P768" s="140" t="str">
        <f t="shared" si="380"/>
        <v/>
      </c>
      <c r="Q768" s="317"/>
      <c r="R768" s="140" t="str">
        <f t="shared" si="381"/>
        <v/>
      </c>
      <c r="S768" s="279"/>
      <c r="T768" s="140" t="str">
        <f t="shared" si="382"/>
        <v/>
      </c>
      <c r="U768" s="300"/>
      <c r="V768" s="140" t="str">
        <f t="shared" si="383"/>
        <v/>
      </c>
      <c r="W768" s="317"/>
      <c r="X768" s="140" t="str">
        <f t="shared" si="384"/>
        <v/>
      </c>
      <c r="Y768" s="279"/>
      <c r="Z768" s="140" t="str">
        <f t="shared" si="385"/>
        <v/>
      </c>
      <c r="AA768" s="300"/>
      <c r="AB768" s="140" t="str">
        <f t="shared" si="386"/>
        <v/>
      </c>
      <c r="AC768" s="140">
        <f>IF(ISBLANK(#REF!),"",MATCH($D768,Liste_compétences,0))</f>
        <v>768</v>
      </c>
      <c r="AD768" s="140">
        <f>IF(ISBLANK(#REF!),"",MATCH($D768,Liste_compétences,0))</f>
        <v>768</v>
      </c>
    </row>
    <row r="769" spans="1:30" ht="23.25" thickBot="1" x14ac:dyDescent="0.3">
      <c r="A769" s="1" t="s">
        <v>162</v>
      </c>
      <c r="B769" s="85"/>
      <c r="C769" s="203" t="s">
        <v>655</v>
      </c>
      <c r="D769" s="209" t="s">
        <v>1123</v>
      </c>
      <c r="E769" s="260"/>
      <c r="F769" s="146" t="str">
        <f t="shared" si="375"/>
        <v/>
      </c>
      <c r="G769" s="282"/>
      <c r="H769" s="146" t="str">
        <f t="shared" si="376"/>
        <v/>
      </c>
      <c r="I769" s="303"/>
      <c r="J769" s="146" t="str">
        <f t="shared" si="377"/>
        <v/>
      </c>
      <c r="K769" s="321"/>
      <c r="L769" s="146" t="str">
        <f t="shared" si="378"/>
        <v/>
      </c>
      <c r="M769" s="282"/>
      <c r="N769" s="146" t="str">
        <f t="shared" si="379"/>
        <v/>
      </c>
      <c r="O769" s="303"/>
      <c r="P769" s="146" t="str">
        <f t="shared" si="380"/>
        <v/>
      </c>
      <c r="Q769" s="321"/>
      <c r="R769" s="146" t="str">
        <f t="shared" si="381"/>
        <v/>
      </c>
      <c r="S769" s="282"/>
      <c r="T769" s="146" t="str">
        <f t="shared" si="382"/>
        <v/>
      </c>
      <c r="U769" s="303"/>
      <c r="V769" s="146" t="str">
        <f t="shared" si="383"/>
        <v/>
      </c>
      <c r="W769" s="321"/>
      <c r="X769" s="146" t="str">
        <f t="shared" si="384"/>
        <v/>
      </c>
      <c r="Y769" s="282"/>
      <c r="Z769" s="146" t="str">
        <f t="shared" si="385"/>
        <v/>
      </c>
      <c r="AA769" s="303"/>
      <c r="AB769" s="146" t="str">
        <f t="shared" si="386"/>
        <v/>
      </c>
      <c r="AC769" s="146">
        <f>IF(ISBLANK(#REF!),"",MATCH($D769,Liste_compétences,0))</f>
        <v>769</v>
      </c>
      <c r="AD769" s="146">
        <f>IF(ISBLANK(#REF!),"",MATCH($D769,Liste_compétences,0))</f>
        <v>769</v>
      </c>
    </row>
    <row r="770" spans="1:30" ht="23.25" thickBot="1" x14ac:dyDescent="0.3">
      <c r="A770" s="95" t="s">
        <v>163</v>
      </c>
      <c r="B770" s="88"/>
      <c r="C770" s="171" t="s">
        <v>656</v>
      </c>
      <c r="D770" s="210" t="s">
        <v>1124</v>
      </c>
      <c r="E770" s="262"/>
      <c r="F770" s="154" t="str">
        <f t="shared" si="375"/>
        <v/>
      </c>
      <c r="G770" s="284"/>
      <c r="H770" s="154" t="str">
        <f t="shared" si="376"/>
        <v/>
      </c>
      <c r="I770" s="305"/>
      <c r="J770" s="154" t="str">
        <f t="shared" si="377"/>
        <v/>
      </c>
      <c r="K770" s="325"/>
      <c r="L770" s="154" t="str">
        <f t="shared" si="378"/>
        <v/>
      </c>
      <c r="M770" s="284"/>
      <c r="N770" s="154" t="str">
        <f t="shared" si="379"/>
        <v/>
      </c>
      <c r="O770" s="305"/>
      <c r="P770" s="154" t="str">
        <f t="shared" si="380"/>
        <v/>
      </c>
      <c r="Q770" s="325"/>
      <c r="R770" s="154" t="str">
        <f t="shared" si="381"/>
        <v/>
      </c>
      <c r="S770" s="284"/>
      <c r="T770" s="154" t="str">
        <f t="shared" si="382"/>
        <v/>
      </c>
      <c r="U770" s="305"/>
      <c r="V770" s="154" t="str">
        <f t="shared" si="383"/>
        <v/>
      </c>
      <c r="W770" s="325"/>
      <c r="X770" s="154" t="str">
        <f t="shared" si="384"/>
        <v/>
      </c>
      <c r="Y770" s="284"/>
      <c r="Z770" s="154" t="str">
        <f t="shared" si="385"/>
        <v/>
      </c>
      <c r="AA770" s="305"/>
      <c r="AB770" s="154" t="str">
        <f t="shared" si="386"/>
        <v/>
      </c>
      <c r="AC770" s="154">
        <f>IF(ISBLANK(#REF!),"",MATCH($D770,Liste_compétences,0))</f>
        <v>770</v>
      </c>
      <c r="AD770" s="154">
        <f>IF(ISBLANK(#REF!),"",MATCH($D770,Liste_compétences,0))</f>
        <v>770</v>
      </c>
    </row>
    <row r="771" spans="1:30" x14ac:dyDescent="0.25">
      <c r="A771" s="422" t="s">
        <v>164</v>
      </c>
      <c r="B771" s="81"/>
      <c r="C771" s="167" t="s">
        <v>657</v>
      </c>
      <c r="D771" s="206" t="s">
        <v>1125</v>
      </c>
      <c r="E771" s="255"/>
      <c r="F771" s="138" t="str">
        <f t="shared" si="375"/>
        <v/>
      </c>
      <c r="G771" s="277"/>
      <c r="H771" s="138" t="str">
        <f t="shared" si="376"/>
        <v/>
      </c>
      <c r="I771" s="298"/>
      <c r="J771" s="138" t="str">
        <f t="shared" si="377"/>
        <v/>
      </c>
      <c r="K771" s="316"/>
      <c r="L771" s="138" t="str">
        <f t="shared" si="378"/>
        <v/>
      </c>
      <c r="M771" s="277"/>
      <c r="N771" s="138" t="str">
        <f t="shared" si="379"/>
        <v/>
      </c>
      <c r="O771" s="298"/>
      <c r="P771" s="138" t="str">
        <f t="shared" si="380"/>
        <v/>
      </c>
      <c r="Q771" s="316"/>
      <c r="R771" s="138" t="str">
        <f t="shared" si="381"/>
        <v/>
      </c>
      <c r="S771" s="277"/>
      <c r="T771" s="138" t="str">
        <f t="shared" si="382"/>
        <v/>
      </c>
      <c r="U771" s="298"/>
      <c r="V771" s="138" t="str">
        <f t="shared" si="383"/>
        <v/>
      </c>
      <c r="W771" s="316"/>
      <c r="X771" s="138" t="str">
        <f t="shared" si="384"/>
        <v/>
      </c>
      <c r="Y771" s="277"/>
      <c r="Z771" s="138" t="str">
        <f t="shared" si="385"/>
        <v/>
      </c>
      <c r="AA771" s="298"/>
      <c r="AB771" s="138" t="str">
        <f t="shared" si="386"/>
        <v/>
      </c>
      <c r="AC771" s="138">
        <f>IF(ISBLANK(#REF!),"",MATCH($D771,Liste_compétences,0))</f>
        <v>771</v>
      </c>
      <c r="AD771" s="138">
        <f>IF(ISBLANK(#REF!),"",MATCH($D771,Liste_compétences,0))</f>
        <v>771</v>
      </c>
    </row>
    <row r="772" spans="1:30" x14ac:dyDescent="0.25">
      <c r="A772" s="423"/>
      <c r="B772" s="83"/>
      <c r="C772" s="168" t="s">
        <v>658</v>
      </c>
      <c r="D772" s="207" t="s">
        <v>1126</v>
      </c>
      <c r="E772" s="256"/>
      <c r="F772" s="139" t="str">
        <f t="shared" si="375"/>
        <v/>
      </c>
      <c r="G772" s="278"/>
      <c r="H772" s="139" t="str">
        <f t="shared" si="376"/>
        <v/>
      </c>
      <c r="I772" s="299"/>
      <c r="J772" s="139" t="str">
        <f t="shared" si="377"/>
        <v/>
      </c>
      <c r="K772" s="318"/>
      <c r="L772" s="139" t="str">
        <f t="shared" si="378"/>
        <v/>
      </c>
      <c r="M772" s="278"/>
      <c r="N772" s="139" t="str">
        <f t="shared" si="379"/>
        <v/>
      </c>
      <c r="O772" s="299"/>
      <c r="P772" s="139" t="str">
        <f t="shared" si="380"/>
        <v/>
      </c>
      <c r="Q772" s="318"/>
      <c r="R772" s="139" t="str">
        <f t="shared" si="381"/>
        <v/>
      </c>
      <c r="S772" s="278"/>
      <c r="T772" s="139" t="str">
        <f t="shared" si="382"/>
        <v/>
      </c>
      <c r="U772" s="299"/>
      <c r="V772" s="139" t="str">
        <f t="shared" si="383"/>
        <v/>
      </c>
      <c r="W772" s="318"/>
      <c r="X772" s="139" t="str">
        <f t="shared" si="384"/>
        <v/>
      </c>
      <c r="Y772" s="278"/>
      <c r="Z772" s="139" t="str">
        <f t="shared" si="385"/>
        <v/>
      </c>
      <c r="AA772" s="299"/>
      <c r="AB772" s="139" t="str">
        <f t="shared" si="386"/>
        <v/>
      </c>
      <c r="AC772" s="139">
        <f>IF(ISBLANK(#REF!),"",MATCH($D772,Liste_compétences,0))</f>
        <v>772</v>
      </c>
      <c r="AD772" s="139">
        <f>IF(ISBLANK(#REF!),"",MATCH($D772,Liste_compétences,0))</f>
        <v>772</v>
      </c>
    </row>
    <row r="773" spans="1:30" ht="15" thickBot="1" x14ac:dyDescent="0.3">
      <c r="A773" s="424"/>
      <c r="B773" s="82"/>
      <c r="C773" s="202" t="s">
        <v>659</v>
      </c>
      <c r="D773" s="208" t="s">
        <v>1127</v>
      </c>
      <c r="E773" s="257"/>
      <c r="F773" s="140" t="str">
        <f t="shared" si="375"/>
        <v/>
      </c>
      <c r="G773" s="279"/>
      <c r="H773" s="140" t="str">
        <f t="shared" si="376"/>
        <v/>
      </c>
      <c r="I773" s="300"/>
      <c r="J773" s="140" t="str">
        <f t="shared" si="377"/>
        <v/>
      </c>
      <c r="K773" s="317"/>
      <c r="L773" s="140" t="str">
        <f t="shared" si="378"/>
        <v/>
      </c>
      <c r="M773" s="279"/>
      <c r="N773" s="140" t="str">
        <f t="shared" si="379"/>
        <v/>
      </c>
      <c r="O773" s="300"/>
      <c r="P773" s="140" t="str">
        <f t="shared" si="380"/>
        <v/>
      </c>
      <c r="Q773" s="317"/>
      <c r="R773" s="140" t="str">
        <f t="shared" si="381"/>
        <v/>
      </c>
      <c r="S773" s="279"/>
      <c r="T773" s="140" t="str">
        <f t="shared" si="382"/>
        <v/>
      </c>
      <c r="U773" s="300"/>
      <c r="V773" s="140" t="str">
        <f t="shared" si="383"/>
        <v/>
      </c>
      <c r="W773" s="317"/>
      <c r="X773" s="140" t="str">
        <f t="shared" si="384"/>
        <v/>
      </c>
      <c r="Y773" s="279"/>
      <c r="Z773" s="140" t="str">
        <f t="shared" si="385"/>
        <v/>
      </c>
      <c r="AA773" s="300"/>
      <c r="AB773" s="140" t="str">
        <f t="shared" si="386"/>
        <v/>
      </c>
      <c r="AC773" s="140">
        <f>IF(ISBLANK(#REF!),"",MATCH($D773,Liste_compétences,0))</f>
        <v>773</v>
      </c>
      <c r="AD773" s="140">
        <f>IF(ISBLANK(#REF!),"",MATCH($D773,Liste_compétences,0))</f>
        <v>773</v>
      </c>
    </row>
    <row r="774" spans="1:30" x14ac:dyDescent="0.25">
      <c r="A774" s="422" t="s">
        <v>165</v>
      </c>
      <c r="B774" s="81"/>
      <c r="C774" s="167" t="s">
        <v>660</v>
      </c>
      <c r="D774" s="206" t="s">
        <v>1128</v>
      </c>
      <c r="E774" s="255"/>
      <c r="F774" s="138" t="str">
        <f t="shared" si="375"/>
        <v/>
      </c>
      <c r="G774" s="277"/>
      <c r="H774" s="138" t="str">
        <f t="shared" si="376"/>
        <v/>
      </c>
      <c r="I774" s="298"/>
      <c r="J774" s="138" t="str">
        <f t="shared" si="377"/>
        <v/>
      </c>
      <c r="K774" s="316"/>
      <c r="L774" s="138" t="str">
        <f t="shared" si="378"/>
        <v/>
      </c>
      <c r="M774" s="277"/>
      <c r="N774" s="138" t="str">
        <f t="shared" si="379"/>
        <v/>
      </c>
      <c r="O774" s="298"/>
      <c r="P774" s="138" t="str">
        <f t="shared" si="380"/>
        <v/>
      </c>
      <c r="Q774" s="316"/>
      <c r="R774" s="138" t="str">
        <f t="shared" si="381"/>
        <v/>
      </c>
      <c r="S774" s="277"/>
      <c r="T774" s="138" t="str">
        <f t="shared" si="382"/>
        <v/>
      </c>
      <c r="U774" s="298"/>
      <c r="V774" s="138" t="str">
        <f t="shared" si="383"/>
        <v/>
      </c>
      <c r="W774" s="316"/>
      <c r="X774" s="138" t="str">
        <f t="shared" si="384"/>
        <v/>
      </c>
      <c r="Y774" s="277"/>
      <c r="Z774" s="138" t="str">
        <f t="shared" si="385"/>
        <v/>
      </c>
      <c r="AA774" s="298"/>
      <c r="AB774" s="138" t="str">
        <f t="shared" si="386"/>
        <v/>
      </c>
      <c r="AC774" s="138">
        <f>IF(ISBLANK(#REF!),"",MATCH($D774,Liste_compétences,0))</f>
        <v>774</v>
      </c>
      <c r="AD774" s="138">
        <f>IF(ISBLANK(#REF!),"",MATCH($D774,Liste_compétences,0))</f>
        <v>774</v>
      </c>
    </row>
    <row r="775" spans="1:30" x14ac:dyDescent="0.25">
      <c r="A775" s="423"/>
      <c r="B775" s="83"/>
      <c r="C775" s="168" t="s">
        <v>661</v>
      </c>
      <c r="D775" s="207" t="s">
        <v>1129</v>
      </c>
      <c r="E775" s="256"/>
      <c r="F775" s="139" t="str">
        <f t="shared" si="375"/>
        <v/>
      </c>
      <c r="G775" s="278"/>
      <c r="H775" s="139" t="str">
        <f t="shared" si="376"/>
        <v/>
      </c>
      <c r="I775" s="299"/>
      <c r="J775" s="139" t="str">
        <f t="shared" si="377"/>
        <v/>
      </c>
      <c r="K775" s="318"/>
      <c r="L775" s="139" t="str">
        <f t="shared" si="378"/>
        <v/>
      </c>
      <c r="M775" s="278"/>
      <c r="N775" s="139" t="str">
        <f t="shared" si="379"/>
        <v/>
      </c>
      <c r="O775" s="299"/>
      <c r="P775" s="139" t="str">
        <f t="shared" si="380"/>
        <v/>
      </c>
      <c r="Q775" s="318"/>
      <c r="R775" s="139" t="str">
        <f t="shared" si="381"/>
        <v/>
      </c>
      <c r="S775" s="278"/>
      <c r="T775" s="139" t="str">
        <f t="shared" si="382"/>
        <v/>
      </c>
      <c r="U775" s="299"/>
      <c r="V775" s="139" t="str">
        <f t="shared" si="383"/>
        <v/>
      </c>
      <c r="W775" s="318"/>
      <c r="X775" s="139" t="str">
        <f t="shared" si="384"/>
        <v/>
      </c>
      <c r="Y775" s="278"/>
      <c r="Z775" s="139" t="str">
        <f t="shared" si="385"/>
        <v/>
      </c>
      <c r="AA775" s="299"/>
      <c r="AB775" s="139" t="str">
        <f t="shared" si="386"/>
        <v/>
      </c>
      <c r="AC775" s="139">
        <f>IF(ISBLANK(#REF!),"",MATCH($D775,Liste_compétences,0))</f>
        <v>775</v>
      </c>
      <c r="AD775" s="139">
        <f>IF(ISBLANK(#REF!),"",MATCH($D775,Liste_compétences,0))</f>
        <v>775</v>
      </c>
    </row>
    <row r="776" spans="1:30" ht="22.5" x14ac:dyDescent="0.25">
      <c r="A776" s="423"/>
      <c r="B776" s="83"/>
      <c r="C776" s="168" t="s">
        <v>662</v>
      </c>
      <c r="D776" s="207" t="s">
        <v>1130</v>
      </c>
      <c r="E776" s="256"/>
      <c r="F776" s="139" t="str">
        <f t="shared" si="375"/>
        <v/>
      </c>
      <c r="G776" s="278"/>
      <c r="H776" s="139" t="str">
        <f t="shared" si="376"/>
        <v/>
      </c>
      <c r="I776" s="299"/>
      <c r="J776" s="139" t="str">
        <f t="shared" si="377"/>
        <v/>
      </c>
      <c r="K776" s="318"/>
      <c r="L776" s="139" t="str">
        <f t="shared" si="378"/>
        <v/>
      </c>
      <c r="M776" s="278"/>
      <c r="N776" s="139" t="str">
        <f t="shared" si="379"/>
        <v/>
      </c>
      <c r="O776" s="299"/>
      <c r="P776" s="139" t="str">
        <f t="shared" si="380"/>
        <v/>
      </c>
      <c r="Q776" s="318"/>
      <c r="R776" s="139" t="str">
        <f t="shared" si="381"/>
        <v/>
      </c>
      <c r="S776" s="278"/>
      <c r="T776" s="139" t="str">
        <f t="shared" si="382"/>
        <v/>
      </c>
      <c r="U776" s="299"/>
      <c r="V776" s="139" t="str">
        <f t="shared" si="383"/>
        <v/>
      </c>
      <c r="W776" s="318"/>
      <c r="X776" s="139" t="str">
        <f t="shared" si="384"/>
        <v/>
      </c>
      <c r="Y776" s="278"/>
      <c r="Z776" s="139" t="str">
        <f t="shared" si="385"/>
        <v/>
      </c>
      <c r="AA776" s="299"/>
      <c r="AB776" s="139" t="str">
        <f t="shared" si="386"/>
        <v/>
      </c>
      <c r="AC776" s="139">
        <f>IF(ISBLANK(#REF!),"",MATCH($D776,Liste_compétences,0))</f>
        <v>776</v>
      </c>
      <c r="AD776" s="139">
        <f>IF(ISBLANK(#REF!),"",MATCH($D776,Liste_compétences,0))</f>
        <v>776</v>
      </c>
    </row>
    <row r="777" spans="1:30" ht="15" thickBot="1" x14ac:dyDescent="0.3">
      <c r="A777" s="428"/>
      <c r="B777" s="84"/>
      <c r="C777" s="169" t="s">
        <v>663</v>
      </c>
      <c r="D777" s="25" t="s">
        <v>1131</v>
      </c>
      <c r="E777" s="258"/>
      <c r="F777" s="141" t="str">
        <f t="shared" si="375"/>
        <v/>
      </c>
      <c r="G777" s="280"/>
      <c r="H777" s="141" t="str">
        <f t="shared" si="376"/>
        <v/>
      </c>
      <c r="I777" s="301"/>
      <c r="J777" s="141" t="str">
        <f t="shared" si="377"/>
        <v/>
      </c>
      <c r="K777" s="319"/>
      <c r="L777" s="141" t="str">
        <f t="shared" si="378"/>
        <v/>
      </c>
      <c r="M777" s="280"/>
      <c r="N777" s="141" t="str">
        <f t="shared" si="379"/>
        <v/>
      </c>
      <c r="O777" s="301"/>
      <c r="P777" s="141" t="str">
        <f t="shared" si="380"/>
        <v/>
      </c>
      <c r="Q777" s="319"/>
      <c r="R777" s="141" t="str">
        <f t="shared" si="381"/>
        <v/>
      </c>
      <c r="S777" s="280"/>
      <c r="T777" s="141" t="str">
        <f t="shared" si="382"/>
        <v/>
      </c>
      <c r="U777" s="301"/>
      <c r="V777" s="141" t="str">
        <f t="shared" si="383"/>
        <v/>
      </c>
      <c r="W777" s="319"/>
      <c r="X777" s="141" t="str">
        <f t="shared" si="384"/>
        <v/>
      </c>
      <c r="Y777" s="280"/>
      <c r="Z777" s="141" t="str">
        <f t="shared" si="385"/>
        <v/>
      </c>
      <c r="AA777" s="301"/>
      <c r="AB777" s="141" t="str">
        <f t="shared" si="386"/>
        <v/>
      </c>
      <c r="AC777" s="141">
        <f>IF(ISBLANK(#REF!),"",MATCH($D777,Liste_compétences,0))</f>
        <v>777</v>
      </c>
      <c r="AD777" s="141">
        <f>IF(ISBLANK(#REF!),"",MATCH($D777,Liste_compétences,0))</f>
        <v>777</v>
      </c>
    </row>
    <row r="778" spans="1:30" ht="24" thickBot="1" x14ac:dyDescent="0.3">
      <c r="A778" s="18"/>
      <c r="B778" s="30"/>
      <c r="C778" s="30"/>
      <c r="D778" s="217" t="s">
        <v>43</v>
      </c>
      <c r="E778" s="337"/>
      <c r="F778" s="338" t="str">
        <f>IF(SUM(F779:F821)=0,"",MATCH($D778,Liste_compétences,0))</f>
        <v/>
      </c>
      <c r="G778" s="339"/>
      <c r="H778" s="338" t="str">
        <f>IF(SUM(H779:H821)=0,"",MATCH($D778,Liste_compétences,0))</f>
        <v/>
      </c>
      <c r="I778" s="339"/>
      <c r="J778" s="338" t="str">
        <f>IF(SUM(J779:J821)=0,"",MATCH($D778,Liste_compétences,0))</f>
        <v/>
      </c>
      <c r="K778" s="339"/>
      <c r="L778" s="338" t="str">
        <f>IF(SUM(L779:L821)=0,"",MATCH($D778,Liste_compétences,0))</f>
        <v/>
      </c>
      <c r="M778" s="339"/>
      <c r="N778" s="338" t="str">
        <f>IF(SUM(N779:N821)=0,"",MATCH($D778,Liste_compétences,0))</f>
        <v/>
      </c>
      <c r="O778" s="339"/>
      <c r="P778" s="338" t="str">
        <f>IF(SUM(P779:P821)=0,"",MATCH($D778,Liste_compétences,0))</f>
        <v/>
      </c>
      <c r="Q778" s="339"/>
      <c r="R778" s="338" t="str">
        <f>IF(SUM(R779:R821)=0,"",MATCH($D778,Liste_compétences,0))</f>
        <v/>
      </c>
      <c r="S778" s="339" t="s">
        <v>237</v>
      </c>
      <c r="T778" s="338" t="str">
        <f>IF(SUM(T779:T821)=0,"",MATCH($D778,Liste_compétences,0))</f>
        <v/>
      </c>
      <c r="U778" s="339"/>
      <c r="V778" s="338" t="str">
        <f>IF(SUM(V779:V821)=0,"",MATCH($D778,Liste_compétences,0))</f>
        <v/>
      </c>
      <c r="W778" s="339"/>
      <c r="X778" s="338" t="str">
        <f>IF(SUM(X779:X821)=0,"",MATCH($D778,Liste_compétences,0))</f>
        <v/>
      </c>
      <c r="Y778" s="339"/>
      <c r="Z778" s="338" t="str">
        <f>IF(SUM(Z779:Z821)=0,"",MATCH($D778,Liste_compétences,0))</f>
        <v/>
      </c>
      <c r="AA778" s="339"/>
      <c r="AB778" s="338" t="str">
        <f>IF(SUM(AB779:AB821)=0,"",MATCH($D778,Liste_compétences,0))</f>
        <v/>
      </c>
      <c r="AC778" s="338">
        <f>IF(SUM(AC779:AC821)=0,"",MATCH($D778,Liste_compétences,0))</f>
        <v>778</v>
      </c>
      <c r="AD778" s="104">
        <f>IF(SUM(AD779:AD821)=0,"",MATCH($D778,Liste_compétences,0))</f>
        <v>778</v>
      </c>
    </row>
    <row r="779" spans="1:30" ht="32.25" thickBot="1" x14ac:dyDescent="0.3">
      <c r="A779" s="412" t="s">
        <v>230</v>
      </c>
      <c r="B779" s="159"/>
      <c r="C779" s="172"/>
      <c r="D779" s="13" t="s">
        <v>1387</v>
      </c>
      <c r="E779" s="340"/>
      <c r="F779" s="341" t="str">
        <f>IF(SUM(F781)=0,"",MATCH($D779,Liste_compétences,0))</f>
        <v/>
      </c>
      <c r="G779" s="342" t="str">
        <f>G$6</f>
        <v>2012-2013</v>
      </c>
      <c r="H779" s="341" t="str">
        <f>IF(SUM(H781)=0,"",MATCH($D779,Liste_compétences,0))</f>
        <v/>
      </c>
      <c r="I779" s="343"/>
      <c r="J779" s="341" t="str">
        <f>IF(SUM(J781)=0,"",MATCH($D779,Liste_compétences,0))</f>
        <v/>
      </c>
      <c r="K779" s="340"/>
      <c r="L779" s="341" t="str">
        <f>IF(SUM(L781)=0,"",MATCH($D779,Liste_compétences,0))</f>
        <v/>
      </c>
      <c r="M779" s="342" t="str">
        <f>M$6</f>
        <v>2013-2014</v>
      </c>
      <c r="N779" s="341" t="str">
        <f>IF(SUM(N781)=0,"",MATCH($D779,Liste_compétences,0))</f>
        <v/>
      </c>
      <c r="O779" s="343"/>
      <c r="P779" s="341" t="str">
        <f>IF(SUM(P781)=0,"",MATCH($D779,Liste_compétences,0))</f>
        <v/>
      </c>
      <c r="Q779" s="340"/>
      <c r="R779" s="341" t="str">
        <f>IF(SUM(R781)=0,"",MATCH($D779,Liste_compétences,0))</f>
        <v/>
      </c>
      <c r="S779" s="342" t="str">
        <f>S$6</f>
        <v>2014-2015</v>
      </c>
      <c r="T779" s="341" t="str">
        <f>IF(SUM(T781)=0,"",MATCH($D779,Liste_compétences,0))</f>
        <v/>
      </c>
      <c r="U779" s="343"/>
      <c r="V779" s="341" t="str">
        <f>IF(SUM(V781)=0,"",MATCH($D779,Liste_compétences,0))</f>
        <v/>
      </c>
      <c r="W779" s="340"/>
      <c r="X779" s="341" t="str">
        <f>IF(SUM(X781)=0,"",MATCH($D779,Liste_compétences,0))</f>
        <v/>
      </c>
      <c r="Y779" s="342" t="str">
        <f>Y$6</f>
        <v>2015-2016</v>
      </c>
      <c r="Z779" s="341" t="str">
        <f>IF(SUM(Z781)=0,"",MATCH($D779,Liste_compétences,0))</f>
        <v/>
      </c>
      <c r="AA779" s="343"/>
      <c r="AB779" s="341" t="str">
        <f>IF(SUM(AB781)=0,"",MATCH($D779,Liste_compétences,0))</f>
        <v/>
      </c>
      <c r="AC779" s="341">
        <f>IF(SUM(AC781)=0,"",MATCH($D779,Liste_compétences,0))</f>
        <v>779</v>
      </c>
      <c r="AD779" s="103">
        <f>IF(SUM(AD781)=0,"",MATCH($D779,Liste_compétences,0))</f>
        <v>779</v>
      </c>
    </row>
    <row r="780" spans="1:30" ht="16.5" thickBot="1" x14ac:dyDescent="0.3">
      <c r="A780" s="413"/>
      <c r="B780" s="177"/>
      <c r="C780" s="173"/>
      <c r="D780" s="17" t="s">
        <v>1</v>
      </c>
      <c r="E780" s="344">
        <v>1</v>
      </c>
      <c r="F780" s="345"/>
      <c r="G780" s="346">
        <v>2</v>
      </c>
      <c r="H780" s="345"/>
      <c r="I780" s="347">
        <v>3</v>
      </c>
      <c r="J780" s="345"/>
      <c r="K780" s="357">
        <v>1</v>
      </c>
      <c r="L780" s="345"/>
      <c r="M780" s="346">
        <v>2</v>
      </c>
      <c r="N780" s="345"/>
      <c r="O780" s="347">
        <v>3</v>
      </c>
      <c r="P780" s="345"/>
      <c r="Q780" s="344">
        <v>1</v>
      </c>
      <c r="R780" s="345"/>
      <c r="S780" s="346">
        <v>2</v>
      </c>
      <c r="T780" s="345"/>
      <c r="U780" s="347">
        <v>3</v>
      </c>
      <c r="V780" s="345"/>
      <c r="W780" s="357">
        <v>1</v>
      </c>
      <c r="X780" s="345"/>
      <c r="Y780" s="346">
        <v>2</v>
      </c>
      <c r="Z780" s="345"/>
      <c r="AA780" s="347">
        <v>3</v>
      </c>
      <c r="AB780" s="345"/>
      <c r="AC780" s="345"/>
      <c r="AD780" s="119"/>
    </row>
    <row r="781" spans="1:30" ht="23.25" thickBot="1" x14ac:dyDescent="0.3">
      <c r="A781" s="1" t="s">
        <v>44</v>
      </c>
      <c r="B781" s="55"/>
      <c r="C781" s="203" t="s">
        <v>664</v>
      </c>
      <c r="D781" s="209" t="s">
        <v>1116</v>
      </c>
      <c r="E781" s="260"/>
      <c r="F781" s="146" t="str">
        <f>IF(ISBLANK(E781),"",MATCH($D781,Liste_compétences,0))</f>
        <v/>
      </c>
      <c r="G781" s="282"/>
      <c r="H781" s="146" t="str">
        <f>IF(ISBLANK(G781),"",MATCH($D781,Liste_compétences,0))</f>
        <v/>
      </c>
      <c r="I781" s="303"/>
      <c r="J781" s="146" t="str">
        <f>IF(ISBLANK(I781),"",MATCH($D781,Liste_compétences,0))</f>
        <v/>
      </c>
      <c r="K781" s="321"/>
      <c r="L781" s="146" t="str">
        <f>IF(ISBLANK(K781),"",MATCH($D781,Liste_compétences,0))</f>
        <v/>
      </c>
      <c r="M781" s="282"/>
      <c r="N781" s="146" t="str">
        <f>IF(ISBLANK(M781),"",MATCH($D781,Liste_compétences,0))</f>
        <v/>
      </c>
      <c r="O781" s="303"/>
      <c r="P781" s="146" t="str">
        <f>IF(ISBLANK(O781),"",MATCH($D781,Liste_compétences,0))</f>
        <v/>
      </c>
      <c r="Q781" s="260"/>
      <c r="R781" s="146" t="str">
        <f>IF(ISBLANK(Q781),"",MATCH($D781,Liste_compétences,0))</f>
        <v/>
      </c>
      <c r="S781" s="282"/>
      <c r="T781" s="146" t="str">
        <f>IF(ISBLANK(S781),"",MATCH($D781,Liste_compétences,0))</f>
        <v/>
      </c>
      <c r="U781" s="303"/>
      <c r="V781" s="146" t="str">
        <f>IF(ISBLANK(U781),"",MATCH($D781,Liste_compétences,0))</f>
        <v/>
      </c>
      <c r="W781" s="321"/>
      <c r="X781" s="146" t="str">
        <f>IF(ISBLANK(W781),"",MATCH($D781,Liste_compétences,0))</f>
        <v/>
      </c>
      <c r="Y781" s="282"/>
      <c r="Z781" s="146" t="str">
        <f>IF(ISBLANK(Y781),"",MATCH($D781,Liste_compétences,0))</f>
        <v/>
      </c>
      <c r="AA781" s="303"/>
      <c r="AB781" s="146" t="str">
        <f>IF(ISBLANK(AA781),"",MATCH($D781,Liste_compétences,0))</f>
        <v/>
      </c>
      <c r="AC781" s="146">
        <f>IF(ISBLANK(#REF!),"",MATCH($D781,Liste_compétences,0))</f>
        <v>781</v>
      </c>
      <c r="AD781" s="146">
        <f>IF(ISBLANK(#REF!),"",MATCH($D781,Liste_compétences,0))</f>
        <v>781</v>
      </c>
    </row>
    <row r="782" spans="1:30" ht="32.25" thickBot="1" x14ac:dyDescent="0.3">
      <c r="A782" s="412" t="s">
        <v>231</v>
      </c>
      <c r="B782" s="159"/>
      <c r="C782" s="172"/>
      <c r="D782" s="13" t="s">
        <v>1388</v>
      </c>
      <c r="E782" s="340"/>
      <c r="F782" s="341" t="str">
        <f>IF(SUM(F784:F795)=0,"",MATCH($D782,Liste_compétences,0))</f>
        <v/>
      </c>
      <c r="G782" s="342" t="str">
        <f>G$6</f>
        <v>2012-2013</v>
      </c>
      <c r="H782" s="341" t="str">
        <f>IF(SUM(H784:H795)=0,"",MATCH($D782,Liste_compétences,0))</f>
        <v/>
      </c>
      <c r="I782" s="343"/>
      <c r="J782" s="341" t="str">
        <f>IF(SUM(J784:J795)=0,"",MATCH($D782,Liste_compétences,0))</f>
        <v/>
      </c>
      <c r="K782" s="340"/>
      <c r="L782" s="341" t="str">
        <f>IF(SUM(L784:L795)=0,"",MATCH($D782,Liste_compétences,0))</f>
        <v/>
      </c>
      <c r="M782" s="342" t="str">
        <f>M$6</f>
        <v>2013-2014</v>
      </c>
      <c r="N782" s="341" t="str">
        <f>IF(SUM(N784:N795)=0,"",MATCH($D782,Liste_compétences,0))</f>
        <v/>
      </c>
      <c r="O782" s="343"/>
      <c r="P782" s="341" t="str">
        <f>IF(SUM(P784:P795)=0,"",MATCH($D782,Liste_compétences,0))</f>
        <v/>
      </c>
      <c r="Q782" s="340"/>
      <c r="R782" s="341" t="str">
        <f>IF(SUM(R784:R795)=0,"",MATCH($D782,Liste_compétences,0))</f>
        <v/>
      </c>
      <c r="S782" s="342" t="str">
        <f>S$6</f>
        <v>2014-2015</v>
      </c>
      <c r="T782" s="341" t="str">
        <f>IF(SUM(T784:T795)=0,"",MATCH($D782,Liste_compétences,0))</f>
        <v/>
      </c>
      <c r="U782" s="343"/>
      <c r="V782" s="341" t="str">
        <f>IF(SUM(V784:V795)=0,"",MATCH($D782,Liste_compétences,0))</f>
        <v/>
      </c>
      <c r="W782" s="340"/>
      <c r="X782" s="341" t="str">
        <f>IF(SUM(X784:X795)=0,"",MATCH($D782,Liste_compétences,0))</f>
        <v/>
      </c>
      <c r="Y782" s="342" t="str">
        <f>Y$6</f>
        <v>2015-2016</v>
      </c>
      <c r="Z782" s="341" t="str">
        <f>IF(SUM(Z784:Z795)=0,"",MATCH($D782,Liste_compétences,0))</f>
        <v/>
      </c>
      <c r="AA782" s="343"/>
      <c r="AB782" s="341" t="str">
        <f>IF(SUM(AB784:AB795)=0,"",MATCH($D782,Liste_compétences,0))</f>
        <v/>
      </c>
      <c r="AC782" s="341">
        <f>IF(SUM(AC784:AC795)=0,"",MATCH($D782,Liste_compétences,0))</f>
        <v>782</v>
      </c>
      <c r="AD782" s="103">
        <f>IF(SUM(AD784:AD795)=0,"",MATCH($D782,Liste_compétences,0))</f>
        <v>782</v>
      </c>
    </row>
    <row r="783" spans="1:30" ht="16.5" thickBot="1" x14ac:dyDescent="0.3">
      <c r="A783" s="413"/>
      <c r="B783" s="177"/>
      <c r="C783" s="173"/>
      <c r="D783" s="17" t="s">
        <v>1</v>
      </c>
      <c r="E783" s="344">
        <v>1</v>
      </c>
      <c r="F783" s="345"/>
      <c r="G783" s="346">
        <v>2</v>
      </c>
      <c r="H783" s="345"/>
      <c r="I783" s="347">
        <v>3</v>
      </c>
      <c r="J783" s="345"/>
      <c r="K783" s="344">
        <v>1</v>
      </c>
      <c r="L783" s="345"/>
      <c r="M783" s="346">
        <v>2</v>
      </c>
      <c r="N783" s="345"/>
      <c r="O783" s="347">
        <v>3</v>
      </c>
      <c r="P783" s="345"/>
      <c r="Q783" s="344">
        <v>1</v>
      </c>
      <c r="R783" s="345"/>
      <c r="S783" s="346">
        <v>2</v>
      </c>
      <c r="T783" s="345"/>
      <c r="U783" s="347">
        <v>3</v>
      </c>
      <c r="V783" s="345"/>
      <c r="W783" s="344">
        <v>1</v>
      </c>
      <c r="X783" s="345"/>
      <c r="Y783" s="346">
        <v>2</v>
      </c>
      <c r="Z783" s="345"/>
      <c r="AA783" s="347">
        <v>3</v>
      </c>
      <c r="AB783" s="345"/>
      <c r="AC783" s="345"/>
      <c r="AD783" s="119"/>
    </row>
    <row r="784" spans="1:30" x14ac:dyDescent="0.25">
      <c r="A784" s="422" t="s">
        <v>177</v>
      </c>
      <c r="B784" s="81"/>
      <c r="C784" s="167" t="s">
        <v>664</v>
      </c>
      <c r="D784" s="206" t="s">
        <v>1083</v>
      </c>
      <c r="E784" s="255"/>
      <c r="F784" s="138" t="str">
        <f t="shared" ref="F784:F795" si="387">IF(ISBLANK(E784),"",MATCH($D784,Liste_compétences,0))</f>
        <v/>
      </c>
      <c r="G784" s="277"/>
      <c r="H784" s="138" t="str">
        <f t="shared" ref="H784:H795" si="388">IF(ISBLANK(G784),"",MATCH($D784,Liste_compétences,0))</f>
        <v/>
      </c>
      <c r="I784" s="298"/>
      <c r="J784" s="138" t="str">
        <f t="shared" ref="J784:J795" si="389">IF(ISBLANK(I784),"",MATCH($D784,Liste_compétences,0))</f>
        <v/>
      </c>
      <c r="K784" s="316"/>
      <c r="L784" s="138" t="str">
        <f t="shared" ref="L784:L795" si="390">IF(ISBLANK(K784),"",MATCH($D784,Liste_compétences,0))</f>
        <v/>
      </c>
      <c r="M784" s="277"/>
      <c r="N784" s="138" t="str">
        <f t="shared" ref="N784:N795" si="391">IF(ISBLANK(M784),"",MATCH($D784,Liste_compétences,0))</f>
        <v/>
      </c>
      <c r="O784" s="298"/>
      <c r="P784" s="138" t="str">
        <f t="shared" ref="P784:P795" si="392">IF(ISBLANK(O784),"",MATCH($D784,Liste_compétences,0))</f>
        <v/>
      </c>
      <c r="Q784" s="316"/>
      <c r="R784" s="138" t="str">
        <f t="shared" ref="R784:R795" si="393">IF(ISBLANK(Q784),"",MATCH($D784,Liste_compétences,0))</f>
        <v/>
      </c>
      <c r="S784" s="277"/>
      <c r="T784" s="138" t="str">
        <f t="shared" ref="T784:T795" si="394">IF(ISBLANK(S784),"",MATCH($D784,Liste_compétences,0))</f>
        <v/>
      </c>
      <c r="U784" s="298"/>
      <c r="V784" s="138" t="str">
        <f t="shared" ref="V784:V795" si="395">IF(ISBLANK(U784),"",MATCH($D784,Liste_compétences,0))</f>
        <v/>
      </c>
      <c r="W784" s="316"/>
      <c r="X784" s="138" t="str">
        <f t="shared" ref="X784:X795" si="396">IF(ISBLANK(W784),"",MATCH($D784,Liste_compétences,0))</f>
        <v/>
      </c>
      <c r="Y784" s="277"/>
      <c r="Z784" s="138" t="str">
        <f t="shared" ref="Z784:Z795" si="397">IF(ISBLANK(Y784),"",MATCH($D784,Liste_compétences,0))</f>
        <v/>
      </c>
      <c r="AA784" s="298"/>
      <c r="AB784" s="138" t="str">
        <f t="shared" ref="AB784:AB795" si="398">IF(ISBLANK(AA784),"",MATCH($D784,Liste_compétences,0))</f>
        <v/>
      </c>
      <c r="AC784" s="138">
        <f>IF(ISBLANK(#REF!),"",MATCH($D784,Liste_compétences,0))</f>
        <v>784</v>
      </c>
      <c r="AD784" s="138">
        <f>IF(ISBLANK(#REF!),"",MATCH($D784,Liste_compétences,0))</f>
        <v>784</v>
      </c>
    </row>
    <row r="785" spans="1:30" x14ac:dyDescent="0.25">
      <c r="A785" s="423"/>
      <c r="B785" s="83"/>
      <c r="C785" s="168" t="s">
        <v>665</v>
      </c>
      <c r="D785" s="207" t="s">
        <v>1084</v>
      </c>
      <c r="E785" s="256"/>
      <c r="F785" s="139" t="str">
        <f t="shared" si="387"/>
        <v/>
      </c>
      <c r="G785" s="278"/>
      <c r="H785" s="139" t="str">
        <f t="shared" si="388"/>
        <v/>
      </c>
      <c r="I785" s="299"/>
      <c r="J785" s="139" t="str">
        <f t="shared" si="389"/>
        <v/>
      </c>
      <c r="K785" s="318"/>
      <c r="L785" s="139" t="str">
        <f t="shared" si="390"/>
        <v/>
      </c>
      <c r="M785" s="278"/>
      <c r="N785" s="139" t="str">
        <f t="shared" si="391"/>
        <v/>
      </c>
      <c r="O785" s="299"/>
      <c r="P785" s="139" t="str">
        <f t="shared" si="392"/>
        <v/>
      </c>
      <c r="Q785" s="318"/>
      <c r="R785" s="139" t="str">
        <f t="shared" si="393"/>
        <v/>
      </c>
      <c r="S785" s="278"/>
      <c r="T785" s="139" t="str">
        <f t="shared" si="394"/>
        <v/>
      </c>
      <c r="U785" s="299"/>
      <c r="V785" s="139" t="str">
        <f t="shared" si="395"/>
        <v/>
      </c>
      <c r="W785" s="318"/>
      <c r="X785" s="139" t="str">
        <f t="shared" si="396"/>
        <v/>
      </c>
      <c r="Y785" s="278"/>
      <c r="Z785" s="139" t="str">
        <f t="shared" si="397"/>
        <v/>
      </c>
      <c r="AA785" s="299"/>
      <c r="AB785" s="139" t="str">
        <f t="shared" si="398"/>
        <v/>
      </c>
      <c r="AC785" s="139">
        <f>IF(ISBLANK(#REF!),"",MATCH($D785,Liste_compétences,0))</f>
        <v>785</v>
      </c>
      <c r="AD785" s="139">
        <f>IF(ISBLANK(#REF!),"",MATCH($D785,Liste_compétences,0))</f>
        <v>785</v>
      </c>
    </row>
    <row r="786" spans="1:30" ht="15" thickBot="1" x14ac:dyDescent="0.3">
      <c r="A786" s="428"/>
      <c r="B786" s="84"/>
      <c r="C786" s="169" t="s">
        <v>666</v>
      </c>
      <c r="D786" s="25" t="s">
        <v>1085</v>
      </c>
      <c r="E786" s="258"/>
      <c r="F786" s="141" t="str">
        <f t="shared" si="387"/>
        <v/>
      </c>
      <c r="G786" s="280"/>
      <c r="H786" s="141" t="str">
        <f t="shared" si="388"/>
        <v/>
      </c>
      <c r="I786" s="301"/>
      <c r="J786" s="141" t="str">
        <f t="shared" si="389"/>
        <v/>
      </c>
      <c r="K786" s="319"/>
      <c r="L786" s="141" t="str">
        <f t="shared" si="390"/>
        <v/>
      </c>
      <c r="M786" s="280"/>
      <c r="N786" s="141" t="str">
        <f t="shared" si="391"/>
        <v/>
      </c>
      <c r="O786" s="301"/>
      <c r="P786" s="141" t="str">
        <f t="shared" si="392"/>
        <v/>
      </c>
      <c r="Q786" s="319"/>
      <c r="R786" s="141" t="str">
        <f t="shared" si="393"/>
        <v/>
      </c>
      <c r="S786" s="280"/>
      <c r="T786" s="141" t="str">
        <f t="shared" si="394"/>
        <v/>
      </c>
      <c r="U786" s="301"/>
      <c r="V786" s="141" t="str">
        <f t="shared" si="395"/>
        <v/>
      </c>
      <c r="W786" s="319"/>
      <c r="X786" s="141" t="str">
        <f t="shared" si="396"/>
        <v/>
      </c>
      <c r="Y786" s="280"/>
      <c r="Z786" s="141" t="str">
        <f t="shared" si="397"/>
        <v/>
      </c>
      <c r="AA786" s="301"/>
      <c r="AB786" s="141" t="str">
        <f t="shared" si="398"/>
        <v/>
      </c>
      <c r="AC786" s="141">
        <f>IF(ISBLANK(#REF!),"",MATCH($D786,Liste_compétences,0))</f>
        <v>786</v>
      </c>
      <c r="AD786" s="141">
        <f>IF(ISBLANK(#REF!),"",MATCH($D786,Liste_compétences,0))</f>
        <v>786</v>
      </c>
    </row>
    <row r="787" spans="1:30" x14ac:dyDescent="0.25">
      <c r="A787" s="10"/>
      <c r="B787" s="81"/>
      <c r="C787" s="167" t="s">
        <v>667</v>
      </c>
      <c r="D787" s="206" t="s">
        <v>1086</v>
      </c>
      <c r="E787" s="255"/>
      <c r="F787" s="138" t="str">
        <f t="shared" si="387"/>
        <v/>
      </c>
      <c r="G787" s="277"/>
      <c r="H787" s="138" t="str">
        <f t="shared" si="388"/>
        <v/>
      </c>
      <c r="I787" s="298"/>
      <c r="J787" s="138" t="str">
        <f t="shared" si="389"/>
        <v/>
      </c>
      <c r="K787" s="316"/>
      <c r="L787" s="138" t="str">
        <f t="shared" si="390"/>
        <v/>
      </c>
      <c r="M787" s="277"/>
      <c r="N787" s="138" t="str">
        <f t="shared" si="391"/>
        <v/>
      </c>
      <c r="O787" s="298"/>
      <c r="P787" s="138" t="str">
        <f t="shared" si="392"/>
        <v/>
      </c>
      <c r="Q787" s="316"/>
      <c r="R787" s="138" t="str">
        <f t="shared" si="393"/>
        <v/>
      </c>
      <c r="S787" s="277"/>
      <c r="T787" s="138" t="str">
        <f t="shared" si="394"/>
        <v/>
      </c>
      <c r="U787" s="298"/>
      <c r="V787" s="138" t="str">
        <f t="shared" si="395"/>
        <v/>
      </c>
      <c r="W787" s="316"/>
      <c r="X787" s="138" t="str">
        <f t="shared" si="396"/>
        <v/>
      </c>
      <c r="Y787" s="277"/>
      <c r="Z787" s="138" t="str">
        <f t="shared" si="397"/>
        <v/>
      </c>
      <c r="AA787" s="298"/>
      <c r="AB787" s="138" t="str">
        <f t="shared" si="398"/>
        <v/>
      </c>
      <c r="AC787" s="138">
        <f>IF(ISBLANK(#REF!),"",MATCH($D787,Liste_compétences,0))</f>
        <v>787</v>
      </c>
      <c r="AD787" s="138">
        <f>IF(ISBLANK(#REF!),"",MATCH($D787,Liste_compétences,0))</f>
        <v>787</v>
      </c>
    </row>
    <row r="788" spans="1:30" x14ac:dyDescent="0.25">
      <c r="A788" s="28"/>
      <c r="B788" s="83"/>
      <c r="C788" s="168" t="s">
        <v>668</v>
      </c>
      <c r="D788" s="207" t="s">
        <v>1087</v>
      </c>
      <c r="E788" s="256"/>
      <c r="F788" s="139" t="str">
        <f t="shared" si="387"/>
        <v/>
      </c>
      <c r="G788" s="278"/>
      <c r="H788" s="139" t="str">
        <f t="shared" si="388"/>
        <v/>
      </c>
      <c r="I788" s="299"/>
      <c r="J788" s="139" t="str">
        <f t="shared" si="389"/>
        <v/>
      </c>
      <c r="K788" s="318"/>
      <c r="L788" s="139" t="str">
        <f t="shared" si="390"/>
        <v/>
      </c>
      <c r="M788" s="278"/>
      <c r="N788" s="139" t="str">
        <f t="shared" si="391"/>
        <v/>
      </c>
      <c r="O788" s="299"/>
      <c r="P788" s="139" t="str">
        <f t="shared" si="392"/>
        <v/>
      </c>
      <c r="Q788" s="318"/>
      <c r="R788" s="139" t="str">
        <f t="shared" si="393"/>
        <v/>
      </c>
      <c r="S788" s="278"/>
      <c r="T788" s="139" t="str">
        <f t="shared" si="394"/>
        <v/>
      </c>
      <c r="U788" s="299"/>
      <c r="V788" s="139" t="str">
        <f t="shared" si="395"/>
        <v/>
      </c>
      <c r="W788" s="318"/>
      <c r="X788" s="139" t="str">
        <f t="shared" si="396"/>
        <v/>
      </c>
      <c r="Y788" s="278"/>
      <c r="Z788" s="139" t="str">
        <f t="shared" si="397"/>
        <v/>
      </c>
      <c r="AA788" s="299"/>
      <c r="AB788" s="139" t="str">
        <f t="shared" si="398"/>
        <v/>
      </c>
      <c r="AC788" s="139">
        <f>IF(ISBLANK(#REF!),"",MATCH($D788,Liste_compétences,0))</f>
        <v>788</v>
      </c>
      <c r="AD788" s="139">
        <f>IF(ISBLANK(#REF!),"",MATCH($D788,Liste_compétences,0))</f>
        <v>788</v>
      </c>
    </row>
    <row r="789" spans="1:30" ht="15" thickBot="1" x14ac:dyDescent="0.3">
      <c r="A789" s="28"/>
      <c r="B789" s="82"/>
      <c r="C789" s="202" t="s">
        <v>669</v>
      </c>
      <c r="D789" s="208" t="s">
        <v>1088</v>
      </c>
      <c r="E789" s="257"/>
      <c r="F789" s="140" t="str">
        <f t="shared" si="387"/>
        <v/>
      </c>
      <c r="G789" s="279"/>
      <c r="H789" s="140" t="str">
        <f t="shared" si="388"/>
        <v/>
      </c>
      <c r="I789" s="300"/>
      <c r="J789" s="140" t="str">
        <f t="shared" si="389"/>
        <v/>
      </c>
      <c r="K789" s="317"/>
      <c r="L789" s="140" t="str">
        <f t="shared" si="390"/>
        <v/>
      </c>
      <c r="M789" s="279"/>
      <c r="N789" s="140" t="str">
        <f t="shared" si="391"/>
        <v/>
      </c>
      <c r="O789" s="300"/>
      <c r="P789" s="140" t="str">
        <f t="shared" si="392"/>
        <v/>
      </c>
      <c r="Q789" s="317"/>
      <c r="R789" s="140" t="str">
        <f t="shared" si="393"/>
        <v/>
      </c>
      <c r="S789" s="279"/>
      <c r="T789" s="140" t="str">
        <f t="shared" si="394"/>
        <v/>
      </c>
      <c r="U789" s="300"/>
      <c r="V789" s="140" t="str">
        <f t="shared" si="395"/>
        <v/>
      </c>
      <c r="W789" s="317"/>
      <c r="X789" s="140" t="str">
        <f t="shared" si="396"/>
        <v/>
      </c>
      <c r="Y789" s="279"/>
      <c r="Z789" s="140" t="str">
        <f t="shared" si="397"/>
        <v/>
      </c>
      <c r="AA789" s="300"/>
      <c r="AB789" s="140" t="str">
        <f t="shared" si="398"/>
        <v/>
      </c>
      <c r="AC789" s="140">
        <f>IF(ISBLANK(#REF!),"",MATCH($D789,Liste_compétences,0))</f>
        <v>789</v>
      </c>
      <c r="AD789" s="140">
        <f>IF(ISBLANK(#REF!),"",MATCH($D789,Liste_compétences,0))</f>
        <v>789</v>
      </c>
    </row>
    <row r="790" spans="1:30" x14ac:dyDescent="0.25">
      <c r="A790" s="422" t="s">
        <v>178</v>
      </c>
      <c r="B790" s="81"/>
      <c r="C790" s="167" t="s">
        <v>670</v>
      </c>
      <c r="D790" s="206" t="s">
        <v>1089</v>
      </c>
      <c r="E790" s="255"/>
      <c r="F790" s="138" t="str">
        <f t="shared" si="387"/>
        <v/>
      </c>
      <c r="G790" s="277"/>
      <c r="H790" s="138" t="str">
        <f t="shared" si="388"/>
        <v/>
      </c>
      <c r="I790" s="298"/>
      <c r="J790" s="138" t="str">
        <f t="shared" si="389"/>
        <v/>
      </c>
      <c r="K790" s="316"/>
      <c r="L790" s="138" t="str">
        <f t="shared" si="390"/>
        <v/>
      </c>
      <c r="M790" s="277"/>
      <c r="N790" s="138" t="str">
        <f t="shared" si="391"/>
        <v/>
      </c>
      <c r="O790" s="298"/>
      <c r="P790" s="138" t="str">
        <f t="shared" si="392"/>
        <v/>
      </c>
      <c r="Q790" s="316"/>
      <c r="R790" s="138" t="str">
        <f t="shared" si="393"/>
        <v/>
      </c>
      <c r="S790" s="277"/>
      <c r="T790" s="138" t="str">
        <f t="shared" si="394"/>
        <v/>
      </c>
      <c r="U790" s="298"/>
      <c r="V790" s="138" t="str">
        <f t="shared" si="395"/>
        <v/>
      </c>
      <c r="W790" s="316"/>
      <c r="X790" s="138" t="str">
        <f t="shared" si="396"/>
        <v/>
      </c>
      <c r="Y790" s="277"/>
      <c r="Z790" s="138" t="str">
        <f t="shared" si="397"/>
        <v/>
      </c>
      <c r="AA790" s="298"/>
      <c r="AB790" s="138" t="str">
        <f t="shared" si="398"/>
        <v/>
      </c>
      <c r="AC790" s="138">
        <f>IF(ISBLANK(#REF!),"",MATCH($D790,Liste_compétences,0))</f>
        <v>790</v>
      </c>
      <c r="AD790" s="138">
        <f>IF(ISBLANK(#REF!),"",MATCH($D790,Liste_compétences,0))</f>
        <v>790</v>
      </c>
    </row>
    <row r="791" spans="1:30" x14ac:dyDescent="0.25">
      <c r="A791" s="423"/>
      <c r="B791" s="83"/>
      <c r="C791" s="168" t="s">
        <v>671</v>
      </c>
      <c r="D791" s="207" t="s">
        <v>1090</v>
      </c>
      <c r="E791" s="256"/>
      <c r="F791" s="139" t="str">
        <f t="shared" si="387"/>
        <v/>
      </c>
      <c r="G791" s="278"/>
      <c r="H791" s="139" t="str">
        <f t="shared" si="388"/>
        <v/>
      </c>
      <c r="I791" s="299"/>
      <c r="J791" s="139" t="str">
        <f t="shared" si="389"/>
        <v/>
      </c>
      <c r="K791" s="318"/>
      <c r="L791" s="139" t="str">
        <f t="shared" si="390"/>
        <v/>
      </c>
      <c r="M791" s="278"/>
      <c r="N791" s="139" t="str">
        <f t="shared" si="391"/>
        <v/>
      </c>
      <c r="O791" s="299"/>
      <c r="P791" s="139" t="str">
        <f t="shared" si="392"/>
        <v/>
      </c>
      <c r="Q791" s="318"/>
      <c r="R791" s="139" t="str">
        <f t="shared" si="393"/>
        <v/>
      </c>
      <c r="S791" s="278"/>
      <c r="T791" s="139" t="str">
        <f t="shared" si="394"/>
        <v/>
      </c>
      <c r="U791" s="299"/>
      <c r="V791" s="139" t="str">
        <f t="shared" si="395"/>
        <v/>
      </c>
      <c r="W791" s="318"/>
      <c r="X791" s="139" t="str">
        <f t="shared" si="396"/>
        <v/>
      </c>
      <c r="Y791" s="278"/>
      <c r="Z791" s="139" t="str">
        <f t="shared" si="397"/>
        <v/>
      </c>
      <c r="AA791" s="299"/>
      <c r="AB791" s="139" t="str">
        <f t="shared" si="398"/>
        <v/>
      </c>
      <c r="AC791" s="139">
        <f>IF(ISBLANK(#REF!),"",MATCH($D791,Liste_compétences,0))</f>
        <v>791</v>
      </c>
      <c r="AD791" s="139">
        <f>IF(ISBLANK(#REF!),"",MATCH($D791,Liste_compétences,0))</f>
        <v>791</v>
      </c>
    </row>
    <row r="792" spans="1:30" x14ac:dyDescent="0.25">
      <c r="A792" s="423"/>
      <c r="B792" s="83"/>
      <c r="C792" s="168" t="s">
        <v>672</v>
      </c>
      <c r="D792" s="207" t="s">
        <v>1091</v>
      </c>
      <c r="E792" s="256"/>
      <c r="F792" s="139" t="str">
        <f t="shared" si="387"/>
        <v/>
      </c>
      <c r="G792" s="278"/>
      <c r="H792" s="139" t="str">
        <f t="shared" si="388"/>
        <v/>
      </c>
      <c r="I792" s="299"/>
      <c r="J792" s="139" t="str">
        <f t="shared" si="389"/>
        <v/>
      </c>
      <c r="K792" s="318"/>
      <c r="L792" s="139" t="str">
        <f t="shared" si="390"/>
        <v/>
      </c>
      <c r="M792" s="278"/>
      <c r="N792" s="139" t="str">
        <f t="shared" si="391"/>
        <v/>
      </c>
      <c r="O792" s="299"/>
      <c r="P792" s="139" t="str">
        <f t="shared" si="392"/>
        <v/>
      </c>
      <c r="Q792" s="318"/>
      <c r="R792" s="139" t="str">
        <f t="shared" si="393"/>
        <v/>
      </c>
      <c r="S792" s="278"/>
      <c r="T792" s="139" t="str">
        <f t="shared" si="394"/>
        <v/>
      </c>
      <c r="U792" s="299"/>
      <c r="V792" s="139" t="str">
        <f t="shared" si="395"/>
        <v/>
      </c>
      <c r="W792" s="318"/>
      <c r="X792" s="139" t="str">
        <f t="shared" si="396"/>
        <v/>
      </c>
      <c r="Y792" s="278"/>
      <c r="Z792" s="139" t="str">
        <f t="shared" si="397"/>
        <v/>
      </c>
      <c r="AA792" s="299"/>
      <c r="AB792" s="139" t="str">
        <f t="shared" si="398"/>
        <v/>
      </c>
      <c r="AC792" s="139">
        <f>IF(ISBLANK(#REF!),"",MATCH($D792,Liste_compétences,0))</f>
        <v>792</v>
      </c>
      <c r="AD792" s="139">
        <f>IF(ISBLANK(#REF!),"",MATCH($D792,Liste_compétences,0))</f>
        <v>792</v>
      </c>
    </row>
    <row r="793" spans="1:30" x14ac:dyDescent="0.25">
      <c r="A793" s="423"/>
      <c r="B793" s="83"/>
      <c r="C793" s="168" t="s">
        <v>673</v>
      </c>
      <c r="D793" s="207" t="s">
        <v>1092</v>
      </c>
      <c r="E793" s="256"/>
      <c r="F793" s="139" t="str">
        <f t="shared" si="387"/>
        <v/>
      </c>
      <c r="G793" s="278"/>
      <c r="H793" s="139" t="str">
        <f t="shared" si="388"/>
        <v/>
      </c>
      <c r="I793" s="299"/>
      <c r="J793" s="139" t="str">
        <f t="shared" si="389"/>
        <v/>
      </c>
      <c r="K793" s="318"/>
      <c r="L793" s="139" t="str">
        <f t="shared" si="390"/>
        <v/>
      </c>
      <c r="M793" s="278"/>
      <c r="N793" s="139" t="str">
        <f t="shared" si="391"/>
        <v/>
      </c>
      <c r="O793" s="299"/>
      <c r="P793" s="139" t="str">
        <f t="shared" si="392"/>
        <v/>
      </c>
      <c r="Q793" s="318"/>
      <c r="R793" s="139" t="str">
        <f t="shared" si="393"/>
        <v/>
      </c>
      <c r="S793" s="278"/>
      <c r="T793" s="139" t="str">
        <f t="shared" si="394"/>
        <v/>
      </c>
      <c r="U793" s="299"/>
      <c r="V793" s="139" t="str">
        <f t="shared" si="395"/>
        <v/>
      </c>
      <c r="W793" s="318"/>
      <c r="X793" s="139" t="str">
        <f t="shared" si="396"/>
        <v/>
      </c>
      <c r="Y793" s="278"/>
      <c r="Z793" s="139" t="str">
        <f t="shared" si="397"/>
        <v/>
      </c>
      <c r="AA793" s="299"/>
      <c r="AB793" s="139" t="str">
        <f t="shared" si="398"/>
        <v/>
      </c>
      <c r="AC793" s="139">
        <f>IF(ISBLANK(#REF!),"",MATCH($D793,Liste_compétences,0))</f>
        <v>793</v>
      </c>
      <c r="AD793" s="139">
        <f>IF(ISBLANK(#REF!),"",MATCH($D793,Liste_compétences,0))</f>
        <v>793</v>
      </c>
    </row>
    <row r="794" spans="1:30" ht="23.25" thickBot="1" x14ac:dyDescent="0.3">
      <c r="A794" s="424"/>
      <c r="B794" s="82"/>
      <c r="C794" s="202" t="s">
        <v>674</v>
      </c>
      <c r="D794" s="208" t="s">
        <v>1093</v>
      </c>
      <c r="E794" s="257"/>
      <c r="F794" s="140" t="str">
        <f t="shared" si="387"/>
        <v/>
      </c>
      <c r="G794" s="279"/>
      <c r="H794" s="140" t="str">
        <f t="shared" si="388"/>
        <v/>
      </c>
      <c r="I794" s="300"/>
      <c r="J794" s="140" t="str">
        <f t="shared" si="389"/>
        <v/>
      </c>
      <c r="K794" s="317"/>
      <c r="L794" s="140" t="str">
        <f t="shared" si="390"/>
        <v/>
      </c>
      <c r="M794" s="279"/>
      <c r="N794" s="140" t="str">
        <f t="shared" si="391"/>
        <v/>
      </c>
      <c r="O794" s="300"/>
      <c r="P794" s="140" t="str">
        <f t="shared" si="392"/>
        <v/>
      </c>
      <c r="Q794" s="317"/>
      <c r="R794" s="140" t="str">
        <f t="shared" si="393"/>
        <v/>
      </c>
      <c r="S794" s="279"/>
      <c r="T794" s="140" t="str">
        <f t="shared" si="394"/>
        <v/>
      </c>
      <c r="U794" s="300"/>
      <c r="V794" s="140" t="str">
        <f t="shared" si="395"/>
        <v/>
      </c>
      <c r="W794" s="317"/>
      <c r="X794" s="140" t="str">
        <f t="shared" si="396"/>
        <v/>
      </c>
      <c r="Y794" s="279"/>
      <c r="Z794" s="140" t="str">
        <f t="shared" si="397"/>
        <v/>
      </c>
      <c r="AA794" s="300"/>
      <c r="AB794" s="140" t="str">
        <f t="shared" si="398"/>
        <v/>
      </c>
      <c r="AC794" s="140">
        <f>IF(ISBLANK(#REF!),"",MATCH($D794,Liste_compétences,0))</f>
        <v>794</v>
      </c>
      <c r="AD794" s="140">
        <f>IF(ISBLANK(#REF!),"",MATCH($D794,Liste_compétences,0))</f>
        <v>794</v>
      </c>
    </row>
    <row r="795" spans="1:30" ht="23.25" thickBot="1" x14ac:dyDescent="0.3">
      <c r="A795" s="1" t="s">
        <v>166</v>
      </c>
      <c r="B795" s="85"/>
      <c r="C795" s="203" t="s">
        <v>675</v>
      </c>
      <c r="D795" s="209" t="s">
        <v>1094</v>
      </c>
      <c r="E795" s="260"/>
      <c r="F795" s="146" t="str">
        <f t="shared" si="387"/>
        <v/>
      </c>
      <c r="G795" s="282"/>
      <c r="H795" s="146" t="str">
        <f t="shared" si="388"/>
        <v/>
      </c>
      <c r="I795" s="303"/>
      <c r="J795" s="146" t="str">
        <f t="shared" si="389"/>
        <v/>
      </c>
      <c r="K795" s="321"/>
      <c r="L795" s="146" t="str">
        <f t="shared" si="390"/>
        <v/>
      </c>
      <c r="M795" s="282"/>
      <c r="N795" s="146" t="str">
        <f t="shared" si="391"/>
        <v/>
      </c>
      <c r="O795" s="303"/>
      <c r="P795" s="146" t="str">
        <f t="shared" si="392"/>
        <v/>
      </c>
      <c r="Q795" s="321"/>
      <c r="R795" s="146" t="str">
        <f t="shared" si="393"/>
        <v/>
      </c>
      <c r="S795" s="282"/>
      <c r="T795" s="146" t="str">
        <f t="shared" si="394"/>
        <v/>
      </c>
      <c r="U795" s="303"/>
      <c r="V795" s="146" t="str">
        <f t="shared" si="395"/>
        <v/>
      </c>
      <c r="W795" s="321"/>
      <c r="X795" s="146" t="str">
        <f t="shared" si="396"/>
        <v/>
      </c>
      <c r="Y795" s="282"/>
      <c r="Z795" s="146" t="str">
        <f t="shared" si="397"/>
        <v/>
      </c>
      <c r="AA795" s="303"/>
      <c r="AB795" s="146" t="str">
        <f t="shared" si="398"/>
        <v/>
      </c>
      <c r="AC795" s="146">
        <f>IF(ISBLANK(#REF!),"",MATCH($D795,Liste_compétences,0))</f>
        <v>795</v>
      </c>
      <c r="AD795" s="146">
        <f>IF(ISBLANK(#REF!),"",MATCH($D795,Liste_compétences,0))</f>
        <v>795</v>
      </c>
    </row>
    <row r="796" spans="1:30" ht="16.5" thickBot="1" x14ac:dyDescent="0.3">
      <c r="A796" s="412" t="s">
        <v>230</v>
      </c>
      <c r="B796" s="159"/>
      <c r="C796" s="172"/>
      <c r="D796" s="13" t="s">
        <v>1389</v>
      </c>
      <c r="E796" s="340"/>
      <c r="F796" s="341" t="str">
        <f>IF(SUM(F798:F808)=0,"",MATCH($D796,Liste_compétences,0))</f>
        <v/>
      </c>
      <c r="G796" s="342" t="str">
        <f>G$6</f>
        <v>2012-2013</v>
      </c>
      <c r="H796" s="341" t="str">
        <f>IF(SUM(H798:H808)=0,"",MATCH($D796,Liste_compétences,0))</f>
        <v/>
      </c>
      <c r="I796" s="343"/>
      <c r="J796" s="341" t="str">
        <f>IF(SUM(J798:J808)=0,"",MATCH($D796,Liste_compétences,0))</f>
        <v/>
      </c>
      <c r="K796" s="340"/>
      <c r="L796" s="341" t="str">
        <f>IF(SUM(L798:L808)=0,"",MATCH($D796,Liste_compétences,0))</f>
        <v/>
      </c>
      <c r="M796" s="342" t="str">
        <f>M$6</f>
        <v>2013-2014</v>
      </c>
      <c r="N796" s="341" t="str">
        <f>IF(SUM(N798:N808)=0,"",MATCH($D796,Liste_compétences,0))</f>
        <v/>
      </c>
      <c r="O796" s="343"/>
      <c r="P796" s="341" t="str">
        <f>IF(SUM(P798:P808)=0,"",MATCH($D796,Liste_compétences,0))</f>
        <v/>
      </c>
      <c r="Q796" s="340"/>
      <c r="R796" s="341" t="str">
        <f>IF(SUM(R798:R808)=0,"",MATCH($D796,Liste_compétences,0))</f>
        <v/>
      </c>
      <c r="S796" s="342" t="str">
        <f>S$6</f>
        <v>2014-2015</v>
      </c>
      <c r="T796" s="341" t="str">
        <f>IF(SUM(T798:T808)=0,"",MATCH($D796,Liste_compétences,0))</f>
        <v/>
      </c>
      <c r="U796" s="343"/>
      <c r="V796" s="341" t="str">
        <f>IF(SUM(V798:V808)=0,"",MATCH($D796,Liste_compétences,0))</f>
        <v/>
      </c>
      <c r="W796" s="340"/>
      <c r="X796" s="341" t="str">
        <f>IF(SUM(X798:X808)=0,"",MATCH($D796,Liste_compétences,0))</f>
        <v/>
      </c>
      <c r="Y796" s="342" t="str">
        <f>Y$6</f>
        <v>2015-2016</v>
      </c>
      <c r="Z796" s="341" t="str">
        <f>IF(SUM(Z798:Z808)=0,"",MATCH($D796,Liste_compétences,0))</f>
        <v/>
      </c>
      <c r="AA796" s="343"/>
      <c r="AB796" s="341" t="str">
        <f>IF(SUM(AB798:AB808)=0,"",MATCH($D796,Liste_compétences,0))</f>
        <v/>
      </c>
      <c r="AC796" s="341">
        <f>IF(SUM(AC798:AC808)=0,"",MATCH($D796,Liste_compétences,0))</f>
        <v>796</v>
      </c>
      <c r="AD796" s="103">
        <f>IF(SUM(AD798:AD808)=0,"",MATCH($D796,Liste_compétences,0))</f>
        <v>796</v>
      </c>
    </row>
    <row r="797" spans="1:30" ht="16.5" thickBot="1" x14ac:dyDescent="0.3">
      <c r="A797" s="413"/>
      <c r="B797" s="177"/>
      <c r="C797" s="205"/>
      <c r="D797" s="14" t="s">
        <v>1</v>
      </c>
      <c r="E797" s="352">
        <v>1</v>
      </c>
      <c r="F797" s="353"/>
      <c r="G797" s="335">
        <v>2</v>
      </c>
      <c r="H797" s="353"/>
      <c r="I797" s="354">
        <v>3</v>
      </c>
      <c r="J797" s="353"/>
      <c r="K797" s="362">
        <v>1</v>
      </c>
      <c r="L797" s="353"/>
      <c r="M797" s="335">
        <v>2</v>
      </c>
      <c r="N797" s="353"/>
      <c r="O797" s="354">
        <v>3</v>
      </c>
      <c r="P797" s="353"/>
      <c r="Q797" s="352">
        <v>1</v>
      </c>
      <c r="R797" s="353"/>
      <c r="S797" s="335">
        <v>2</v>
      </c>
      <c r="T797" s="353"/>
      <c r="U797" s="354">
        <v>3</v>
      </c>
      <c r="V797" s="353"/>
      <c r="W797" s="362">
        <v>1</v>
      </c>
      <c r="X797" s="353"/>
      <c r="Y797" s="335">
        <v>2</v>
      </c>
      <c r="Z797" s="353"/>
      <c r="AA797" s="354">
        <v>3</v>
      </c>
      <c r="AB797" s="353"/>
      <c r="AC797" s="353"/>
      <c r="AD797" s="142"/>
    </row>
    <row r="798" spans="1:30" x14ac:dyDescent="0.25">
      <c r="A798" s="409" t="s">
        <v>195</v>
      </c>
      <c r="B798" s="61"/>
      <c r="C798" s="167" t="s">
        <v>665</v>
      </c>
      <c r="D798" s="206" t="s">
        <v>1095</v>
      </c>
      <c r="E798" s="255"/>
      <c r="F798" s="138" t="str">
        <f t="shared" ref="F798:F808" si="399">IF(ISBLANK(E798),"",MATCH($D798,Liste_compétences,0))</f>
        <v/>
      </c>
      <c r="G798" s="277"/>
      <c r="H798" s="138" t="str">
        <f t="shared" ref="H798:H808" si="400">IF(ISBLANK(G798),"",MATCH($D798,Liste_compétences,0))</f>
        <v/>
      </c>
      <c r="I798" s="298"/>
      <c r="J798" s="138" t="str">
        <f t="shared" ref="J798:J808" si="401">IF(ISBLANK(I798),"",MATCH($D798,Liste_compétences,0))</f>
        <v/>
      </c>
      <c r="K798" s="316"/>
      <c r="L798" s="138" t="str">
        <f t="shared" ref="L798:L808" si="402">IF(ISBLANK(K798),"",MATCH($D798,Liste_compétences,0))</f>
        <v/>
      </c>
      <c r="M798" s="277"/>
      <c r="N798" s="138" t="str">
        <f t="shared" ref="N798:N808" si="403">IF(ISBLANK(M798),"",MATCH($D798,Liste_compétences,0))</f>
        <v/>
      </c>
      <c r="O798" s="298"/>
      <c r="P798" s="138" t="str">
        <f t="shared" ref="P798:P808" si="404">IF(ISBLANK(O798),"",MATCH($D798,Liste_compétences,0))</f>
        <v/>
      </c>
      <c r="Q798" s="255"/>
      <c r="R798" s="138" t="str">
        <f t="shared" ref="R798:R808" si="405">IF(ISBLANK(Q798),"",MATCH($D798,Liste_compétences,0))</f>
        <v/>
      </c>
      <c r="S798" s="277"/>
      <c r="T798" s="138" t="str">
        <f t="shared" ref="T798:T808" si="406">IF(ISBLANK(S798),"",MATCH($D798,Liste_compétences,0))</f>
        <v/>
      </c>
      <c r="U798" s="298"/>
      <c r="V798" s="138" t="str">
        <f t="shared" ref="V798:V808" si="407">IF(ISBLANK(U798),"",MATCH($D798,Liste_compétences,0))</f>
        <v/>
      </c>
      <c r="W798" s="316"/>
      <c r="X798" s="138" t="str">
        <f t="shared" ref="X798:X808" si="408">IF(ISBLANK(W798),"",MATCH($D798,Liste_compétences,0))</f>
        <v/>
      </c>
      <c r="Y798" s="277"/>
      <c r="Z798" s="138" t="str">
        <f t="shared" ref="Z798:Z808" si="409">IF(ISBLANK(Y798),"",MATCH($D798,Liste_compétences,0))</f>
        <v/>
      </c>
      <c r="AA798" s="298"/>
      <c r="AB798" s="138" t="str">
        <f t="shared" ref="AB798:AB808" si="410">IF(ISBLANK(AA798),"",MATCH($D798,Liste_compétences,0))</f>
        <v/>
      </c>
      <c r="AC798" s="138">
        <f>IF(ISBLANK(#REF!),"",MATCH($D798,Liste_compétences,0))</f>
        <v>798</v>
      </c>
      <c r="AD798" s="138">
        <f>IF(ISBLANK(#REF!),"",MATCH($D798,Liste_compétences,0))</f>
        <v>798</v>
      </c>
    </row>
    <row r="799" spans="1:30" x14ac:dyDescent="0.25">
      <c r="A799" s="410"/>
      <c r="B799" s="62"/>
      <c r="C799" s="168" t="s">
        <v>666</v>
      </c>
      <c r="D799" s="207" t="s">
        <v>1096</v>
      </c>
      <c r="E799" s="256"/>
      <c r="F799" s="139" t="str">
        <f t="shared" si="399"/>
        <v/>
      </c>
      <c r="G799" s="278"/>
      <c r="H799" s="139" t="str">
        <f t="shared" si="400"/>
        <v/>
      </c>
      <c r="I799" s="299"/>
      <c r="J799" s="139" t="str">
        <f t="shared" si="401"/>
        <v/>
      </c>
      <c r="K799" s="318"/>
      <c r="L799" s="139" t="str">
        <f t="shared" si="402"/>
        <v/>
      </c>
      <c r="M799" s="278"/>
      <c r="N799" s="139" t="str">
        <f t="shared" si="403"/>
        <v/>
      </c>
      <c r="O799" s="299"/>
      <c r="P799" s="139" t="str">
        <f t="shared" si="404"/>
        <v/>
      </c>
      <c r="Q799" s="256"/>
      <c r="R799" s="139" t="str">
        <f t="shared" si="405"/>
        <v/>
      </c>
      <c r="S799" s="278"/>
      <c r="T799" s="139" t="str">
        <f t="shared" si="406"/>
        <v/>
      </c>
      <c r="U799" s="299"/>
      <c r="V799" s="139" t="str">
        <f t="shared" si="407"/>
        <v/>
      </c>
      <c r="W799" s="318"/>
      <c r="X799" s="139" t="str">
        <f t="shared" si="408"/>
        <v/>
      </c>
      <c r="Y799" s="278"/>
      <c r="Z799" s="139" t="str">
        <f t="shared" si="409"/>
        <v/>
      </c>
      <c r="AA799" s="299"/>
      <c r="AB799" s="139" t="str">
        <f t="shared" si="410"/>
        <v/>
      </c>
      <c r="AC799" s="139">
        <f>IF(ISBLANK(#REF!),"",MATCH($D799,Liste_compétences,0))</f>
        <v>799</v>
      </c>
      <c r="AD799" s="139">
        <f>IF(ISBLANK(#REF!),"",MATCH($D799,Liste_compétences,0))</f>
        <v>799</v>
      </c>
    </row>
    <row r="800" spans="1:30" ht="15" thickBot="1" x14ac:dyDescent="0.3">
      <c r="A800" s="411"/>
      <c r="B800" s="53"/>
      <c r="C800" s="169" t="s">
        <v>667</v>
      </c>
      <c r="D800" s="208" t="s">
        <v>1097</v>
      </c>
      <c r="E800" s="257"/>
      <c r="F800" s="140" t="str">
        <f t="shared" si="399"/>
        <v/>
      </c>
      <c r="G800" s="279"/>
      <c r="H800" s="140" t="str">
        <f t="shared" si="400"/>
        <v/>
      </c>
      <c r="I800" s="300"/>
      <c r="J800" s="140" t="str">
        <f t="shared" si="401"/>
        <v/>
      </c>
      <c r="K800" s="317"/>
      <c r="L800" s="140" t="str">
        <f t="shared" si="402"/>
        <v/>
      </c>
      <c r="M800" s="279"/>
      <c r="N800" s="140" t="str">
        <f t="shared" si="403"/>
        <v/>
      </c>
      <c r="O800" s="300"/>
      <c r="P800" s="140" t="str">
        <f t="shared" si="404"/>
        <v/>
      </c>
      <c r="Q800" s="257"/>
      <c r="R800" s="140" t="str">
        <f t="shared" si="405"/>
        <v/>
      </c>
      <c r="S800" s="279"/>
      <c r="T800" s="140" t="str">
        <f t="shared" si="406"/>
        <v/>
      </c>
      <c r="U800" s="300"/>
      <c r="V800" s="140" t="str">
        <f t="shared" si="407"/>
        <v/>
      </c>
      <c r="W800" s="317"/>
      <c r="X800" s="140" t="str">
        <f t="shared" si="408"/>
        <v/>
      </c>
      <c r="Y800" s="279"/>
      <c r="Z800" s="140" t="str">
        <f t="shared" si="409"/>
        <v/>
      </c>
      <c r="AA800" s="300"/>
      <c r="AB800" s="140" t="str">
        <f t="shared" si="410"/>
        <v/>
      </c>
      <c r="AC800" s="140">
        <f>IF(ISBLANK(#REF!),"",MATCH($D800,Liste_compétences,0))</f>
        <v>800</v>
      </c>
      <c r="AD800" s="140">
        <f>IF(ISBLANK(#REF!),"",MATCH($D800,Liste_compétences,0))</f>
        <v>800</v>
      </c>
    </row>
    <row r="801" spans="1:30" x14ac:dyDescent="0.25">
      <c r="A801" s="409" t="s">
        <v>196</v>
      </c>
      <c r="B801" s="61"/>
      <c r="C801" s="167" t="s">
        <v>668</v>
      </c>
      <c r="D801" s="206" t="s">
        <v>1098</v>
      </c>
      <c r="E801" s="255"/>
      <c r="F801" s="145" t="str">
        <f t="shared" si="399"/>
        <v/>
      </c>
      <c r="G801" s="277"/>
      <c r="H801" s="145" t="str">
        <f t="shared" si="400"/>
        <v/>
      </c>
      <c r="I801" s="298"/>
      <c r="J801" s="145" t="str">
        <f t="shared" si="401"/>
        <v/>
      </c>
      <c r="K801" s="316"/>
      <c r="L801" s="145" t="str">
        <f t="shared" si="402"/>
        <v/>
      </c>
      <c r="M801" s="277"/>
      <c r="N801" s="145" t="str">
        <f t="shared" si="403"/>
        <v/>
      </c>
      <c r="O801" s="298"/>
      <c r="P801" s="145" t="str">
        <f t="shared" si="404"/>
        <v/>
      </c>
      <c r="Q801" s="255"/>
      <c r="R801" s="145" t="str">
        <f t="shared" si="405"/>
        <v/>
      </c>
      <c r="S801" s="277"/>
      <c r="T801" s="145" t="str">
        <f t="shared" si="406"/>
        <v/>
      </c>
      <c r="U801" s="298"/>
      <c r="V801" s="145" t="str">
        <f t="shared" si="407"/>
        <v/>
      </c>
      <c r="W801" s="316"/>
      <c r="X801" s="145" t="str">
        <f t="shared" si="408"/>
        <v/>
      </c>
      <c r="Y801" s="277"/>
      <c r="Z801" s="145" t="str">
        <f t="shared" si="409"/>
        <v/>
      </c>
      <c r="AA801" s="298"/>
      <c r="AB801" s="145" t="str">
        <f t="shared" si="410"/>
        <v/>
      </c>
      <c r="AC801" s="145">
        <f>IF(ISBLANK(#REF!),"",MATCH($D801,Liste_compétences,0))</f>
        <v>801</v>
      </c>
      <c r="AD801" s="145">
        <f>IF(ISBLANK(#REF!),"",MATCH($D801,Liste_compétences,0))</f>
        <v>801</v>
      </c>
    </row>
    <row r="802" spans="1:30" x14ac:dyDescent="0.25">
      <c r="A802" s="410"/>
      <c r="B802" s="62"/>
      <c r="C802" s="168" t="s">
        <v>669</v>
      </c>
      <c r="D802" s="207" t="s">
        <v>1099</v>
      </c>
      <c r="E802" s="256"/>
      <c r="F802" s="151" t="str">
        <f t="shared" si="399"/>
        <v/>
      </c>
      <c r="G802" s="278"/>
      <c r="H802" s="151" t="str">
        <f t="shared" si="400"/>
        <v/>
      </c>
      <c r="I802" s="299"/>
      <c r="J802" s="151" t="str">
        <f t="shared" si="401"/>
        <v/>
      </c>
      <c r="K802" s="318"/>
      <c r="L802" s="151" t="str">
        <f t="shared" si="402"/>
        <v/>
      </c>
      <c r="M802" s="278"/>
      <c r="N802" s="151" t="str">
        <f t="shared" si="403"/>
        <v/>
      </c>
      <c r="O802" s="299"/>
      <c r="P802" s="151" t="str">
        <f t="shared" si="404"/>
        <v/>
      </c>
      <c r="Q802" s="256"/>
      <c r="R802" s="151" t="str">
        <f t="shared" si="405"/>
        <v/>
      </c>
      <c r="S802" s="278"/>
      <c r="T802" s="151" t="str">
        <f t="shared" si="406"/>
        <v/>
      </c>
      <c r="U802" s="299"/>
      <c r="V802" s="151" t="str">
        <f t="shared" si="407"/>
        <v/>
      </c>
      <c r="W802" s="318"/>
      <c r="X802" s="151" t="str">
        <f t="shared" si="408"/>
        <v/>
      </c>
      <c r="Y802" s="278"/>
      <c r="Z802" s="151" t="str">
        <f t="shared" si="409"/>
        <v/>
      </c>
      <c r="AA802" s="299"/>
      <c r="AB802" s="151" t="str">
        <f t="shared" si="410"/>
        <v/>
      </c>
      <c r="AC802" s="151">
        <f>IF(ISBLANK(#REF!),"",MATCH($D802,Liste_compétences,0))</f>
        <v>802</v>
      </c>
      <c r="AD802" s="151">
        <f>IF(ISBLANK(#REF!),"",MATCH($D802,Liste_compétences,0))</f>
        <v>802</v>
      </c>
    </row>
    <row r="803" spans="1:30" ht="23.25" thickBot="1" x14ac:dyDescent="0.3">
      <c r="A803" s="411"/>
      <c r="B803" s="53"/>
      <c r="C803" s="169" t="s">
        <v>670</v>
      </c>
      <c r="D803" s="208" t="s">
        <v>1100</v>
      </c>
      <c r="E803" s="257"/>
      <c r="F803" s="152" t="str">
        <f t="shared" si="399"/>
        <v/>
      </c>
      <c r="G803" s="279"/>
      <c r="H803" s="152" t="str">
        <f t="shared" si="400"/>
        <v/>
      </c>
      <c r="I803" s="300"/>
      <c r="J803" s="152" t="str">
        <f t="shared" si="401"/>
        <v/>
      </c>
      <c r="K803" s="317"/>
      <c r="L803" s="152" t="str">
        <f t="shared" si="402"/>
        <v/>
      </c>
      <c r="M803" s="279"/>
      <c r="N803" s="152" t="str">
        <f t="shared" si="403"/>
        <v/>
      </c>
      <c r="O803" s="300"/>
      <c r="P803" s="152" t="str">
        <f t="shared" si="404"/>
        <v/>
      </c>
      <c r="Q803" s="257"/>
      <c r="R803" s="152" t="str">
        <f t="shared" si="405"/>
        <v/>
      </c>
      <c r="S803" s="279"/>
      <c r="T803" s="152" t="str">
        <f t="shared" si="406"/>
        <v/>
      </c>
      <c r="U803" s="300"/>
      <c r="V803" s="152" t="str">
        <f t="shared" si="407"/>
        <v/>
      </c>
      <c r="W803" s="317"/>
      <c r="X803" s="152" t="str">
        <f t="shared" si="408"/>
        <v/>
      </c>
      <c r="Y803" s="279"/>
      <c r="Z803" s="152" t="str">
        <f t="shared" si="409"/>
        <v/>
      </c>
      <c r="AA803" s="300"/>
      <c r="AB803" s="152" t="str">
        <f t="shared" si="410"/>
        <v/>
      </c>
      <c r="AC803" s="152">
        <f>IF(ISBLANK(#REF!),"",MATCH($D803,Liste_compétences,0))</f>
        <v>803</v>
      </c>
      <c r="AD803" s="152">
        <f>IF(ISBLANK(#REF!),"",MATCH($D803,Liste_compétences,0))</f>
        <v>803</v>
      </c>
    </row>
    <row r="804" spans="1:30" x14ac:dyDescent="0.25">
      <c r="A804" s="409" t="s">
        <v>45</v>
      </c>
      <c r="B804" s="61"/>
      <c r="C804" s="170" t="s">
        <v>671</v>
      </c>
      <c r="D804" s="206" t="s">
        <v>1101</v>
      </c>
      <c r="E804" s="255"/>
      <c r="F804" s="138" t="str">
        <f t="shared" si="399"/>
        <v/>
      </c>
      <c r="G804" s="277"/>
      <c r="H804" s="138" t="str">
        <f t="shared" si="400"/>
        <v/>
      </c>
      <c r="I804" s="298"/>
      <c r="J804" s="138" t="str">
        <f t="shared" si="401"/>
        <v/>
      </c>
      <c r="K804" s="316"/>
      <c r="L804" s="138" t="str">
        <f t="shared" si="402"/>
        <v/>
      </c>
      <c r="M804" s="277"/>
      <c r="N804" s="138" t="str">
        <f t="shared" si="403"/>
        <v/>
      </c>
      <c r="O804" s="298"/>
      <c r="P804" s="138" t="str">
        <f t="shared" si="404"/>
        <v/>
      </c>
      <c r="Q804" s="255"/>
      <c r="R804" s="138" t="str">
        <f t="shared" si="405"/>
        <v/>
      </c>
      <c r="S804" s="277"/>
      <c r="T804" s="138" t="str">
        <f t="shared" si="406"/>
        <v/>
      </c>
      <c r="U804" s="298"/>
      <c r="V804" s="138" t="str">
        <f t="shared" si="407"/>
        <v/>
      </c>
      <c r="W804" s="316"/>
      <c r="X804" s="138" t="str">
        <f t="shared" si="408"/>
        <v/>
      </c>
      <c r="Y804" s="277"/>
      <c r="Z804" s="138" t="str">
        <f t="shared" si="409"/>
        <v/>
      </c>
      <c r="AA804" s="298"/>
      <c r="AB804" s="138" t="str">
        <f t="shared" si="410"/>
        <v/>
      </c>
      <c r="AC804" s="138">
        <f>IF(ISBLANK(#REF!),"",MATCH($D804,Liste_compétences,0))</f>
        <v>804</v>
      </c>
      <c r="AD804" s="138">
        <f>IF(ISBLANK(#REF!),"",MATCH($D804,Liste_compétences,0))</f>
        <v>804</v>
      </c>
    </row>
    <row r="805" spans="1:30" ht="15" thickBot="1" x14ac:dyDescent="0.3">
      <c r="A805" s="410"/>
      <c r="B805" s="62"/>
      <c r="C805" s="170" t="s">
        <v>672</v>
      </c>
      <c r="D805" s="207" t="s">
        <v>1102</v>
      </c>
      <c r="E805" s="256"/>
      <c r="F805" s="139" t="str">
        <f t="shared" si="399"/>
        <v/>
      </c>
      <c r="G805" s="278"/>
      <c r="H805" s="139" t="str">
        <f t="shared" si="400"/>
        <v/>
      </c>
      <c r="I805" s="299"/>
      <c r="J805" s="139" t="str">
        <f t="shared" si="401"/>
        <v/>
      </c>
      <c r="K805" s="318"/>
      <c r="L805" s="139" t="str">
        <f t="shared" si="402"/>
        <v/>
      </c>
      <c r="M805" s="278"/>
      <c r="N805" s="139" t="str">
        <f t="shared" si="403"/>
        <v/>
      </c>
      <c r="O805" s="299"/>
      <c r="P805" s="139" t="str">
        <f t="shared" si="404"/>
        <v/>
      </c>
      <c r="Q805" s="256"/>
      <c r="R805" s="139" t="str">
        <f t="shared" si="405"/>
        <v/>
      </c>
      <c r="S805" s="278"/>
      <c r="T805" s="139" t="str">
        <f t="shared" si="406"/>
        <v/>
      </c>
      <c r="U805" s="299"/>
      <c r="V805" s="139" t="str">
        <f t="shared" si="407"/>
        <v/>
      </c>
      <c r="W805" s="318"/>
      <c r="X805" s="139" t="str">
        <f t="shared" si="408"/>
        <v/>
      </c>
      <c r="Y805" s="278"/>
      <c r="Z805" s="139" t="str">
        <f t="shared" si="409"/>
        <v/>
      </c>
      <c r="AA805" s="299"/>
      <c r="AB805" s="139" t="str">
        <f t="shared" si="410"/>
        <v/>
      </c>
      <c r="AC805" s="139">
        <f>IF(ISBLANK(#REF!),"",MATCH($D805,Liste_compétences,0))</f>
        <v>805</v>
      </c>
      <c r="AD805" s="139">
        <f>IF(ISBLANK(#REF!),"",MATCH($D805,Liste_compétences,0))</f>
        <v>805</v>
      </c>
    </row>
    <row r="806" spans="1:30" x14ac:dyDescent="0.25">
      <c r="A806" s="7"/>
      <c r="B806" s="56"/>
      <c r="C806" s="167" t="s">
        <v>673</v>
      </c>
      <c r="D806" s="207" t="s">
        <v>1103</v>
      </c>
      <c r="E806" s="256"/>
      <c r="F806" s="139" t="str">
        <f t="shared" si="399"/>
        <v/>
      </c>
      <c r="G806" s="278"/>
      <c r="H806" s="139" t="str">
        <f t="shared" si="400"/>
        <v/>
      </c>
      <c r="I806" s="299"/>
      <c r="J806" s="139" t="str">
        <f t="shared" si="401"/>
        <v/>
      </c>
      <c r="K806" s="318"/>
      <c r="L806" s="139" t="str">
        <f t="shared" si="402"/>
        <v/>
      </c>
      <c r="M806" s="278"/>
      <c r="N806" s="139" t="str">
        <f t="shared" si="403"/>
        <v/>
      </c>
      <c r="O806" s="299"/>
      <c r="P806" s="139" t="str">
        <f t="shared" si="404"/>
        <v/>
      </c>
      <c r="Q806" s="256"/>
      <c r="R806" s="139" t="str">
        <f t="shared" si="405"/>
        <v/>
      </c>
      <c r="S806" s="278"/>
      <c r="T806" s="139" t="str">
        <f t="shared" si="406"/>
        <v/>
      </c>
      <c r="U806" s="299"/>
      <c r="V806" s="139" t="str">
        <f t="shared" si="407"/>
        <v/>
      </c>
      <c r="W806" s="318"/>
      <c r="X806" s="139" t="str">
        <f t="shared" si="408"/>
        <v/>
      </c>
      <c r="Y806" s="278"/>
      <c r="Z806" s="139" t="str">
        <f t="shared" si="409"/>
        <v/>
      </c>
      <c r="AA806" s="299"/>
      <c r="AB806" s="139" t="str">
        <f t="shared" si="410"/>
        <v/>
      </c>
      <c r="AC806" s="139">
        <f>IF(ISBLANK(#REF!),"",MATCH($D806,Liste_compétences,0))</f>
        <v>806</v>
      </c>
      <c r="AD806" s="139">
        <f>IF(ISBLANK(#REF!),"",MATCH($D806,Liste_compétences,0))</f>
        <v>806</v>
      </c>
    </row>
    <row r="807" spans="1:30" x14ac:dyDescent="0.25">
      <c r="A807" s="8"/>
      <c r="B807" s="49"/>
      <c r="C807" s="168" t="s">
        <v>674</v>
      </c>
      <c r="D807" s="207" t="s">
        <v>1104</v>
      </c>
      <c r="E807" s="256"/>
      <c r="F807" s="139" t="str">
        <f t="shared" si="399"/>
        <v/>
      </c>
      <c r="G807" s="278"/>
      <c r="H807" s="139" t="str">
        <f t="shared" si="400"/>
        <v/>
      </c>
      <c r="I807" s="299"/>
      <c r="J807" s="139" t="str">
        <f t="shared" si="401"/>
        <v/>
      </c>
      <c r="K807" s="318"/>
      <c r="L807" s="139" t="str">
        <f t="shared" si="402"/>
        <v/>
      </c>
      <c r="M807" s="278"/>
      <c r="N807" s="139" t="str">
        <f t="shared" si="403"/>
        <v/>
      </c>
      <c r="O807" s="299"/>
      <c r="P807" s="139" t="str">
        <f t="shared" si="404"/>
        <v/>
      </c>
      <c r="Q807" s="256"/>
      <c r="R807" s="139" t="str">
        <f t="shared" si="405"/>
        <v/>
      </c>
      <c r="S807" s="278"/>
      <c r="T807" s="139" t="str">
        <f t="shared" si="406"/>
        <v/>
      </c>
      <c r="U807" s="299"/>
      <c r="V807" s="139" t="str">
        <f t="shared" si="407"/>
        <v/>
      </c>
      <c r="W807" s="318"/>
      <c r="X807" s="139" t="str">
        <f t="shared" si="408"/>
        <v/>
      </c>
      <c r="Y807" s="278"/>
      <c r="Z807" s="139" t="str">
        <f t="shared" si="409"/>
        <v/>
      </c>
      <c r="AA807" s="299"/>
      <c r="AB807" s="139" t="str">
        <f t="shared" si="410"/>
        <v/>
      </c>
      <c r="AC807" s="139">
        <f>IF(ISBLANK(#REF!),"",MATCH($D807,Liste_compétences,0))</f>
        <v>807</v>
      </c>
      <c r="AD807" s="139">
        <f>IF(ISBLANK(#REF!),"",MATCH($D807,Liste_compétences,0))</f>
        <v>807</v>
      </c>
    </row>
    <row r="808" spans="1:30" ht="15" thickBot="1" x14ac:dyDescent="0.3">
      <c r="A808" s="9"/>
      <c r="B808" s="57"/>
      <c r="C808" s="169" t="s">
        <v>675</v>
      </c>
      <c r="D808" s="25" t="s">
        <v>1105</v>
      </c>
      <c r="E808" s="258"/>
      <c r="F808" s="141" t="str">
        <f t="shared" si="399"/>
        <v/>
      </c>
      <c r="G808" s="280"/>
      <c r="H808" s="141" t="str">
        <f t="shared" si="400"/>
        <v/>
      </c>
      <c r="I808" s="301"/>
      <c r="J808" s="141" t="str">
        <f t="shared" si="401"/>
        <v/>
      </c>
      <c r="K808" s="319"/>
      <c r="L808" s="141" t="str">
        <f t="shared" si="402"/>
        <v/>
      </c>
      <c r="M808" s="280"/>
      <c r="N808" s="141" t="str">
        <f t="shared" si="403"/>
        <v/>
      </c>
      <c r="O808" s="301"/>
      <c r="P808" s="141" t="str">
        <f t="shared" si="404"/>
        <v/>
      </c>
      <c r="Q808" s="258"/>
      <c r="R808" s="141" t="str">
        <f t="shared" si="405"/>
        <v/>
      </c>
      <c r="S808" s="280"/>
      <c r="T808" s="141" t="str">
        <f t="shared" si="406"/>
        <v/>
      </c>
      <c r="U808" s="301"/>
      <c r="V808" s="141" t="str">
        <f t="shared" si="407"/>
        <v/>
      </c>
      <c r="W808" s="319"/>
      <c r="X808" s="141" t="str">
        <f t="shared" si="408"/>
        <v/>
      </c>
      <c r="Y808" s="280"/>
      <c r="Z808" s="141" t="str">
        <f t="shared" si="409"/>
        <v/>
      </c>
      <c r="AA808" s="301"/>
      <c r="AB808" s="141" t="str">
        <f t="shared" si="410"/>
        <v/>
      </c>
      <c r="AC808" s="141">
        <f>IF(ISBLANK(#REF!),"",MATCH($D808,Liste_compétences,0))</f>
        <v>808</v>
      </c>
      <c r="AD808" s="141">
        <f>IF(ISBLANK(#REF!),"",MATCH($D808,Liste_compétences,0))</f>
        <v>808</v>
      </c>
    </row>
    <row r="809" spans="1:30" ht="16.5" thickBot="1" x14ac:dyDescent="0.3">
      <c r="A809" s="412" t="s">
        <v>231</v>
      </c>
      <c r="B809" s="159"/>
      <c r="C809" s="174"/>
      <c r="D809" s="13" t="s">
        <v>1390</v>
      </c>
      <c r="E809" s="340"/>
      <c r="F809" s="341" t="str">
        <f>IF(SUM(F811:F821)=0,"",MATCH($D809,Liste_compétences,0))</f>
        <v/>
      </c>
      <c r="G809" s="342" t="str">
        <f>G$6</f>
        <v>2012-2013</v>
      </c>
      <c r="H809" s="341" t="str">
        <f>IF(SUM(H811:H821)=0,"",MATCH($D809,Liste_compétences,0))</f>
        <v/>
      </c>
      <c r="I809" s="343"/>
      <c r="J809" s="341" t="str">
        <f>IF(SUM(J811:J821)=0,"",MATCH($D809,Liste_compétences,0))</f>
        <v/>
      </c>
      <c r="K809" s="340"/>
      <c r="L809" s="341" t="str">
        <f>IF(SUM(L811:L821)=0,"",MATCH($D809,Liste_compétences,0))</f>
        <v/>
      </c>
      <c r="M809" s="342" t="str">
        <f>M$6</f>
        <v>2013-2014</v>
      </c>
      <c r="N809" s="341" t="str">
        <f>IF(SUM(N811:N821)=0,"",MATCH($D809,Liste_compétences,0))</f>
        <v/>
      </c>
      <c r="O809" s="343"/>
      <c r="P809" s="341" t="str">
        <f>IF(SUM(P811:P821)=0,"",MATCH($D809,Liste_compétences,0))</f>
        <v/>
      </c>
      <c r="Q809" s="340"/>
      <c r="R809" s="341" t="str">
        <f>IF(SUM(R811:R821)=0,"",MATCH($D809,Liste_compétences,0))</f>
        <v/>
      </c>
      <c r="S809" s="342" t="str">
        <f>S$6</f>
        <v>2014-2015</v>
      </c>
      <c r="T809" s="341" t="str">
        <f>IF(SUM(T811:T821)=0,"",MATCH($D809,Liste_compétences,0))</f>
        <v/>
      </c>
      <c r="U809" s="343"/>
      <c r="V809" s="341" t="str">
        <f>IF(SUM(V811:V821)=0,"",MATCH($D809,Liste_compétences,0))</f>
        <v/>
      </c>
      <c r="W809" s="340"/>
      <c r="X809" s="341" t="str">
        <f>IF(SUM(X811:X821)=0,"",MATCH($D809,Liste_compétences,0))</f>
        <v/>
      </c>
      <c r="Y809" s="342" t="str">
        <f>Y$6</f>
        <v>2015-2016</v>
      </c>
      <c r="Z809" s="341" t="str">
        <f>IF(SUM(Z811:Z821)=0,"",MATCH($D809,Liste_compétences,0))</f>
        <v/>
      </c>
      <c r="AA809" s="343"/>
      <c r="AB809" s="341" t="str">
        <f>IF(SUM(AB811:AB821)=0,"",MATCH($D809,Liste_compétences,0))</f>
        <v/>
      </c>
      <c r="AC809" s="341">
        <f>IF(SUM(AC811:AC821)=0,"",MATCH($D809,Liste_compétences,0))</f>
        <v>809</v>
      </c>
      <c r="AD809" s="103">
        <f>IF(SUM(AD811:AD821)=0,"",MATCH($D809,Liste_compétences,0))</f>
        <v>809</v>
      </c>
    </row>
    <row r="810" spans="1:30" ht="16.5" thickBot="1" x14ac:dyDescent="0.3">
      <c r="A810" s="413"/>
      <c r="B810" s="177"/>
      <c r="C810" s="173"/>
      <c r="D810" s="17" t="s">
        <v>1</v>
      </c>
      <c r="E810" s="344">
        <v>1</v>
      </c>
      <c r="F810" s="345"/>
      <c r="G810" s="346">
        <v>2</v>
      </c>
      <c r="H810" s="345"/>
      <c r="I810" s="347">
        <v>3</v>
      </c>
      <c r="J810" s="345"/>
      <c r="K810" s="344">
        <v>1</v>
      </c>
      <c r="L810" s="345"/>
      <c r="M810" s="346">
        <v>2</v>
      </c>
      <c r="N810" s="345"/>
      <c r="O810" s="347">
        <v>3</v>
      </c>
      <c r="P810" s="345"/>
      <c r="Q810" s="344">
        <v>1</v>
      </c>
      <c r="R810" s="345"/>
      <c r="S810" s="346">
        <v>2</v>
      </c>
      <c r="T810" s="345"/>
      <c r="U810" s="347">
        <v>3</v>
      </c>
      <c r="V810" s="345"/>
      <c r="W810" s="344">
        <v>1</v>
      </c>
      <c r="X810" s="345"/>
      <c r="Y810" s="346">
        <v>2</v>
      </c>
      <c r="Z810" s="345"/>
      <c r="AA810" s="347">
        <v>3</v>
      </c>
      <c r="AB810" s="345"/>
      <c r="AC810" s="345"/>
      <c r="AD810" s="119"/>
    </row>
    <row r="811" spans="1:30" x14ac:dyDescent="0.25">
      <c r="A811" s="409" t="s">
        <v>167</v>
      </c>
      <c r="B811" s="81"/>
      <c r="C811" s="167" t="s">
        <v>676</v>
      </c>
      <c r="D811" s="206" t="s">
        <v>1106</v>
      </c>
      <c r="E811" s="255"/>
      <c r="F811" s="138" t="str">
        <f t="shared" ref="F811:F821" si="411">IF(ISBLANK(E811),"",MATCH($D811,Liste_compétences,0))</f>
        <v/>
      </c>
      <c r="G811" s="277"/>
      <c r="H811" s="138" t="str">
        <f t="shared" ref="H811:H821" si="412">IF(ISBLANK(G811),"",MATCH($D811,Liste_compétences,0))</f>
        <v/>
      </c>
      <c r="I811" s="298"/>
      <c r="J811" s="138" t="str">
        <f t="shared" ref="J811:J821" si="413">IF(ISBLANK(I811),"",MATCH($D811,Liste_compétences,0))</f>
        <v/>
      </c>
      <c r="K811" s="316"/>
      <c r="L811" s="138" t="str">
        <f t="shared" ref="L811:L821" si="414">IF(ISBLANK(K811),"",MATCH($D811,Liste_compétences,0))</f>
        <v/>
      </c>
      <c r="M811" s="277"/>
      <c r="N811" s="138" t="str">
        <f t="shared" ref="N811:N821" si="415">IF(ISBLANK(M811),"",MATCH($D811,Liste_compétences,0))</f>
        <v/>
      </c>
      <c r="O811" s="298"/>
      <c r="P811" s="138" t="str">
        <f t="shared" ref="P811:P821" si="416">IF(ISBLANK(O811),"",MATCH($D811,Liste_compétences,0))</f>
        <v/>
      </c>
      <c r="Q811" s="316"/>
      <c r="R811" s="138" t="str">
        <f t="shared" ref="R811:R821" si="417">IF(ISBLANK(Q811),"",MATCH($D811,Liste_compétences,0))</f>
        <v/>
      </c>
      <c r="S811" s="277"/>
      <c r="T811" s="138" t="str">
        <f t="shared" ref="T811:T821" si="418">IF(ISBLANK(S811),"",MATCH($D811,Liste_compétences,0))</f>
        <v/>
      </c>
      <c r="U811" s="298"/>
      <c r="V811" s="138" t="str">
        <f t="shared" ref="V811:V821" si="419">IF(ISBLANK(U811),"",MATCH($D811,Liste_compétences,0))</f>
        <v/>
      </c>
      <c r="W811" s="316"/>
      <c r="X811" s="138" t="str">
        <f t="shared" ref="X811:X821" si="420">IF(ISBLANK(W811),"",MATCH($D811,Liste_compétences,0))</f>
        <v/>
      </c>
      <c r="Y811" s="277"/>
      <c r="Z811" s="138" t="str">
        <f t="shared" ref="Z811:Z821" si="421">IF(ISBLANK(Y811),"",MATCH($D811,Liste_compétences,0))</f>
        <v/>
      </c>
      <c r="AA811" s="298"/>
      <c r="AB811" s="138" t="str">
        <f t="shared" ref="AB811:AB821" si="422">IF(ISBLANK(AA811),"",MATCH($D811,Liste_compétences,0))</f>
        <v/>
      </c>
      <c r="AC811" s="138">
        <f>IF(ISBLANK(#REF!),"",MATCH($D811,Liste_compétences,0))</f>
        <v>811</v>
      </c>
      <c r="AD811" s="138">
        <f>IF(ISBLANK(#REF!),"",MATCH($D811,Liste_compétences,0))</f>
        <v>811</v>
      </c>
    </row>
    <row r="812" spans="1:30" ht="15" customHeight="1" x14ac:dyDescent="0.25">
      <c r="A812" s="410"/>
      <c r="B812" s="83"/>
      <c r="C812" s="168" t="s">
        <v>677</v>
      </c>
      <c r="D812" s="207" t="s">
        <v>1107</v>
      </c>
      <c r="E812" s="256"/>
      <c r="F812" s="139" t="str">
        <f t="shared" si="411"/>
        <v/>
      </c>
      <c r="G812" s="278"/>
      <c r="H812" s="139" t="str">
        <f t="shared" si="412"/>
        <v/>
      </c>
      <c r="I812" s="299"/>
      <c r="J812" s="139" t="str">
        <f t="shared" si="413"/>
        <v/>
      </c>
      <c r="K812" s="318"/>
      <c r="L812" s="139" t="str">
        <f t="shared" si="414"/>
        <v/>
      </c>
      <c r="M812" s="278"/>
      <c r="N812" s="139" t="str">
        <f t="shared" si="415"/>
        <v/>
      </c>
      <c r="O812" s="299"/>
      <c r="P812" s="139" t="str">
        <f t="shared" si="416"/>
        <v/>
      </c>
      <c r="Q812" s="318"/>
      <c r="R812" s="139" t="str">
        <f t="shared" si="417"/>
        <v/>
      </c>
      <c r="S812" s="278"/>
      <c r="T812" s="139" t="str">
        <f t="shared" si="418"/>
        <v/>
      </c>
      <c r="U812" s="299"/>
      <c r="V812" s="139" t="str">
        <f t="shared" si="419"/>
        <v/>
      </c>
      <c r="W812" s="318"/>
      <c r="X812" s="139" t="str">
        <f t="shared" si="420"/>
        <v/>
      </c>
      <c r="Y812" s="278"/>
      <c r="Z812" s="139" t="str">
        <f t="shared" si="421"/>
        <v/>
      </c>
      <c r="AA812" s="299"/>
      <c r="AB812" s="139" t="str">
        <f t="shared" si="422"/>
        <v/>
      </c>
      <c r="AC812" s="139">
        <f>IF(ISBLANK(#REF!),"",MATCH($D812,Liste_compétences,0))</f>
        <v>812</v>
      </c>
      <c r="AD812" s="139">
        <f>IF(ISBLANK(#REF!),"",MATCH($D812,Liste_compétences,0))</f>
        <v>812</v>
      </c>
    </row>
    <row r="813" spans="1:30" ht="15" customHeight="1" x14ac:dyDescent="0.25">
      <c r="A813" s="410"/>
      <c r="B813" s="83"/>
      <c r="C813" s="168" t="s">
        <v>678</v>
      </c>
      <c r="D813" s="207" t="s">
        <v>1108</v>
      </c>
      <c r="E813" s="256"/>
      <c r="F813" s="139" t="str">
        <f t="shared" si="411"/>
        <v/>
      </c>
      <c r="G813" s="278"/>
      <c r="H813" s="139" t="str">
        <f t="shared" si="412"/>
        <v/>
      </c>
      <c r="I813" s="299"/>
      <c r="J813" s="139" t="str">
        <f t="shared" si="413"/>
        <v/>
      </c>
      <c r="K813" s="318"/>
      <c r="L813" s="139" t="str">
        <f t="shared" si="414"/>
        <v/>
      </c>
      <c r="M813" s="278"/>
      <c r="N813" s="139" t="str">
        <f t="shared" si="415"/>
        <v/>
      </c>
      <c r="O813" s="299"/>
      <c r="P813" s="139" t="str">
        <f t="shared" si="416"/>
        <v/>
      </c>
      <c r="Q813" s="318"/>
      <c r="R813" s="139" t="str">
        <f t="shared" si="417"/>
        <v/>
      </c>
      <c r="S813" s="278"/>
      <c r="T813" s="139" t="str">
        <f t="shared" si="418"/>
        <v/>
      </c>
      <c r="U813" s="299"/>
      <c r="V813" s="139" t="str">
        <f t="shared" si="419"/>
        <v/>
      </c>
      <c r="W813" s="318"/>
      <c r="X813" s="139" t="str">
        <f t="shared" si="420"/>
        <v/>
      </c>
      <c r="Y813" s="278"/>
      <c r="Z813" s="139" t="str">
        <f t="shared" si="421"/>
        <v/>
      </c>
      <c r="AA813" s="299"/>
      <c r="AB813" s="139" t="str">
        <f t="shared" si="422"/>
        <v/>
      </c>
      <c r="AC813" s="139">
        <f>IF(ISBLANK(#REF!),"",MATCH($D813,Liste_compétences,0))</f>
        <v>813</v>
      </c>
      <c r="AD813" s="139">
        <f>IF(ISBLANK(#REF!),"",MATCH($D813,Liste_compétences,0))</f>
        <v>813</v>
      </c>
    </row>
    <row r="814" spans="1:30" ht="15.75" customHeight="1" thickBot="1" x14ac:dyDescent="0.3">
      <c r="A814" s="411"/>
      <c r="B814" s="51"/>
      <c r="C814" s="170" t="s">
        <v>1417</v>
      </c>
      <c r="D814" s="211" t="s">
        <v>1418</v>
      </c>
      <c r="E814" s="263"/>
      <c r="F814" s="141" t="str">
        <f t="shared" ref="F814:AB814" si="423">IF(ISBLANK(E814),"",MATCH($D814,Liste_compétences,0))</f>
        <v/>
      </c>
      <c r="G814" s="280"/>
      <c r="H814" s="141" t="str">
        <f t="shared" si="423"/>
        <v/>
      </c>
      <c r="I814" s="301"/>
      <c r="J814" s="141" t="str">
        <f t="shared" si="423"/>
        <v/>
      </c>
      <c r="K814" s="319"/>
      <c r="L814" s="141" t="str">
        <f t="shared" si="423"/>
        <v/>
      </c>
      <c r="M814" s="280"/>
      <c r="N814" s="141" t="str">
        <f t="shared" si="423"/>
        <v/>
      </c>
      <c r="O814" s="301"/>
      <c r="P814" s="141" t="str">
        <f t="shared" si="423"/>
        <v/>
      </c>
      <c r="Q814" s="319"/>
      <c r="R814" s="141" t="str">
        <f t="shared" si="423"/>
        <v/>
      </c>
      <c r="S814" s="280"/>
      <c r="T814" s="141" t="str">
        <f t="shared" si="423"/>
        <v/>
      </c>
      <c r="U814" s="301"/>
      <c r="V814" s="141" t="str">
        <f t="shared" si="423"/>
        <v/>
      </c>
      <c r="W814" s="319"/>
      <c r="X814" s="141" t="str">
        <f t="shared" si="423"/>
        <v/>
      </c>
      <c r="Y814" s="280"/>
      <c r="Z814" s="141" t="str">
        <f t="shared" si="423"/>
        <v/>
      </c>
      <c r="AA814" s="301"/>
      <c r="AB814" s="141" t="str">
        <f t="shared" si="423"/>
        <v/>
      </c>
      <c r="AC814" s="141">
        <f>IF(ISBLANK(#REF!),"",MATCH($D814,Liste_compétences,0))</f>
        <v>814</v>
      </c>
      <c r="AD814" s="141">
        <f>IF(ISBLANK(#REF!),"",MATCH($D814,Liste_compétences,0))</f>
        <v>814</v>
      </c>
    </row>
    <row r="815" spans="1:30" x14ac:dyDescent="0.25">
      <c r="A815" s="7"/>
      <c r="B815" s="31"/>
      <c r="C815" s="167" t="s">
        <v>679</v>
      </c>
      <c r="D815" s="206" t="s">
        <v>1109</v>
      </c>
      <c r="E815" s="255"/>
      <c r="F815" s="138" t="str">
        <f t="shared" si="411"/>
        <v/>
      </c>
      <c r="G815" s="277"/>
      <c r="H815" s="138" t="str">
        <f t="shared" si="412"/>
        <v/>
      </c>
      <c r="I815" s="298"/>
      <c r="J815" s="138" t="str">
        <f t="shared" si="413"/>
        <v/>
      </c>
      <c r="K815" s="316"/>
      <c r="L815" s="138" t="str">
        <f t="shared" si="414"/>
        <v/>
      </c>
      <c r="M815" s="277"/>
      <c r="N815" s="138" t="str">
        <f t="shared" si="415"/>
        <v/>
      </c>
      <c r="O815" s="298"/>
      <c r="P815" s="138" t="str">
        <f t="shared" si="416"/>
        <v/>
      </c>
      <c r="Q815" s="316"/>
      <c r="R815" s="138" t="str">
        <f t="shared" si="417"/>
        <v/>
      </c>
      <c r="S815" s="277"/>
      <c r="T815" s="138" t="str">
        <f t="shared" si="418"/>
        <v/>
      </c>
      <c r="U815" s="298"/>
      <c r="V815" s="138" t="str">
        <f t="shared" si="419"/>
        <v/>
      </c>
      <c r="W815" s="316"/>
      <c r="X815" s="138" t="str">
        <f t="shared" si="420"/>
        <v/>
      </c>
      <c r="Y815" s="277"/>
      <c r="Z815" s="138" t="str">
        <f t="shared" si="421"/>
        <v/>
      </c>
      <c r="AA815" s="298"/>
      <c r="AB815" s="138" t="str">
        <f t="shared" si="422"/>
        <v/>
      </c>
      <c r="AC815" s="138">
        <f>IF(ISBLANK(#REF!),"",MATCH($D815,Liste_compétences,0))</f>
        <v>815</v>
      </c>
      <c r="AD815" s="138">
        <f>IF(ISBLANK(#REF!),"",MATCH($D815,Liste_compétences,0))</f>
        <v>815</v>
      </c>
    </row>
    <row r="816" spans="1:30" x14ac:dyDescent="0.25">
      <c r="A816" s="8"/>
      <c r="B816" s="32"/>
      <c r="C816" s="168" t="s">
        <v>680</v>
      </c>
      <c r="D816" s="207" t="s">
        <v>1110</v>
      </c>
      <c r="E816" s="256"/>
      <c r="F816" s="139" t="str">
        <f t="shared" si="411"/>
        <v/>
      </c>
      <c r="G816" s="278"/>
      <c r="H816" s="139" t="str">
        <f t="shared" si="412"/>
        <v/>
      </c>
      <c r="I816" s="299"/>
      <c r="J816" s="139" t="str">
        <f t="shared" si="413"/>
        <v/>
      </c>
      <c r="K816" s="318"/>
      <c r="L816" s="139" t="str">
        <f t="shared" si="414"/>
        <v/>
      </c>
      <c r="M816" s="278"/>
      <c r="N816" s="139" t="str">
        <f t="shared" si="415"/>
        <v/>
      </c>
      <c r="O816" s="299"/>
      <c r="P816" s="139" t="str">
        <f t="shared" si="416"/>
        <v/>
      </c>
      <c r="Q816" s="318"/>
      <c r="R816" s="139" t="str">
        <f t="shared" si="417"/>
        <v/>
      </c>
      <c r="S816" s="278"/>
      <c r="T816" s="139" t="str">
        <f t="shared" si="418"/>
        <v/>
      </c>
      <c r="U816" s="299"/>
      <c r="V816" s="139" t="str">
        <f t="shared" si="419"/>
        <v/>
      </c>
      <c r="W816" s="318"/>
      <c r="X816" s="139" t="str">
        <f t="shared" si="420"/>
        <v/>
      </c>
      <c r="Y816" s="278"/>
      <c r="Z816" s="139" t="str">
        <f t="shared" si="421"/>
        <v/>
      </c>
      <c r="AA816" s="299"/>
      <c r="AB816" s="139" t="str">
        <f t="shared" si="422"/>
        <v/>
      </c>
      <c r="AC816" s="139">
        <f>IF(ISBLANK(#REF!),"",MATCH($D816,Liste_compétences,0))</f>
        <v>816</v>
      </c>
      <c r="AD816" s="139">
        <f>IF(ISBLANK(#REF!),"",MATCH($D816,Liste_compétences,0))</f>
        <v>816</v>
      </c>
    </row>
    <row r="817" spans="1:30" x14ac:dyDescent="0.25">
      <c r="A817" s="8"/>
      <c r="B817" s="32"/>
      <c r="C817" s="168" t="s">
        <v>681</v>
      </c>
      <c r="D817" s="207" t="s">
        <v>1111</v>
      </c>
      <c r="E817" s="256"/>
      <c r="F817" s="139" t="str">
        <f t="shared" si="411"/>
        <v/>
      </c>
      <c r="G817" s="278"/>
      <c r="H817" s="139" t="str">
        <f t="shared" si="412"/>
        <v/>
      </c>
      <c r="I817" s="299"/>
      <c r="J817" s="139" t="str">
        <f t="shared" si="413"/>
        <v/>
      </c>
      <c r="K817" s="318"/>
      <c r="L817" s="139" t="str">
        <f t="shared" si="414"/>
        <v/>
      </c>
      <c r="M817" s="278"/>
      <c r="N817" s="139" t="str">
        <f t="shared" si="415"/>
        <v/>
      </c>
      <c r="O817" s="299"/>
      <c r="P817" s="139" t="str">
        <f t="shared" si="416"/>
        <v/>
      </c>
      <c r="Q817" s="318"/>
      <c r="R817" s="139" t="str">
        <f t="shared" si="417"/>
        <v/>
      </c>
      <c r="S817" s="278"/>
      <c r="T817" s="139" t="str">
        <f t="shared" si="418"/>
        <v/>
      </c>
      <c r="U817" s="299"/>
      <c r="V817" s="139" t="str">
        <f t="shared" si="419"/>
        <v/>
      </c>
      <c r="W817" s="318"/>
      <c r="X817" s="139" t="str">
        <f t="shared" si="420"/>
        <v/>
      </c>
      <c r="Y817" s="278"/>
      <c r="Z817" s="139" t="str">
        <f t="shared" si="421"/>
        <v/>
      </c>
      <c r="AA817" s="299"/>
      <c r="AB817" s="139" t="str">
        <f t="shared" si="422"/>
        <v/>
      </c>
      <c r="AC817" s="139">
        <f>IF(ISBLANK(#REF!),"",MATCH($D817,Liste_compétences,0))</f>
        <v>817</v>
      </c>
      <c r="AD817" s="139">
        <f>IF(ISBLANK(#REF!),"",MATCH($D817,Liste_compétences,0))</f>
        <v>817</v>
      </c>
    </row>
    <row r="818" spans="1:30" x14ac:dyDescent="0.25">
      <c r="A818" s="8"/>
      <c r="B818" s="32"/>
      <c r="C818" s="168" t="s">
        <v>682</v>
      </c>
      <c r="D818" s="207" t="s">
        <v>1112</v>
      </c>
      <c r="E818" s="256"/>
      <c r="F818" s="139" t="str">
        <f t="shared" si="411"/>
        <v/>
      </c>
      <c r="G818" s="278"/>
      <c r="H818" s="139" t="str">
        <f t="shared" si="412"/>
        <v/>
      </c>
      <c r="I818" s="299"/>
      <c r="J818" s="139" t="str">
        <f t="shared" si="413"/>
        <v/>
      </c>
      <c r="K818" s="318"/>
      <c r="L818" s="139" t="str">
        <f t="shared" si="414"/>
        <v/>
      </c>
      <c r="M818" s="278"/>
      <c r="N818" s="139" t="str">
        <f t="shared" si="415"/>
        <v/>
      </c>
      <c r="O818" s="299"/>
      <c r="P818" s="139" t="str">
        <f t="shared" si="416"/>
        <v/>
      </c>
      <c r="Q818" s="318"/>
      <c r="R818" s="139" t="str">
        <f t="shared" si="417"/>
        <v/>
      </c>
      <c r="S818" s="278"/>
      <c r="T818" s="139" t="str">
        <f t="shared" si="418"/>
        <v/>
      </c>
      <c r="U818" s="299"/>
      <c r="V818" s="139" t="str">
        <f t="shared" si="419"/>
        <v/>
      </c>
      <c r="W818" s="318"/>
      <c r="X818" s="139" t="str">
        <f t="shared" si="420"/>
        <v/>
      </c>
      <c r="Y818" s="278"/>
      <c r="Z818" s="139" t="str">
        <f t="shared" si="421"/>
        <v/>
      </c>
      <c r="AA818" s="299"/>
      <c r="AB818" s="139" t="str">
        <f t="shared" si="422"/>
        <v/>
      </c>
      <c r="AC818" s="139">
        <f>IF(ISBLANK(#REF!),"",MATCH($D818,Liste_compétences,0))</f>
        <v>818</v>
      </c>
      <c r="AD818" s="139">
        <f>IF(ISBLANK(#REF!),"",MATCH($D818,Liste_compétences,0))</f>
        <v>818</v>
      </c>
    </row>
    <row r="819" spans="1:30" x14ac:dyDescent="0.25">
      <c r="A819" s="8"/>
      <c r="B819" s="32"/>
      <c r="C819" s="168" t="s">
        <v>683</v>
      </c>
      <c r="D819" s="207" t="s">
        <v>1113</v>
      </c>
      <c r="E819" s="256"/>
      <c r="F819" s="139" t="str">
        <f t="shared" si="411"/>
        <v/>
      </c>
      <c r="G819" s="278"/>
      <c r="H819" s="139" t="str">
        <f t="shared" si="412"/>
        <v/>
      </c>
      <c r="I819" s="299"/>
      <c r="J819" s="139" t="str">
        <f t="shared" si="413"/>
        <v/>
      </c>
      <c r="K819" s="318"/>
      <c r="L819" s="139" t="str">
        <f t="shared" si="414"/>
        <v/>
      </c>
      <c r="M819" s="278"/>
      <c r="N819" s="139" t="str">
        <f t="shared" si="415"/>
        <v/>
      </c>
      <c r="O819" s="299"/>
      <c r="P819" s="139" t="str">
        <f t="shared" si="416"/>
        <v/>
      </c>
      <c r="Q819" s="318"/>
      <c r="R819" s="139" t="str">
        <f t="shared" si="417"/>
        <v/>
      </c>
      <c r="S819" s="278"/>
      <c r="T819" s="139" t="str">
        <f t="shared" si="418"/>
        <v/>
      </c>
      <c r="U819" s="299"/>
      <c r="V819" s="139" t="str">
        <f t="shared" si="419"/>
        <v/>
      </c>
      <c r="W819" s="318"/>
      <c r="X819" s="139" t="str">
        <f t="shared" si="420"/>
        <v/>
      </c>
      <c r="Y819" s="278"/>
      <c r="Z819" s="139" t="str">
        <f t="shared" si="421"/>
        <v/>
      </c>
      <c r="AA819" s="299"/>
      <c r="AB819" s="139" t="str">
        <f t="shared" si="422"/>
        <v/>
      </c>
      <c r="AC819" s="139">
        <f>IF(ISBLANK(#REF!),"",MATCH($D819,Liste_compétences,0))</f>
        <v>819</v>
      </c>
      <c r="AD819" s="139">
        <f>IF(ISBLANK(#REF!),"",MATCH($D819,Liste_compétences,0))</f>
        <v>819</v>
      </c>
    </row>
    <row r="820" spans="1:30" ht="23.25" thickBot="1" x14ac:dyDescent="0.3">
      <c r="A820" s="8"/>
      <c r="B820" s="33"/>
      <c r="C820" s="202" t="s">
        <v>684</v>
      </c>
      <c r="D820" s="208" t="s">
        <v>1114</v>
      </c>
      <c r="E820" s="257"/>
      <c r="F820" s="140" t="str">
        <f t="shared" si="411"/>
        <v/>
      </c>
      <c r="G820" s="279"/>
      <c r="H820" s="140" t="str">
        <f t="shared" si="412"/>
        <v/>
      </c>
      <c r="I820" s="300"/>
      <c r="J820" s="140" t="str">
        <f t="shared" si="413"/>
        <v/>
      </c>
      <c r="K820" s="317"/>
      <c r="L820" s="140" t="str">
        <f t="shared" si="414"/>
        <v/>
      </c>
      <c r="M820" s="279"/>
      <c r="N820" s="140" t="str">
        <f t="shared" si="415"/>
        <v/>
      </c>
      <c r="O820" s="300"/>
      <c r="P820" s="140" t="str">
        <f t="shared" si="416"/>
        <v/>
      </c>
      <c r="Q820" s="317"/>
      <c r="R820" s="140" t="str">
        <f t="shared" si="417"/>
        <v/>
      </c>
      <c r="S820" s="279"/>
      <c r="T820" s="140" t="str">
        <f t="shared" si="418"/>
        <v/>
      </c>
      <c r="U820" s="300"/>
      <c r="V820" s="140" t="str">
        <f t="shared" si="419"/>
        <v/>
      </c>
      <c r="W820" s="317"/>
      <c r="X820" s="140" t="str">
        <f t="shared" si="420"/>
        <v/>
      </c>
      <c r="Y820" s="279"/>
      <c r="Z820" s="140" t="str">
        <f t="shared" si="421"/>
        <v/>
      </c>
      <c r="AA820" s="300"/>
      <c r="AB820" s="140" t="str">
        <f t="shared" si="422"/>
        <v/>
      </c>
      <c r="AC820" s="140">
        <f>IF(ISBLANK(#REF!),"",MATCH($D820,Liste_compétences,0))</f>
        <v>820</v>
      </c>
      <c r="AD820" s="140">
        <f>IF(ISBLANK(#REF!),"",MATCH($D820,Liste_compétences,0))</f>
        <v>820</v>
      </c>
    </row>
    <row r="821" spans="1:30" ht="23.25" thickBot="1" x14ac:dyDescent="0.3">
      <c r="A821" s="1" t="s">
        <v>168</v>
      </c>
      <c r="B821" s="85"/>
      <c r="C821" s="203" t="s">
        <v>685</v>
      </c>
      <c r="D821" s="209" t="s">
        <v>1115</v>
      </c>
      <c r="E821" s="260"/>
      <c r="F821" s="146" t="str">
        <f t="shared" si="411"/>
        <v/>
      </c>
      <c r="G821" s="282"/>
      <c r="H821" s="146" t="str">
        <f t="shared" si="412"/>
        <v/>
      </c>
      <c r="I821" s="303"/>
      <c r="J821" s="146" t="str">
        <f t="shared" si="413"/>
        <v/>
      </c>
      <c r="K821" s="321"/>
      <c r="L821" s="146" t="str">
        <f t="shared" si="414"/>
        <v/>
      </c>
      <c r="M821" s="282"/>
      <c r="N821" s="146" t="str">
        <f t="shared" si="415"/>
        <v/>
      </c>
      <c r="O821" s="303"/>
      <c r="P821" s="146" t="str">
        <f t="shared" si="416"/>
        <v/>
      </c>
      <c r="Q821" s="321"/>
      <c r="R821" s="146" t="str">
        <f t="shared" si="417"/>
        <v/>
      </c>
      <c r="S821" s="282"/>
      <c r="T821" s="146" t="str">
        <f t="shared" si="418"/>
        <v/>
      </c>
      <c r="U821" s="303"/>
      <c r="V821" s="146" t="str">
        <f t="shared" si="419"/>
        <v/>
      </c>
      <c r="W821" s="321"/>
      <c r="X821" s="146" t="str">
        <f t="shared" si="420"/>
        <v/>
      </c>
      <c r="Y821" s="282"/>
      <c r="Z821" s="146" t="str">
        <f t="shared" si="421"/>
        <v/>
      </c>
      <c r="AA821" s="303"/>
      <c r="AB821" s="146" t="str">
        <f t="shared" si="422"/>
        <v/>
      </c>
      <c r="AC821" s="146">
        <f>IF(ISBLANK(#REF!),"",MATCH($D821,Liste_compétences,0))</f>
        <v>821</v>
      </c>
      <c r="AD821" s="146">
        <f>IF(ISBLANK(#REF!),"",MATCH($D821,Liste_compétences,0))</f>
        <v>821</v>
      </c>
    </row>
    <row r="822" spans="1:30" ht="24" thickBot="1" x14ac:dyDescent="0.3">
      <c r="A822" s="23"/>
      <c r="B822" s="63"/>
      <c r="C822" s="63"/>
      <c r="D822" s="217" t="s">
        <v>46</v>
      </c>
      <c r="E822" s="337"/>
      <c r="F822" s="338" t="str">
        <f>IF(SUM(F823:F858)=0,"",MATCH($D822,Liste_compétences,0))</f>
        <v/>
      </c>
      <c r="G822" s="339"/>
      <c r="H822" s="338" t="str">
        <f>IF(SUM(H823:H858)=0,"",MATCH($D822,Liste_compétences,0))</f>
        <v/>
      </c>
      <c r="I822" s="339"/>
      <c r="J822" s="338" t="str">
        <f>IF(SUM(J823:J858)=0,"",MATCH($D822,Liste_compétences,0))</f>
        <v/>
      </c>
      <c r="K822" s="339"/>
      <c r="L822" s="338" t="str">
        <f>IF(SUM(L823:L858)=0,"",MATCH($D822,Liste_compétences,0))</f>
        <v/>
      </c>
      <c r="M822" s="339"/>
      <c r="N822" s="338" t="str">
        <f>IF(SUM(N823:N858)=0,"",MATCH($D822,Liste_compétences,0))</f>
        <v/>
      </c>
      <c r="O822" s="339"/>
      <c r="P822" s="338" t="str">
        <f>IF(SUM(P823:P858)=0,"",MATCH($D822,Liste_compétences,0))</f>
        <v/>
      </c>
      <c r="Q822" s="339"/>
      <c r="R822" s="338" t="str">
        <f>IF(SUM(R823:R858)=0,"",MATCH($D822,Liste_compétences,0))</f>
        <v/>
      </c>
      <c r="S822" s="339" t="s">
        <v>237</v>
      </c>
      <c r="T822" s="338" t="str">
        <f>IF(SUM(T823:T858)=0,"",MATCH($D822,Liste_compétences,0))</f>
        <v/>
      </c>
      <c r="U822" s="339"/>
      <c r="V822" s="338" t="str">
        <f>IF(SUM(V823:V858)=0,"",MATCH($D822,Liste_compétences,0))</f>
        <v/>
      </c>
      <c r="W822" s="339"/>
      <c r="X822" s="338" t="str">
        <f>IF(SUM(X823:X858)=0,"",MATCH($D822,Liste_compétences,0))</f>
        <v/>
      </c>
      <c r="Y822" s="339"/>
      <c r="Z822" s="338" t="str">
        <f>IF(SUM(Z823:Z858)=0,"",MATCH($D822,Liste_compétences,0))</f>
        <v/>
      </c>
      <c r="AA822" s="339"/>
      <c r="AB822" s="338" t="str">
        <f>IF(SUM(AB823:AB858)=0,"",MATCH($D822,Liste_compétences,0))</f>
        <v/>
      </c>
      <c r="AC822" s="338">
        <f>IF(SUM(AC823:AC858)=0,"",MATCH($D822,Liste_compétences,0))</f>
        <v>822</v>
      </c>
      <c r="AD822" s="104">
        <f>IF(SUM(AD823:AD858)=0,"",MATCH($D822,Liste_compétences,0))</f>
        <v>822</v>
      </c>
    </row>
    <row r="823" spans="1:30" ht="16.5" thickBot="1" x14ac:dyDescent="0.3">
      <c r="A823" s="412" t="s">
        <v>230</v>
      </c>
      <c r="B823" s="159"/>
      <c r="C823" s="172"/>
      <c r="D823" s="13" t="s">
        <v>1391</v>
      </c>
      <c r="E823" s="340"/>
      <c r="F823" s="341" t="str">
        <f>IF(SUM(F825:F827)=0,"",MATCH($D823,Liste_compétences,0))</f>
        <v/>
      </c>
      <c r="G823" s="342" t="str">
        <f>G$6</f>
        <v>2012-2013</v>
      </c>
      <c r="H823" s="341" t="str">
        <f>IF(SUM(H825:H827)=0,"",MATCH($D823,Liste_compétences,0))</f>
        <v/>
      </c>
      <c r="I823" s="343"/>
      <c r="J823" s="341" t="str">
        <f>IF(SUM(J825:J827)=0,"",MATCH($D823,Liste_compétences,0))</f>
        <v/>
      </c>
      <c r="K823" s="340"/>
      <c r="L823" s="341" t="str">
        <f>IF(SUM(L825:L827)=0,"",MATCH($D823,Liste_compétences,0))</f>
        <v/>
      </c>
      <c r="M823" s="342" t="str">
        <f>M$6</f>
        <v>2013-2014</v>
      </c>
      <c r="N823" s="341" t="str">
        <f>IF(SUM(N825:N827)=0,"",MATCH($D823,Liste_compétences,0))</f>
        <v/>
      </c>
      <c r="O823" s="343"/>
      <c r="P823" s="341" t="str">
        <f>IF(SUM(P825:P827)=0,"",MATCH($D823,Liste_compétences,0))</f>
        <v/>
      </c>
      <c r="Q823" s="340"/>
      <c r="R823" s="341" t="str">
        <f>IF(SUM(R825:R827)=0,"",MATCH($D823,Liste_compétences,0))</f>
        <v/>
      </c>
      <c r="S823" s="342" t="str">
        <f>S$6</f>
        <v>2014-2015</v>
      </c>
      <c r="T823" s="341" t="str">
        <f>IF(SUM(T825:T827)=0,"",MATCH($D823,Liste_compétences,0))</f>
        <v/>
      </c>
      <c r="U823" s="343"/>
      <c r="V823" s="341" t="str">
        <f>IF(SUM(V825:V827)=0,"",MATCH($D823,Liste_compétences,0))</f>
        <v/>
      </c>
      <c r="W823" s="340"/>
      <c r="X823" s="341" t="str">
        <f>IF(SUM(X825:X827)=0,"",MATCH($D823,Liste_compétences,0))</f>
        <v/>
      </c>
      <c r="Y823" s="342" t="str">
        <f>Y$6</f>
        <v>2015-2016</v>
      </c>
      <c r="Z823" s="341" t="str">
        <f>IF(SUM(Z825:Z827)=0,"",MATCH($D823,Liste_compétences,0))</f>
        <v/>
      </c>
      <c r="AA823" s="343"/>
      <c r="AB823" s="341" t="str">
        <f>IF(SUM(AB825:AB827)=0,"",MATCH($D823,Liste_compétences,0))</f>
        <v/>
      </c>
      <c r="AC823" s="341">
        <f>IF(SUM(AC825:AC827)=0,"",MATCH($D823,Liste_compétences,0))</f>
        <v>823</v>
      </c>
      <c r="AD823" s="103">
        <f>IF(SUM(AD825:AD827)=0,"",MATCH($D823,Liste_compétences,0))</f>
        <v>823</v>
      </c>
    </row>
    <row r="824" spans="1:30" ht="16.5" thickBot="1" x14ac:dyDescent="0.3">
      <c r="A824" s="413"/>
      <c r="B824" s="177"/>
      <c r="C824" s="173"/>
      <c r="D824" s="17" t="s">
        <v>1</v>
      </c>
      <c r="E824" s="344">
        <v>1</v>
      </c>
      <c r="F824" s="345"/>
      <c r="G824" s="346">
        <v>2</v>
      </c>
      <c r="H824" s="345"/>
      <c r="I824" s="347">
        <v>3</v>
      </c>
      <c r="J824" s="345"/>
      <c r="K824" s="357">
        <v>1</v>
      </c>
      <c r="L824" s="345"/>
      <c r="M824" s="346">
        <v>2</v>
      </c>
      <c r="N824" s="345"/>
      <c r="O824" s="347">
        <v>3</v>
      </c>
      <c r="P824" s="345"/>
      <c r="Q824" s="344">
        <v>1</v>
      </c>
      <c r="R824" s="345"/>
      <c r="S824" s="346">
        <v>2</v>
      </c>
      <c r="T824" s="345"/>
      <c r="U824" s="347">
        <v>3</v>
      </c>
      <c r="V824" s="345"/>
      <c r="W824" s="357">
        <v>1</v>
      </c>
      <c r="X824" s="345"/>
      <c r="Y824" s="346">
        <v>2</v>
      </c>
      <c r="Z824" s="345"/>
      <c r="AA824" s="347">
        <v>3</v>
      </c>
      <c r="AB824" s="345"/>
      <c r="AC824" s="345"/>
      <c r="AD824" s="119"/>
    </row>
    <row r="825" spans="1:30" x14ac:dyDescent="0.25">
      <c r="A825" s="97"/>
      <c r="B825" s="59"/>
      <c r="C825" s="171" t="s">
        <v>686</v>
      </c>
      <c r="D825" s="206" t="s">
        <v>1080</v>
      </c>
      <c r="E825" s="255"/>
      <c r="F825" s="138" t="str">
        <f>IF(ISBLANK(E825),"",MATCH($D825,Liste_compétences,0))</f>
        <v/>
      </c>
      <c r="G825" s="277"/>
      <c r="H825" s="138" t="str">
        <f>IF(ISBLANK(G825),"",MATCH($D825,Liste_compétences,0))</f>
        <v/>
      </c>
      <c r="I825" s="298"/>
      <c r="J825" s="138" t="str">
        <f>IF(ISBLANK(I825),"",MATCH($D825,Liste_compétences,0))</f>
        <v/>
      </c>
      <c r="K825" s="316"/>
      <c r="L825" s="138" t="str">
        <f>IF(ISBLANK(K825),"",MATCH($D825,Liste_compétences,0))</f>
        <v/>
      </c>
      <c r="M825" s="277"/>
      <c r="N825" s="138" t="str">
        <f>IF(ISBLANK(M825),"",MATCH($D825,Liste_compétences,0))</f>
        <v/>
      </c>
      <c r="O825" s="298"/>
      <c r="P825" s="138" t="str">
        <f>IF(ISBLANK(O825),"",MATCH($D825,Liste_compétences,0))</f>
        <v/>
      </c>
      <c r="Q825" s="255"/>
      <c r="R825" s="138" t="str">
        <f>IF(ISBLANK(Q825),"",MATCH($D825,Liste_compétences,0))</f>
        <v/>
      </c>
      <c r="S825" s="277"/>
      <c r="T825" s="138" t="str">
        <f>IF(ISBLANK(S825),"",MATCH($D825,Liste_compétences,0))</f>
        <v/>
      </c>
      <c r="U825" s="298"/>
      <c r="V825" s="138" t="str">
        <f>IF(ISBLANK(U825),"",MATCH($D825,Liste_compétences,0))</f>
        <v/>
      </c>
      <c r="W825" s="316"/>
      <c r="X825" s="138" t="str">
        <f>IF(ISBLANK(W825),"",MATCH($D825,Liste_compétences,0))</f>
        <v/>
      </c>
      <c r="Y825" s="277"/>
      <c r="Z825" s="138" t="str">
        <f>IF(ISBLANK(Y825),"",MATCH($D825,Liste_compétences,0))</f>
        <v/>
      </c>
      <c r="AA825" s="298"/>
      <c r="AB825" s="138" t="str">
        <f>IF(ISBLANK(AA825),"",MATCH($D825,Liste_compétences,0))</f>
        <v/>
      </c>
      <c r="AC825" s="138">
        <f>IF(ISBLANK(#REF!),"",MATCH($D825,Liste_compétences,0))</f>
        <v>825</v>
      </c>
      <c r="AD825" s="138">
        <f>IF(ISBLANK(#REF!),"",MATCH($D825,Liste_compétences,0))</f>
        <v>825</v>
      </c>
    </row>
    <row r="826" spans="1:30" x14ac:dyDescent="0.25">
      <c r="A826" s="97"/>
      <c r="B826" s="59"/>
      <c r="C826" s="202" t="s">
        <v>687</v>
      </c>
      <c r="D826" s="207" t="s">
        <v>1081</v>
      </c>
      <c r="E826" s="256"/>
      <c r="F826" s="139" t="str">
        <f>IF(ISBLANK(E826),"",MATCH($D826,Liste_compétences,0))</f>
        <v/>
      </c>
      <c r="G826" s="278"/>
      <c r="H826" s="139" t="str">
        <f>IF(ISBLANK(G826),"",MATCH($D826,Liste_compétences,0))</f>
        <v/>
      </c>
      <c r="I826" s="299"/>
      <c r="J826" s="139" t="str">
        <f>IF(ISBLANK(I826),"",MATCH($D826,Liste_compétences,0))</f>
        <v/>
      </c>
      <c r="K826" s="318"/>
      <c r="L826" s="139" t="str">
        <f>IF(ISBLANK(K826),"",MATCH($D826,Liste_compétences,0))</f>
        <v/>
      </c>
      <c r="M826" s="278"/>
      <c r="N826" s="139" t="str">
        <f>IF(ISBLANK(M826),"",MATCH($D826,Liste_compétences,0))</f>
        <v/>
      </c>
      <c r="O826" s="299"/>
      <c r="P826" s="139" t="str">
        <f>IF(ISBLANK(O826),"",MATCH($D826,Liste_compétences,0))</f>
        <v/>
      </c>
      <c r="Q826" s="256"/>
      <c r="R826" s="139" t="str">
        <f>IF(ISBLANK(Q826),"",MATCH($D826,Liste_compétences,0))</f>
        <v/>
      </c>
      <c r="S826" s="278"/>
      <c r="T826" s="139" t="str">
        <f>IF(ISBLANK(S826),"",MATCH($D826,Liste_compétences,0))</f>
        <v/>
      </c>
      <c r="U826" s="299"/>
      <c r="V826" s="139" t="str">
        <f>IF(ISBLANK(U826),"",MATCH($D826,Liste_compétences,0))</f>
        <v/>
      </c>
      <c r="W826" s="318"/>
      <c r="X826" s="139" t="str">
        <f>IF(ISBLANK(W826),"",MATCH($D826,Liste_compétences,0))</f>
        <v/>
      </c>
      <c r="Y826" s="278"/>
      <c r="Z826" s="139" t="str">
        <f>IF(ISBLANK(Y826),"",MATCH($D826,Liste_compétences,0))</f>
        <v/>
      </c>
      <c r="AA826" s="299"/>
      <c r="AB826" s="139" t="str">
        <f>IF(ISBLANK(AA826),"",MATCH($D826,Liste_compétences,0))</f>
        <v/>
      </c>
      <c r="AC826" s="139">
        <f>IF(ISBLANK(#REF!),"",MATCH($D826,Liste_compétences,0))</f>
        <v>826</v>
      </c>
      <c r="AD826" s="139">
        <f>IF(ISBLANK(#REF!),"",MATCH($D826,Liste_compétences,0))</f>
        <v>826</v>
      </c>
    </row>
    <row r="827" spans="1:30" ht="15" thickBot="1" x14ac:dyDescent="0.3">
      <c r="A827" s="97"/>
      <c r="B827" s="59"/>
      <c r="C827" s="169" t="s">
        <v>688</v>
      </c>
      <c r="D827" s="25" t="s">
        <v>1082</v>
      </c>
      <c r="E827" s="258"/>
      <c r="F827" s="141" t="str">
        <f>IF(ISBLANK(E827),"",MATCH($D827,Liste_compétences,0))</f>
        <v/>
      </c>
      <c r="G827" s="280"/>
      <c r="H827" s="141" t="str">
        <f>IF(ISBLANK(G827),"",MATCH($D827,Liste_compétences,0))</f>
        <v/>
      </c>
      <c r="I827" s="301"/>
      <c r="J827" s="141" t="str">
        <f>IF(ISBLANK(I827),"",MATCH($D827,Liste_compétences,0))</f>
        <v/>
      </c>
      <c r="K827" s="319"/>
      <c r="L827" s="141" t="str">
        <f>IF(ISBLANK(K827),"",MATCH($D827,Liste_compétences,0))</f>
        <v/>
      </c>
      <c r="M827" s="280"/>
      <c r="N827" s="141" t="str">
        <f>IF(ISBLANK(M827),"",MATCH($D827,Liste_compétences,0))</f>
        <v/>
      </c>
      <c r="O827" s="301"/>
      <c r="P827" s="141" t="str">
        <f>IF(ISBLANK(O827),"",MATCH($D827,Liste_compétences,0))</f>
        <v/>
      </c>
      <c r="Q827" s="258"/>
      <c r="R827" s="141" t="str">
        <f>IF(ISBLANK(Q827),"",MATCH($D827,Liste_compétences,0))</f>
        <v/>
      </c>
      <c r="S827" s="280"/>
      <c r="T827" s="141" t="str">
        <f>IF(ISBLANK(S827),"",MATCH($D827,Liste_compétences,0))</f>
        <v/>
      </c>
      <c r="U827" s="301"/>
      <c r="V827" s="141" t="str">
        <f>IF(ISBLANK(U827),"",MATCH($D827,Liste_compétences,0))</f>
        <v/>
      </c>
      <c r="W827" s="319"/>
      <c r="X827" s="141" t="str">
        <f>IF(ISBLANK(W827),"",MATCH($D827,Liste_compétences,0))</f>
        <v/>
      </c>
      <c r="Y827" s="280"/>
      <c r="Z827" s="141" t="str">
        <f>IF(ISBLANK(Y827),"",MATCH($D827,Liste_compétences,0))</f>
        <v/>
      </c>
      <c r="AA827" s="301"/>
      <c r="AB827" s="141" t="str">
        <f>IF(ISBLANK(AA827),"",MATCH($D827,Liste_compétences,0))</f>
        <v/>
      </c>
      <c r="AC827" s="141">
        <f>IF(ISBLANK(#REF!),"",MATCH($D827,Liste_compétences,0))</f>
        <v>827</v>
      </c>
      <c r="AD827" s="141">
        <f>IF(ISBLANK(#REF!),"",MATCH($D827,Liste_compétences,0))</f>
        <v>827</v>
      </c>
    </row>
    <row r="828" spans="1:30" ht="16.5" thickBot="1" x14ac:dyDescent="0.3">
      <c r="A828" s="412" t="s">
        <v>230</v>
      </c>
      <c r="B828" s="159"/>
      <c r="C828" s="172"/>
      <c r="D828" s="13" t="s">
        <v>1392</v>
      </c>
      <c r="E828" s="340"/>
      <c r="F828" s="341" t="str">
        <f>IF(SUM(F830:F836)=0,"",MATCH($D828,Liste_compétences,0))</f>
        <v/>
      </c>
      <c r="G828" s="342" t="str">
        <f>G$6</f>
        <v>2012-2013</v>
      </c>
      <c r="H828" s="341" t="str">
        <f>IF(SUM(H830:H836)=0,"",MATCH($D828,Liste_compétences,0))</f>
        <v/>
      </c>
      <c r="I828" s="343"/>
      <c r="J828" s="341" t="str">
        <f>IF(SUM(J830:J836)=0,"",MATCH($D828,Liste_compétences,0))</f>
        <v/>
      </c>
      <c r="K828" s="340"/>
      <c r="L828" s="341" t="str">
        <f>IF(SUM(L830:L836)=0,"",MATCH($D828,Liste_compétences,0))</f>
        <v/>
      </c>
      <c r="M828" s="342" t="str">
        <f>M$6</f>
        <v>2013-2014</v>
      </c>
      <c r="N828" s="341" t="str">
        <f>IF(SUM(N830:N836)=0,"",MATCH($D828,Liste_compétences,0))</f>
        <v/>
      </c>
      <c r="O828" s="343"/>
      <c r="P828" s="341" t="str">
        <f>IF(SUM(P830:P836)=0,"",MATCH($D828,Liste_compétences,0))</f>
        <v/>
      </c>
      <c r="Q828" s="340"/>
      <c r="R828" s="341" t="str">
        <f>IF(SUM(R830:R836)=0,"",MATCH($D828,Liste_compétences,0))</f>
        <v/>
      </c>
      <c r="S828" s="342" t="str">
        <f>S$6</f>
        <v>2014-2015</v>
      </c>
      <c r="T828" s="341" t="str">
        <f>IF(SUM(T830:T836)=0,"",MATCH($D828,Liste_compétences,0))</f>
        <v/>
      </c>
      <c r="U828" s="343"/>
      <c r="V828" s="341" t="str">
        <f>IF(SUM(V830:V836)=0,"",MATCH($D828,Liste_compétences,0))</f>
        <v/>
      </c>
      <c r="W828" s="340"/>
      <c r="X828" s="341" t="str">
        <f>IF(SUM(X830:X836)=0,"",MATCH($D828,Liste_compétences,0))</f>
        <v/>
      </c>
      <c r="Y828" s="342" t="str">
        <f>Y$6</f>
        <v>2015-2016</v>
      </c>
      <c r="Z828" s="341" t="str">
        <f>IF(SUM(Z830:Z836)=0,"",MATCH($D828,Liste_compétences,0))</f>
        <v/>
      </c>
      <c r="AA828" s="343"/>
      <c r="AB828" s="341" t="str">
        <f>IF(SUM(AB830:AB836)=0,"",MATCH($D828,Liste_compétences,0))</f>
        <v/>
      </c>
      <c r="AC828" s="341">
        <f>IF(SUM(AC830:AC836)=0,"",MATCH($D828,Liste_compétences,0))</f>
        <v>828</v>
      </c>
      <c r="AD828" s="103">
        <f>IF(SUM(AD830:AD836)=0,"",MATCH($D828,Liste_compétences,0))</f>
        <v>828</v>
      </c>
    </row>
    <row r="829" spans="1:30" ht="16.5" thickBot="1" x14ac:dyDescent="0.3">
      <c r="A829" s="413"/>
      <c r="B829" s="177"/>
      <c r="C829" s="173"/>
      <c r="D829" s="17" t="s">
        <v>1</v>
      </c>
      <c r="E829" s="344">
        <v>1</v>
      </c>
      <c r="F829" s="345"/>
      <c r="G829" s="346">
        <v>2</v>
      </c>
      <c r="H829" s="345"/>
      <c r="I829" s="347">
        <v>3</v>
      </c>
      <c r="J829" s="345"/>
      <c r="K829" s="357">
        <v>1</v>
      </c>
      <c r="L829" s="345"/>
      <c r="M829" s="346">
        <v>2</v>
      </c>
      <c r="N829" s="345"/>
      <c r="O829" s="347">
        <v>3</v>
      </c>
      <c r="P829" s="345"/>
      <c r="Q829" s="344">
        <v>1</v>
      </c>
      <c r="R829" s="345"/>
      <c r="S829" s="346">
        <v>2</v>
      </c>
      <c r="T829" s="345"/>
      <c r="U829" s="347">
        <v>3</v>
      </c>
      <c r="V829" s="345"/>
      <c r="W829" s="357">
        <v>1</v>
      </c>
      <c r="X829" s="345"/>
      <c r="Y829" s="346">
        <v>2</v>
      </c>
      <c r="Z829" s="345"/>
      <c r="AA829" s="347">
        <v>3</v>
      </c>
      <c r="AB829" s="345"/>
      <c r="AC829" s="345"/>
      <c r="AD829" s="119"/>
    </row>
    <row r="830" spans="1:30" x14ac:dyDescent="0.25">
      <c r="A830" s="97"/>
      <c r="B830" s="175"/>
      <c r="C830" s="171" t="s">
        <v>689</v>
      </c>
      <c r="D830" s="206" t="s">
        <v>1073</v>
      </c>
      <c r="E830" s="255"/>
      <c r="F830" s="138" t="str">
        <f t="shared" ref="F830:V836" si="424">IF(ISBLANK(E830),"",MATCH($D830,Liste_compétences,0))</f>
        <v/>
      </c>
      <c r="G830" s="277"/>
      <c r="H830" s="138" t="str">
        <f t="shared" si="424"/>
        <v/>
      </c>
      <c r="I830" s="298"/>
      <c r="J830" s="138" t="str">
        <f t="shared" si="424"/>
        <v/>
      </c>
      <c r="K830" s="316"/>
      <c r="L830" s="138" t="str">
        <f t="shared" si="424"/>
        <v/>
      </c>
      <c r="M830" s="277"/>
      <c r="N830" s="138" t="str">
        <f t="shared" si="424"/>
        <v/>
      </c>
      <c r="O830" s="298"/>
      <c r="P830" s="138" t="str">
        <f t="shared" si="424"/>
        <v/>
      </c>
      <c r="Q830" s="255"/>
      <c r="R830" s="138" t="str">
        <f t="shared" si="424"/>
        <v/>
      </c>
      <c r="S830" s="277"/>
      <c r="T830" s="138" t="str">
        <f t="shared" si="424"/>
        <v/>
      </c>
      <c r="U830" s="298"/>
      <c r="V830" s="138" t="str">
        <f t="shared" si="424"/>
        <v/>
      </c>
      <c r="W830" s="316"/>
      <c r="X830" s="138" t="str">
        <f t="shared" ref="X830:X836" si="425">IF(ISBLANK(W830),"",MATCH($D830,Liste_compétences,0))</f>
        <v/>
      </c>
      <c r="Y830" s="277"/>
      <c r="Z830" s="138" t="str">
        <f t="shared" ref="Z830:Z836" si="426">IF(ISBLANK(Y830),"",MATCH($D830,Liste_compétences,0))</f>
        <v/>
      </c>
      <c r="AA830" s="298"/>
      <c r="AB830" s="138" t="str">
        <f t="shared" ref="AB830:AB836" si="427">IF(ISBLANK(AA830),"",MATCH($D830,Liste_compétences,0))</f>
        <v/>
      </c>
      <c r="AC830" s="138">
        <f>IF(ISBLANK(#REF!),"",MATCH($D830,Liste_compétences,0))</f>
        <v>830</v>
      </c>
      <c r="AD830" s="138">
        <f>IF(ISBLANK(#REF!),"",MATCH($D830,Liste_compétences,0))</f>
        <v>830</v>
      </c>
    </row>
    <row r="831" spans="1:30" x14ac:dyDescent="0.25">
      <c r="A831" s="97"/>
      <c r="B831" s="59"/>
      <c r="C831" s="202" t="s">
        <v>690</v>
      </c>
      <c r="D831" s="207" t="s">
        <v>1074</v>
      </c>
      <c r="E831" s="256"/>
      <c r="F831" s="139" t="str">
        <f t="shared" si="424"/>
        <v/>
      </c>
      <c r="G831" s="278"/>
      <c r="H831" s="139" t="str">
        <f t="shared" si="424"/>
        <v/>
      </c>
      <c r="I831" s="299"/>
      <c r="J831" s="139" t="str">
        <f t="shared" si="424"/>
        <v/>
      </c>
      <c r="K831" s="318"/>
      <c r="L831" s="139" t="str">
        <f t="shared" si="424"/>
        <v/>
      </c>
      <c r="M831" s="278"/>
      <c r="N831" s="139" t="str">
        <f t="shared" si="424"/>
        <v/>
      </c>
      <c r="O831" s="299"/>
      <c r="P831" s="139" t="str">
        <f t="shared" si="424"/>
        <v/>
      </c>
      <c r="Q831" s="256"/>
      <c r="R831" s="139" t="str">
        <f t="shared" si="424"/>
        <v/>
      </c>
      <c r="S831" s="278"/>
      <c r="T831" s="139" t="str">
        <f t="shared" si="424"/>
        <v/>
      </c>
      <c r="U831" s="299"/>
      <c r="V831" s="139" t="str">
        <f t="shared" si="424"/>
        <v/>
      </c>
      <c r="W831" s="318"/>
      <c r="X831" s="139" t="str">
        <f t="shared" si="425"/>
        <v/>
      </c>
      <c r="Y831" s="278"/>
      <c r="Z831" s="139" t="str">
        <f t="shared" si="426"/>
        <v/>
      </c>
      <c r="AA831" s="299"/>
      <c r="AB831" s="139" t="str">
        <f t="shared" si="427"/>
        <v/>
      </c>
      <c r="AC831" s="139">
        <f>IF(ISBLANK(#REF!),"",MATCH($D831,Liste_compétences,0))</f>
        <v>831</v>
      </c>
      <c r="AD831" s="139">
        <f>IF(ISBLANK(#REF!),"",MATCH($D831,Liste_compétences,0))</f>
        <v>831</v>
      </c>
    </row>
    <row r="832" spans="1:30" x14ac:dyDescent="0.25">
      <c r="A832" s="97"/>
      <c r="B832" s="59"/>
      <c r="C832" s="202" t="s">
        <v>691</v>
      </c>
      <c r="D832" s="207" t="s">
        <v>1075</v>
      </c>
      <c r="E832" s="256"/>
      <c r="F832" s="139" t="str">
        <f t="shared" si="424"/>
        <v/>
      </c>
      <c r="G832" s="278"/>
      <c r="H832" s="139" t="str">
        <f t="shared" si="424"/>
        <v/>
      </c>
      <c r="I832" s="299"/>
      <c r="J832" s="139" t="str">
        <f t="shared" si="424"/>
        <v/>
      </c>
      <c r="K832" s="318"/>
      <c r="L832" s="139" t="str">
        <f t="shared" si="424"/>
        <v/>
      </c>
      <c r="M832" s="278"/>
      <c r="N832" s="139" t="str">
        <f t="shared" si="424"/>
        <v/>
      </c>
      <c r="O832" s="299"/>
      <c r="P832" s="139" t="str">
        <f t="shared" si="424"/>
        <v/>
      </c>
      <c r="Q832" s="256"/>
      <c r="R832" s="139" t="str">
        <f t="shared" si="424"/>
        <v/>
      </c>
      <c r="S832" s="278"/>
      <c r="T832" s="139" t="str">
        <f t="shared" si="424"/>
        <v/>
      </c>
      <c r="U832" s="299"/>
      <c r="V832" s="139" t="str">
        <f t="shared" si="424"/>
        <v/>
      </c>
      <c r="W832" s="318"/>
      <c r="X832" s="139" t="str">
        <f t="shared" si="425"/>
        <v/>
      </c>
      <c r="Y832" s="278"/>
      <c r="Z832" s="139" t="str">
        <f t="shared" si="426"/>
        <v/>
      </c>
      <c r="AA832" s="299"/>
      <c r="AB832" s="139" t="str">
        <f t="shared" si="427"/>
        <v/>
      </c>
      <c r="AC832" s="139">
        <f>IF(ISBLANK(#REF!),"",MATCH($D832,Liste_compétences,0))</f>
        <v>832</v>
      </c>
      <c r="AD832" s="139">
        <f>IF(ISBLANK(#REF!),"",MATCH($D832,Liste_compétences,0))</f>
        <v>832</v>
      </c>
    </row>
    <row r="833" spans="1:30" x14ac:dyDescent="0.25">
      <c r="A833" s="97"/>
      <c r="B833" s="59"/>
      <c r="C833" s="202" t="s">
        <v>692</v>
      </c>
      <c r="D833" s="207" t="s">
        <v>1076</v>
      </c>
      <c r="E833" s="256"/>
      <c r="F833" s="139" t="str">
        <f t="shared" si="424"/>
        <v/>
      </c>
      <c r="G833" s="278"/>
      <c r="H833" s="139" t="str">
        <f t="shared" si="424"/>
        <v/>
      </c>
      <c r="I833" s="299"/>
      <c r="J833" s="139" t="str">
        <f t="shared" si="424"/>
        <v/>
      </c>
      <c r="K833" s="318"/>
      <c r="L833" s="139" t="str">
        <f t="shared" si="424"/>
        <v/>
      </c>
      <c r="M833" s="278"/>
      <c r="N833" s="139" t="str">
        <f t="shared" si="424"/>
        <v/>
      </c>
      <c r="O833" s="299"/>
      <c r="P833" s="139" t="str">
        <f t="shared" si="424"/>
        <v/>
      </c>
      <c r="Q833" s="256"/>
      <c r="R833" s="139" t="str">
        <f t="shared" si="424"/>
        <v/>
      </c>
      <c r="S833" s="278"/>
      <c r="T833" s="139" t="str">
        <f t="shared" si="424"/>
        <v/>
      </c>
      <c r="U833" s="299"/>
      <c r="V833" s="139" t="str">
        <f t="shared" ref="V833:V836" si="428">IF(ISBLANK(U833),"",MATCH($D833,Liste_compétences,0))</f>
        <v/>
      </c>
      <c r="W833" s="318"/>
      <c r="X833" s="139" t="str">
        <f t="shared" si="425"/>
        <v/>
      </c>
      <c r="Y833" s="278"/>
      <c r="Z833" s="139" t="str">
        <f t="shared" si="426"/>
        <v/>
      </c>
      <c r="AA833" s="299"/>
      <c r="AB833" s="139" t="str">
        <f t="shared" si="427"/>
        <v/>
      </c>
      <c r="AC833" s="139">
        <f>IF(ISBLANK(#REF!),"",MATCH($D833,Liste_compétences,0))</f>
        <v>833</v>
      </c>
      <c r="AD833" s="139">
        <f>IF(ISBLANK(#REF!),"",MATCH($D833,Liste_compétences,0))</f>
        <v>833</v>
      </c>
    </row>
    <row r="834" spans="1:30" x14ac:dyDescent="0.25">
      <c r="A834" s="97"/>
      <c r="B834" s="59"/>
      <c r="C834" s="202" t="s">
        <v>693</v>
      </c>
      <c r="D834" s="207" t="s">
        <v>1077</v>
      </c>
      <c r="E834" s="256"/>
      <c r="F834" s="139" t="str">
        <f t="shared" si="424"/>
        <v/>
      </c>
      <c r="G834" s="278"/>
      <c r="H834" s="139" t="str">
        <f t="shared" si="424"/>
        <v/>
      </c>
      <c r="I834" s="299"/>
      <c r="J834" s="139" t="str">
        <f t="shared" si="424"/>
        <v/>
      </c>
      <c r="K834" s="318"/>
      <c r="L834" s="139" t="str">
        <f t="shared" si="424"/>
        <v/>
      </c>
      <c r="M834" s="278"/>
      <c r="N834" s="139" t="str">
        <f t="shared" si="424"/>
        <v/>
      </c>
      <c r="O834" s="299"/>
      <c r="P834" s="139" t="str">
        <f t="shared" si="424"/>
        <v/>
      </c>
      <c r="Q834" s="256"/>
      <c r="R834" s="139" t="str">
        <f t="shared" si="424"/>
        <v/>
      </c>
      <c r="S834" s="278"/>
      <c r="T834" s="139" t="str">
        <f t="shared" si="424"/>
        <v/>
      </c>
      <c r="U834" s="299"/>
      <c r="V834" s="139" t="str">
        <f t="shared" si="428"/>
        <v/>
      </c>
      <c r="W834" s="318"/>
      <c r="X834" s="139" t="str">
        <f t="shared" si="425"/>
        <v/>
      </c>
      <c r="Y834" s="278"/>
      <c r="Z834" s="139" t="str">
        <f t="shared" si="426"/>
        <v/>
      </c>
      <c r="AA834" s="299"/>
      <c r="AB834" s="139" t="str">
        <f t="shared" si="427"/>
        <v/>
      </c>
      <c r="AC834" s="139">
        <f>IF(ISBLANK(#REF!),"",MATCH($D834,Liste_compétences,0))</f>
        <v>834</v>
      </c>
      <c r="AD834" s="139">
        <f>IF(ISBLANK(#REF!),"",MATCH($D834,Liste_compétences,0))</f>
        <v>834</v>
      </c>
    </row>
    <row r="835" spans="1:30" x14ac:dyDescent="0.25">
      <c r="A835" s="97"/>
      <c r="B835" s="59"/>
      <c r="C835" s="202" t="s">
        <v>694</v>
      </c>
      <c r="D835" s="207" t="s">
        <v>1078</v>
      </c>
      <c r="E835" s="256"/>
      <c r="F835" s="139" t="str">
        <f t="shared" si="424"/>
        <v/>
      </c>
      <c r="G835" s="278"/>
      <c r="H835" s="139" t="str">
        <f t="shared" si="424"/>
        <v/>
      </c>
      <c r="I835" s="299"/>
      <c r="J835" s="139" t="str">
        <f t="shared" si="424"/>
        <v/>
      </c>
      <c r="K835" s="318"/>
      <c r="L835" s="139" t="str">
        <f t="shared" si="424"/>
        <v/>
      </c>
      <c r="M835" s="278"/>
      <c r="N835" s="139" t="str">
        <f t="shared" si="424"/>
        <v/>
      </c>
      <c r="O835" s="299"/>
      <c r="P835" s="139" t="str">
        <f t="shared" si="424"/>
        <v/>
      </c>
      <c r="Q835" s="256"/>
      <c r="R835" s="139" t="str">
        <f t="shared" si="424"/>
        <v/>
      </c>
      <c r="S835" s="278"/>
      <c r="T835" s="139" t="str">
        <f t="shared" si="424"/>
        <v/>
      </c>
      <c r="U835" s="299"/>
      <c r="V835" s="139" t="str">
        <f t="shared" si="428"/>
        <v/>
      </c>
      <c r="W835" s="318"/>
      <c r="X835" s="139" t="str">
        <f t="shared" si="425"/>
        <v/>
      </c>
      <c r="Y835" s="278"/>
      <c r="Z835" s="139" t="str">
        <f t="shared" si="426"/>
        <v/>
      </c>
      <c r="AA835" s="299"/>
      <c r="AB835" s="139" t="str">
        <f t="shared" si="427"/>
        <v/>
      </c>
      <c r="AC835" s="139">
        <f>IF(ISBLANK(#REF!),"",MATCH($D835,Liste_compétences,0))</f>
        <v>835</v>
      </c>
      <c r="AD835" s="139">
        <f>IF(ISBLANK(#REF!),"",MATCH($D835,Liste_compétences,0))</f>
        <v>835</v>
      </c>
    </row>
    <row r="836" spans="1:30" ht="15" thickBot="1" x14ac:dyDescent="0.3">
      <c r="A836" s="97"/>
      <c r="B836" s="60"/>
      <c r="C836" s="169" t="s">
        <v>695</v>
      </c>
      <c r="D836" s="207" t="s">
        <v>1079</v>
      </c>
      <c r="E836" s="256"/>
      <c r="F836" s="139" t="str">
        <f t="shared" si="424"/>
        <v/>
      </c>
      <c r="G836" s="278"/>
      <c r="H836" s="139" t="str">
        <f t="shared" si="424"/>
        <v/>
      </c>
      <c r="I836" s="299"/>
      <c r="J836" s="139" t="str">
        <f t="shared" si="424"/>
        <v/>
      </c>
      <c r="K836" s="318"/>
      <c r="L836" s="139" t="str">
        <f t="shared" si="424"/>
        <v/>
      </c>
      <c r="M836" s="278"/>
      <c r="N836" s="139" t="str">
        <f t="shared" si="424"/>
        <v/>
      </c>
      <c r="O836" s="299"/>
      <c r="P836" s="139" t="str">
        <f t="shared" si="424"/>
        <v/>
      </c>
      <c r="Q836" s="256"/>
      <c r="R836" s="139" t="str">
        <f t="shared" si="424"/>
        <v/>
      </c>
      <c r="S836" s="278"/>
      <c r="T836" s="139" t="str">
        <f t="shared" si="424"/>
        <v/>
      </c>
      <c r="U836" s="299"/>
      <c r="V836" s="139" t="str">
        <f t="shared" si="428"/>
        <v/>
      </c>
      <c r="W836" s="318"/>
      <c r="X836" s="139" t="str">
        <f t="shared" si="425"/>
        <v/>
      </c>
      <c r="Y836" s="278"/>
      <c r="Z836" s="139" t="str">
        <f t="shared" si="426"/>
        <v/>
      </c>
      <c r="AA836" s="299"/>
      <c r="AB836" s="139" t="str">
        <f t="shared" si="427"/>
        <v/>
      </c>
      <c r="AC836" s="139">
        <f>IF(ISBLANK(#REF!),"",MATCH($D836,Liste_compétences,0))</f>
        <v>836</v>
      </c>
      <c r="AD836" s="139">
        <f>IF(ISBLANK(#REF!),"",MATCH($D836,Liste_compétences,0))</f>
        <v>836</v>
      </c>
    </row>
    <row r="837" spans="1:30" ht="16.5" thickBot="1" x14ac:dyDescent="0.3">
      <c r="A837" s="412" t="s">
        <v>230</v>
      </c>
      <c r="B837" s="159"/>
      <c r="C837" s="172"/>
      <c r="D837" s="13" t="s">
        <v>1393</v>
      </c>
      <c r="E837" s="340"/>
      <c r="F837" s="341" t="str">
        <f>IF(SUM(F839)=0,"",MATCH($D837,Liste_compétences,0))</f>
        <v/>
      </c>
      <c r="G837" s="342" t="str">
        <f>G$6</f>
        <v>2012-2013</v>
      </c>
      <c r="H837" s="341" t="str">
        <f>IF(SUM(H839)=0,"",MATCH($D837,Liste_compétences,0))</f>
        <v/>
      </c>
      <c r="I837" s="343"/>
      <c r="J837" s="341" t="str">
        <f>IF(SUM(J839)=0,"",MATCH($D837,Liste_compétences,0))</f>
        <v/>
      </c>
      <c r="K837" s="340"/>
      <c r="L837" s="341" t="str">
        <f>IF(SUM(L839)=0,"",MATCH($D837,Liste_compétences,0))</f>
        <v/>
      </c>
      <c r="M837" s="342" t="str">
        <f>M$6</f>
        <v>2013-2014</v>
      </c>
      <c r="N837" s="341" t="str">
        <f>IF(SUM(N839)=0,"",MATCH($D837,Liste_compétences,0))</f>
        <v/>
      </c>
      <c r="O837" s="343"/>
      <c r="P837" s="341" t="str">
        <f>IF(SUM(P839)=0,"",MATCH($D837,Liste_compétences,0))</f>
        <v/>
      </c>
      <c r="Q837" s="340"/>
      <c r="R837" s="341" t="str">
        <f>IF(SUM(R839)=0,"",MATCH($D837,Liste_compétences,0))</f>
        <v/>
      </c>
      <c r="S837" s="342" t="str">
        <f>S$6</f>
        <v>2014-2015</v>
      </c>
      <c r="T837" s="341" t="str">
        <f>IF(SUM(T839)=0,"",MATCH($D837,Liste_compétences,0))</f>
        <v/>
      </c>
      <c r="U837" s="343"/>
      <c r="V837" s="341" t="str">
        <f>IF(SUM(V839)=0,"",MATCH($D837,Liste_compétences,0))</f>
        <v/>
      </c>
      <c r="W837" s="340"/>
      <c r="X837" s="341" t="str">
        <f>IF(SUM(X839)=0,"",MATCH($D837,Liste_compétences,0))</f>
        <v/>
      </c>
      <c r="Y837" s="342" t="str">
        <f>Y$6</f>
        <v>2015-2016</v>
      </c>
      <c r="Z837" s="341" t="str">
        <f>IF(SUM(Z839)=0,"",MATCH($D837,Liste_compétences,0))</f>
        <v/>
      </c>
      <c r="AA837" s="343"/>
      <c r="AB837" s="341" t="str">
        <f>IF(SUM(AB839)=0,"",MATCH($D837,Liste_compétences,0))</f>
        <v/>
      </c>
      <c r="AC837" s="341">
        <f>IF(SUM(AC839)=0,"",MATCH($D837,Liste_compétences,0))</f>
        <v>837</v>
      </c>
      <c r="AD837" s="103">
        <f>IF(SUM(AD839)=0,"",MATCH($D837,Liste_compétences,0))</f>
        <v>837</v>
      </c>
    </row>
    <row r="838" spans="1:30" ht="16.5" thickBot="1" x14ac:dyDescent="0.3">
      <c r="A838" s="413"/>
      <c r="B838" s="177"/>
      <c r="C838" s="173"/>
      <c r="D838" s="17" t="s">
        <v>1</v>
      </c>
      <c r="E838" s="344">
        <v>1</v>
      </c>
      <c r="F838" s="345"/>
      <c r="G838" s="346">
        <v>2</v>
      </c>
      <c r="H838" s="345"/>
      <c r="I838" s="347">
        <v>3</v>
      </c>
      <c r="J838" s="345"/>
      <c r="K838" s="357">
        <v>1</v>
      </c>
      <c r="L838" s="345"/>
      <c r="M838" s="346">
        <v>2</v>
      </c>
      <c r="N838" s="345"/>
      <c r="O838" s="347">
        <v>3</v>
      </c>
      <c r="P838" s="345"/>
      <c r="Q838" s="344">
        <v>1</v>
      </c>
      <c r="R838" s="345"/>
      <c r="S838" s="346">
        <v>2</v>
      </c>
      <c r="T838" s="345"/>
      <c r="U838" s="347">
        <v>3</v>
      </c>
      <c r="V838" s="345"/>
      <c r="W838" s="357">
        <v>1</v>
      </c>
      <c r="X838" s="345"/>
      <c r="Y838" s="346">
        <v>2</v>
      </c>
      <c r="Z838" s="345"/>
      <c r="AA838" s="347">
        <v>3</v>
      </c>
      <c r="AB838" s="345"/>
      <c r="AC838" s="345"/>
      <c r="AD838" s="119"/>
    </row>
    <row r="839" spans="1:30" ht="15" thickBot="1" x14ac:dyDescent="0.3">
      <c r="A839" s="101"/>
      <c r="B839" s="59"/>
      <c r="C839" s="203" t="s">
        <v>696</v>
      </c>
      <c r="D839" s="209" t="s">
        <v>1072</v>
      </c>
      <c r="E839" s="260"/>
      <c r="F839" s="146" t="str">
        <f>IF(ISBLANK(E839),"",MATCH($D839,Liste_compétences,0))</f>
        <v/>
      </c>
      <c r="G839" s="282"/>
      <c r="H839" s="146" t="str">
        <f>IF(ISBLANK(G839),"",MATCH($D839,Liste_compétences,0))</f>
        <v/>
      </c>
      <c r="I839" s="303"/>
      <c r="J839" s="146" t="str">
        <f>IF(ISBLANK(I839),"",MATCH($D839,Liste_compétences,0))</f>
        <v/>
      </c>
      <c r="K839" s="321"/>
      <c r="L839" s="146" t="str">
        <f>IF(ISBLANK(K839),"",MATCH($D839,Liste_compétences,0))</f>
        <v/>
      </c>
      <c r="M839" s="282"/>
      <c r="N839" s="146" t="str">
        <f>IF(ISBLANK(M839),"",MATCH($D839,Liste_compétences,0))</f>
        <v/>
      </c>
      <c r="O839" s="303"/>
      <c r="P839" s="146" t="str">
        <f>IF(ISBLANK(O839),"",MATCH($D839,Liste_compétences,0))</f>
        <v/>
      </c>
      <c r="Q839" s="260"/>
      <c r="R839" s="146" t="str">
        <f>IF(ISBLANK(Q839),"",MATCH($D839,Liste_compétences,0))</f>
        <v/>
      </c>
      <c r="S839" s="282"/>
      <c r="T839" s="146" t="str">
        <f>IF(ISBLANK(S839),"",MATCH($D839,Liste_compétences,0))</f>
        <v/>
      </c>
      <c r="U839" s="303"/>
      <c r="V839" s="146" t="str">
        <f>IF(ISBLANK(U839),"",MATCH($D839,Liste_compétences,0))</f>
        <v/>
      </c>
      <c r="W839" s="321"/>
      <c r="X839" s="146" t="str">
        <f>IF(ISBLANK(W839),"",MATCH($D839,Liste_compétences,0))</f>
        <v/>
      </c>
      <c r="Y839" s="282"/>
      <c r="Z839" s="146" t="str">
        <f>IF(ISBLANK(Y839),"",MATCH($D839,Liste_compétences,0))</f>
        <v/>
      </c>
      <c r="AA839" s="303"/>
      <c r="AB839" s="146" t="str">
        <f>IF(ISBLANK(AA839),"",MATCH($D839,Liste_compétences,0))</f>
        <v/>
      </c>
      <c r="AC839" s="146">
        <f>IF(ISBLANK(#REF!),"",MATCH($D839,Liste_compétences,0))</f>
        <v>839</v>
      </c>
      <c r="AD839" s="146">
        <f>IF(ISBLANK(#REF!),"",MATCH($D839,Liste_compétences,0))</f>
        <v>839</v>
      </c>
    </row>
    <row r="840" spans="1:30" ht="16.5" thickBot="1" x14ac:dyDescent="0.3">
      <c r="A840" s="412" t="s">
        <v>231</v>
      </c>
      <c r="B840" s="159"/>
      <c r="C840" s="172"/>
      <c r="D840" s="13" t="s">
        <v>1394</v>
      </c>
      <c r="E840" s="340"/>
      <c r="F840" s="341" t="str">
        <f>IF(SUM(F842:F845)=0,"",MATCH($D840,Liste_compétences,0))</f>
        <v/>
      </c>
      <c r="G840" s="342" t="str">
        <f>G$6</f>
        <v>2012-2013</v>
      </c>
      <c r="H840" s="341" t="str">
        <f>IF(SUM(H842:H845)=0,"",MATCH($D840,Liste_compétences,0))</f>
        <v/>
      </c>
      <c r="I840" s="343"/>
      <c r="J840" s="341" t="str">
        <f>IF(SUM(J842:J845)=0,"",MATCH($D840,Liste_compétences,0))</f>
        <v/>
      </c>
      <c r="K840" s="340"/>
      <c r="L840" s="341" t="str">
        <f>IF(SUM(L842:L845)=0,"",MATCH($D840,Liste_compétences,0))</f>
        <v/>
      </c>
      <c r="M840" s="342" t="str">
        <f>M$6</f>
        <v>2013-2014</v>
      </c>
      <c r="N840" s="341" t="str">
        <f>IF(SUM(N842:N845)=0,"",MATCH($D840,Liste_compétences,0))</f>
        <v/>
      </c>
      <c r="O840" s="343"/>
      <c r="P840" s="341" t="str">
        <f>IF(SUM(P842:P845)=0,"",MATCH($D840,Liste_compétences,0))</f>
        <v/>
      </c>
      <c r="Q840" s="340"/>
      <c r="R840" s="341" t="str">
        <f>IF(SUM(R842:R845)=0,"",MATCH($D840,Liste_compétences,0))</f>
        <v/>
      </c>
      <c r="S840" s="342" t="str">
        <f>S$6</f>
        <v>2014-2015</v>
      </c>
      <c r="T840" s="341" t="str">
        <f>IF(SUM(T842:T845)=0,"",MATCH($D840,Liste_compétences,0))</f>
        <v/>
      </c>
      <c r="U840" s="343"/>
      <c r="V840" s="341" t="str">
        <f>IF(SUM(V842:V845)=0,"",MATCH($D840,Liste_compétences,0))</f>
        <v/>
      </c>
      <c r="W840" s="340"/>
      <c r="X840" s="341" t="str">
        <f>IF(SUM(X842:X845)=0,"",MATCH($D840,Liste_compétences,0))</f>
        <v/>
      </c>
      <c r="Y840" s="342" t="str">
        <f>Y$6</f>
        <v>2015-2016</v>
      </c>
      <c r="Z840" s="341" t="str">
        <f>IF(SUM(Z842:Z845)=0,"",MATCH($D840,Liste_compétences,0))</f>
        <v/>
      </c>
      <c r="AA840" s="343"/>
      <c r="AB840" s="341" t="str">
        <f>IF(SUM(AB842:AB845)=0,"",MATCH($D840,Liste_compétences,0))</f>
        <v/>
      </c>
      <c r="AC840" s="341">
        <f>IF(SUM(AC842:AC845)=0,"",MATCH($D840,Liste_compétences,0))</f>
        <v>840</v>
      </c>
      <c r="AD840" s="103">
        <f>IF(SUM(AD842:AD845)=0,"",MATCH($D840,Liste_compétences,0))</f>
        <v>840</v>
      </c>
    </row>
    <row r="841" spans="1:30" ht="16.5" thickBot="1" x14ac:dyDescent="0.3">
      <c r="A841" s="413"/>
      <c r="B841" s="177"/>
      <c r="C841" s="173"/>
      <c r="D841" s="17" t="s">
        <v>1</v>
      </c>
      <c r="E841" s="344">
        <v>1</v>
      </c>
      <c r="F841" s="345"/>
      <c r="G841" s="346">
        <v>2</v>
      </c>
      <c r="H841" s="345"/>
      <c r="I841" s="347">
        <v>3</v>
      </c>
      <c r="J841" s="345"/>
      <c r="K841" s="344">
        <v>1</v>
      </c>
      <c r="L841" s="345"/>
      <c r="M841" s="346">
        <v>2</v>
      </c>
      <c r="N841" s="345"/>
      <c r="O841" s="347">
        <v>3</v>
      </c>
      <c r="P841" s="345"/>
      <c r="Q841" s="344">
        <v>1</v>
      </c>
      <c r="R841" s="345"/>
      <c r="S841" s="346">
        <v>2</v>
      </c>
      <c r="T841" s="345"/>
      <c r="U841" s="347">
        <v>3</v>
      </c>
      <c r="V841" s="345"/>
      <c r="W841" s="344">
        <v>1</v>
      </c>
      <c r="X841" s="345"/>
      <c r="Y841" s="346">
        <v>2</v>
      </c>
      <c r="Z841" s="345"/>
      <c r="AA841" s="347">
        <v>3</v>
      </c>
      <c r="AB841" s="345"/>
      <c r="AC841" s="345"/>
      <c r="AD841" s="119"/>
    </row>
    <row r="842" spans="1:30" ht="15" thickBot="1" x14ac:dyDescent="0.3">
      <c r="A842" s="1" t="s">
        <v>169</v>
      </c>
      <c r="B842" s="85"/>
      <c r="C842" s="203" t="s">
        <v>686</v>
      </c>
      <c r="D842" s="209" t="s">
        <v>1069</v>
      </c>
      <c r="E842" s="260"/>
      <c r="F842" s="146" t="str">
        <f>IF(ISBLANK(E842),"",MATCH($D842,Liste_compétences,0))</f>
        <v/>
      </c>
      <c r="G842" s="282"/>
      <c r="H842" s="146" t="str">
        <f>IF(ISBLANK(G842),"",MATCH($D842,Liste_compétences,0))</f>
        <v/>
      </c>
      <c r="I842" s="303"/>
      <c r="J842" s="146" t="str">
        <f>IF(ISBLANK(I842),"",MATCH($D842,Liste_compétences,0))</f>
        <v/>
      </c>
      <c r="K842" s="321"/>
      <c r="L842" s="146" t="str">
        <f>IF(ISBLANK(K842),"",MATCH($D842,Liste_compétences,0))</f>
        <v/>
      </c>
      <c r="M842" s="282"/>
      <c r="N842" s="146" t="str">
        <f>IF(ISBLANK(M842),"",MATCH($D842,Liste_compétences,0))</f>
        <v/>
      </c>
      <c r="O842" s="303"/>
      <c r="P842" s="146" t="str">
        <f>IF(ISBLANK(O842),"",MATCH($D842,Liste_compétences,0))</f>
        <v/>
      </c>
      <c r="Q842" s="321"/>
      <c r="R842" s="146" t="str">
        <f>IF(ISBLANK(Q842),"",MATCH($D842,Liste_compétences,0))</f>
        <v/>
      </c>
      <c r="S842" s="282"/>
      <c r="T842" s="146" t="str">
        <f>IF(ISBLANK(S842),"",MATCH($D842,Liste_compétences,0))</f>
        <v/>
      </c>
      <c r="U842" s="303"/>
      <c r="V842" s="146" t="str">
        <f>IF(ISBLANK(U842),"",MATCH($D842,Liste_compétences,0))</f>
        <v/>
      </c>
      <c r="W842" s="321"/>
      <c r="X842" s="146" t="str">
        <f>IF(ISBLANK(W842),"",MATCH($D842,Liste_compétences,0))</f>
        <v/>
      </c>
      <c r="Y842" s="282"/>
      <c r="Z842" s="146" t="str">
        <f>IF(ISBLANK(Y842),"",MATCH($D842,Liste_compétences,0))</f>
        <v/>
      </c>
      <c r="AA842" s="303"/>
      <c r="AB842" s="146" t="str">
        <f>IF(ISBLANK(AA842),"",MATCH($D842,Liste_compétences,0))</f>
        <v/>
      </c>
      <c r="AC842" s="146">
        <f>IF(ISBLANK(#REF!),"",MATCH($D842,Liste_compétences,0))</f>
        <v>842</v>
      </c>
      <c r="AD842" s="146">
        <f>IF(ISBLANK(#REF!),"",MATCH($D842,Liste_compétences,0))</f>
        <v>842</v>
      </c>
    </row>
    <row r="843" spans="1:30" ht="15" thickBot="1" x14ac:dyDescent="0.3">
      <c r="A843" s="1" t="s">
        <v>170</v>
      </c>
      <c r="B843" s="85"/>
      <c r="C843" s="203" t="s">
        <v>687</v>
      </c>
      <c r="D843" s="209" t="s">
        <v>170</v>
      </c>
      <c r="E843" s="260"/>
      <c r="F843" s="146" t="str">
        <f>IF(ISBLANK(E843),"",MATCH($D843,Liste_compétences,0))</f>
        <v/>
      </c>
      <c r="G843" s="282"/>
      <c r="H843" s="146" t="str">
        <f>IF(ISBLANK(G843),"",MATCH($D843,Liste_compétences,0))</f>
        <v/>
      </c>
      <c r="I843" s="303"/>
      <c r="J843" s="146" t="str">
        <f>IF(ISBLANK(I843),"",MATCH($D843,Liste_compétences,0))</f>
        <v/>
      </c>
      <c r="K843" s="321"/>
      <c r="L843" s="146" t="str">
        <f>IF(ISBLANK(K843),"",MATCH($D843,Liste_compétences,0))</f>
        <v/>
      </c>
      <c r="M843" s="282"/>
      <c r="N843" s="146" t="str">
        <f>IF(ISBLANK(M843),"",MATCH($D843,Liste_compétences,0))</f>
        <v/>
      </c>
      <c r="O843" s="303"/>
      <c r="P843" s="146" t="str">
        <f>IF(ISBLANK(O843),"",MATCH($D843,Liste_compétences,0))</f>
        <v/>
      </c>
      <c r="Q843" s="321"/>
      <c r="R843" s="146" t="str">
        <f>IF(ISBLANK(Q843),"",MATCH($D843,Liste_compétences,0))</f>
        <v/>
      </c>
      <c r="S843" s="282"/>
      <c r="T843" s="146" t="str">
        <f>IF(ISBLANK(S843),"",MATCH($D843,Liste_compétences,0))</f>
        <v/>
      </c>
      <c r="U843" s="303"/>
      <c r="V843" s="146" t="str">
        <f>IF(ISBLANK(U843),"",MATCH($D843,Liste_compétences,0))</f>
        <v/>
      </c>
      <c r="W843" s="321"/>
      <c r="X843" s="146" t="str">
        <f>IF(ISBLANK(W843),"",MATCH($D843,Liste_compétences,0))</f>
        <v/>
      </c>
      <c r="Y843" s="282"/>
      <c r="Z843" s="146" t="str">
        <f>IF(ISBLANK(Y843),"",MATCH($D843,Liste_compétences,0))</f>
        <v/>
      </c>
      <c r="AA843" s="303"/>
      <c r="AB843" s="146" t="str">
        <f>IF(ISBLANK(AA843),"",MATCH($D843,Liste_compétences,0))</f>
        <v/>
      </c>
      <c r="AC843" s="146">
        <f>IF(ISBLANK(#REF!),"",MATCH($D843,Liste_compétences,0))</f>
        <v>843</v>
      </c>
      <c r="AD843" s="146">
        <f>IF(ISBLANK(#REF!),"",MATCH($D843,Liste_compétences,0))</f>
        <v>843</v>
      </c>
    </row>
    <row r="844" spans="1:30" ht="23.25" thickBot="1" x14ac:dyDescent="0.3">
      <c r="A844" s="1" t="s">
        <v>218</v>
      </c>
      <c r="B844" s="85"/>
      <c r="C844" s="203" t="s">
        <v>688</v>
      </c>
      <c r="D844" s="209" t="s">
        <v>1070</v>
      </c>
      <c r="E844" s="260"/>
      <c r="F844" s="146" t="str">
        <f>IF(ISBLANK(E844),"",MATCH($D844,Liste_compétences,0))</f>
        <v/>
      </c>
      <c r="G844" s="282"/>
      <c r="H844" s="146" t="str">
        <f>IF(ISBLANK(G844),"",MATCH($D844,Liste_compétences,0))</f>
        <v/>
      </c>
      <c r="I844" s="303"/>
      <c r="J844" s="146" t="str">
        <f>IF(ISBLANK(I844),"",MATCH($D844,Liste_compétences,0))</f>
        <v/>
      </c>
      <c r="K844" s="321"/>
      <c r="L844" s="146" t="str">
        <f>IF(ISBLANK(K844),"",MATCH($D844,Liste_compétences,0))</f>
        <v/>
      </c>
      <c r="M844" s="282"/>
      <c r="N844" s="146" t="str">
        <f>IF(ISBLANK(M844),"",MATCH($D844,Liste_compétences,0))</f>
        <v/>
      </c>
      <c r="O844" s="303"/>
      <c r="P844" s="146" t="str">
        <f>IF(ISBLANK(O844),"",MATCH($D844,Liste_compétences,0))</f>
        <v/>
      </c>
      <c r="Q844" s="321"/>
      <c r="R844" s="146" t="str">
        <f>IF(ISBLANK(Q844),"",MATCH($D844,Liste_compétences,0))</f>
        <v/>
      </c>
      <c r="S844" s="282"/>
      <c r="T844" s="146" t="str">
        <f>IF(ISBLANK(S844),"",MATCH($D844,Liste_compétences,0))</f>
        <v/>
      </c>
      <c r="U844" s="303"/>
      <c r="V844" s="146" t="str">
        <f>IF(ISBLANK(U844),"",MATCH($D844,Liste_compétences,0))</f>
        <v/>
      </c>
      <c r="W844" s="321"/>
      <c r="X844" s="146" t="str">
        <f>IF(ISBLANK(W844),"",MATCH($D844,Liste_compétences,0))</f>
        <v/>
      </c>
      <c r="Y844" s="282"/>
      <c r="Z844" s="146" t="str">
        <f>IF(ISBLANK(Y844),"",MATCH($D844,Liste_compétences,0))</f>
        <v/>
      </c>
      <c r="AA844" s="303"/>
      <c r="AB844" s="146" t="str">
        <f>IF(ISBLANK(AA844),"",MATCH($D844,Liste_compétences,0))</f>
        <v/>
      </c>
      <c r="AC844" s="146">
        <f>IF(ISBLANK(#REF!),"",MATCH($D844,Liste_compétences,0))</f>
        <v>844</v>
      </c>
      <c r="AD844" s="146">
        <f>IF(ISBLANK(#REF!),"",MATCH($D844,Liste_compétences,0))</f>
        <v>844</v>
      </c>
    </row>
    <row r="845" spans="1:30" ht="23.25" thickBot="1" x14ac:dyDescent="0.3">
      <c r="A845" s="1" t="s">
        <v>171</v>
      </c>
      <c r="B845" s="85"/>
      <c r="C845" s="203" t="s">
        <v>689</v>
      </c>
      <c r="D845" s="209" t="s">
        <v>1071</v>
      </c>
      <c r="E845" s="260"/>
      <c r="F845" s="146" t="str">
        <f>IF(ISBLANK(E845),"",MATCH($D845,Liste_compétences,0))</f>
        <v/>
      </c>
      <c r="G845" s="282"/>
      <c r="H845" s="146" t="str">
        <f>IF(ISBLANK(G845),"",MATCH($D845,Liste_compétences,0))</f>
        <v/>
      </c>
      <c r="I845" s="303"/>
      <c r="J845" s="146" t="str">
        <f>IF(ISBLANK(I845),"",MATCH($D845,Liste_compétences,0))</f>
        <v/>
      </c>
      <c r="K845" s="321"/>
      <c r="L845" s="146" t="str">
        <f>IF(ISBLANK(K845),"",MATCH($D845,Liste_compétences,0))</f>
        <v/>
      </c>
      <c r="M845" s="282"/>
      <c r="N845" s="146" t="str">
        <f>IF(ISBLANK(M845),"",MATCH($D845,Liste_compétences,0))</f>
        <v/>
      </c>
      <c r="O845" s="303"/>
      <c r="P845" s="146" t="str">
        <f>IF(ISBLANK(O845),"",MATCH($D845,Liste_compétences,0))</f>
        <v/>
      </c>
      <c r="Q845" s="321"/>
      <c r="R845" s="146" t="str">
        <f>IF(ISBLANK(Q845),"",MATCH($D845,Liste_compétences,0))</f>
        <v/>
      </c>
      <c r="S845" s="282"/>
      <c r="T845" s="146" t="str">
        <f>IF(ISBLANK(S845),"",MATCH($D845,Liste_compétences,0))</f>
        <v/>
      </c>
      <c r="U845" s="303"/>
      <c r="V845" s="146" t="str">
        <f>IF(ISBLANK(U845),"",MATCH($D845,Liste_compétences,0))</f>
        <v/>
      </c>
      <c r="W845" s="321"/>
      <c r="X845" s="146" t="str">
        <f>IF(ISBLANK(W845),"",MATCH($D845,Liste_compétences,0))</f>
        <v/>
      </c>
      <c r="Y845" s="282"/>
      <c r="Z845" s="146" t="str">
        <f>IF(ISBLANK(Y845),"",MATCH($D845,Liste_compétences,0))</f>
        <v/>
      </c>
      <c r="AA845" s="303"/>
      <c r="AB845" s="146" t="str">
        <f>IF(ISBLANK(AA845),"",MATCH($D845,Liste_compétences,0))</f>
        <v/>
      </c>
      <c r="AC845" s="146">
        <f>IF(ISBLANK(#REF!),"",MATCH($D845,Liste_compétences,0))</f>
        <v>845</v>
      </c>
      <c r="AD845" s="146">
        <f>IF(ISBLANK(#REF!),"",MATCH($D845,Liste_compétences,0))</f>
        <v>845</v>
      </c>
    </row>
    <row r="846" spans="1:30" ht="16.5" thickBot="1" x14ac:dyDescent="0.3">
      <c r="A846" s="412" t="s">
        <v>231</v>
      </c>
      <c r="B846" s="159"/>
      <c r="C846" s="172"/>
      <c r="D846" s="13" t="s">
        <v>1395</v>
      </c>
      <c r="E846" s="340"/>
      <c r="F846" s="341" t="str">
        <f>IF(SUM(F848)=0,"",MATCH($D846,Liste_compétences,0))</f>
        <v/>
      </c>
      <c r="G846" s="342" t="str">
        <f>G$6</f>
        <v>2012-2013</v>
      </c>
      <c r="H846" s="341" t="str">
        <f>IF(SUM(H848)=0,"",MATCH($D846,Liste_compétences,0))</f>
        <v/>
      </c>
      <c r="I846" s="343"/>
      <c r="J846" s="341" t="str">
        <f>IF(SUM(J848)=0,"",MATCH($D846,Liste_compétences,0))</f>
        <v/>
      </c>
      <c r="K846" s="340"/>
      <c r="L846" s="341" t="str">
        <f>IF(SUM(L848)=0,"",MATCH($D846,Liste_compétences,0))</f>
        <v/>
      </c>
      <c r="M846" s="342" t="str">
        <f>M$6</f>
        <v>2013-2014</v>
      </c>
      <c r="N846" s="341" t="str">
        <f>IF(SUM(N848)=0,"",MATCH($D846,Liste_compétences,0))</f>
        <v/>
      </c>
      <c r="O846" s="343"/>
      <c r="P846" s="341" t="str">
        <f>IF(SUM(P848)=0,"",MATCH($D846,Liste_compétences,0))</f>
        <v/>
      </c>
      <c r="Q846" s="340"/>
      <c r="R846" s="341" t="str">
        <f>IF(SUM(R848)=0,"",MATCH($D846,Liste_compétences,0))</f>
        <v/>
      </c>
      <c r="S846" s="342" t="str">
        <f>S$6</f>
        <v>2014-2015</v>
      </c>
      <c r="T846" s="341" t="str">
        <f>IF(SUM(T848)=0,"",MATCH($D846,Liste_compétences,0))</f>
        <v/>
      </c>
      <c r="U846" s="343"/>
      <c r="V846" s="341" t="str">
        <f>IF(SUM(V848)=0,"",MATCH($D846,Liste_compétences,0))</f>
        <v/>
      </c>
      <c r="W846" s="340"/>
      <c r="X846" s="341" t="str">
        <f>IF(SUM(X848)=0,"",MATCH($D846,Liste_compétences,0))</f>
        <v/>
      </c>
      <c r="Y846" s="342" t="str">
        <f>Y$6</f>
        <v>2015-2016</v>
      </c>
      <c r="Z846" s="341" t="str">
        <f>IF(SUM(Z848)=0,"",MATCH($D846,Liste_compétences,0))</f>
        <v/>
      </c>
      <c r="AA846" s="343"/>
      <c r="AB846" s="341" t="str">
        <f>IF(SUM(AB848)=0,"",MATCH($D846,Liste_compétences,0))</f>
        <v/>
      </c>
      <c r="AC846" s="341">
        <f>IF(SUM(AC848)=0,"",MATCH($D846,Liste_compétences,0))</f>
        <v>846</v>
      </c>
      <c r="AD846" s="103">
        <f>IF(SUM(AD848)=0,"",MATCH($D846,Liste_compétences,0))</f>
        <v>846</v>
      </c>
    </row>
    <row r="847" spans="1:30" ht="16.5" thickBot="1" x14ac:dyDescent="0.3">
      <c r="A847" s="413"/>
      <c r="B847" s="177"/>
      <c r="C847" s="173"/>
      <c r="D847" s="17" t="s">
        <v>1</v>
      </c>
      <c r="E847" s="344">
        <v>1</v>
      </c>
      <c r="F847" s="345"/>
      <c r="G847" s="346">
        <v>2</v>
      </c>
      <c r="H847" s="345"/>
      <c r="I847" s="347">
        <v>3</v>
      </c>
      <c r="J847" s="345"/>
      <c r="K847" s="344">
        <v>1</v>
      </c>
      <c r="L847" s="345"/>
      <c r="M847" s="346">
        <v>2</v>
      </c>
      <c r="N847" s="345"/>
      <c r="O847" s="347">
        <v>3</v>
      </c>
      <c r="P847" s="345"/>
      <c r="Q847" s="344">
        <v>1</v>
      </c>
      <c r="R847" s="345"/>
      <c r="S847" s="346">
        <v>2</v>
      </c>
      <c r="T847" s="345"/>
      <c r="U847" s="347">
        <v>3</v>
      </c>
      <c r="V847" s="345"/>
      <c r="W847" s="344">
        <v>1</v>
      </c>
      <c r="X847" s="345"/>
      <c r="Y847" s="346">
        <v>2</v>
      </c>
      <c r="Z847" s="345"/>
      <c r="AA847" s="347">
        <v>3</v>
      </c>
      <c r="AB847" s="345"/>
      <c r="AC847" s="345"/>
      <c r="AD847" s="119"/>
    </row>
    <row r="848" spans="1:30" ht="15" thickBot="1" x14ac:dyDescent="0.3">
      <c r="A848" s="1" t="s">
        <v>172</v>
      </c>
      <c r="B848" s="85"/>
      <c r="C848" s="203" t="s">
        <v>690</v>
      </c>
      <c r="D848" s="209" t="s">
        <v>1068</v>
      </c>
      <c r="E848" s="260"/>
      <c r="F848" s="146" t="str">
        <f>IF(ISBLANK(E848),"",MATCH($D848,Liste_compétences,0))</f>
        <v/>
      </c>
      <c r="G848" s="282"/>
      <c r="H848" s="146" t="str">
        <f>IF(ISBLANK(G848),"",MATCH($D848,Liste_compétences,0))</f>
        <v/>
      </c>
      <c r="I848" s="303"/>
      <c r="J848" s="146" t="str">
        <f>IF(ISBLANK(I848),"",MATCH($D848,Liste_compétences,0))</f>
        <v/>
      </c>
      <c r="K848" s="321"/>
      <c r="L848" s="146" t="str">
        <f>IF(ISBLANK(K848),"",MATCH($D848,Liste_compétences,0))</f>
        <v/>
      </c>
      <c r="M848" s="282"/>
      <c r="N848" s="146" t="str">
        <f>IF(ISBLANK(M848),"",MATCH($D848,Liste_compétences,0))</f>
        <v/>
      </c>
      <c r="O848" s="303"/>
      <c r="P848" s="146" t="str">
        <f>IF(ISBLANK(O848),"",MATCH($D848,Liste_compétences,0))</f>
        <v/>
      </c>
      <c r="Q848" s="321"/>
      <c r="R848" s="146" t="str">
        <f>IF(ISBLANK(Q848),"",MATCH($D848,Liste_compétences,0))</f>
        <v/>
      </c>
      <c r="S848" s="282"/>
      <c r="T848" s="146" t="str">
        <f>IF(ISBLANK(S848),"",MATCH($D848,Liste_compétences,0))</f>
        <v/>
      </c>
      <c r="U848" s="303"/>
      <c r="V848" s="146" t="str">
        <f>IF(ISBLANK(U848),"",MATCH($D848,Liste_compétences,0))</f>
        <v/>
      </c>
      <c r="W848" s="321"/>
      <c r="X848" s="146" t="str">
        <f>IF(ISBLANK(W848),"",MATCH($D848,Liste_compétences,0))</f>
        <v/>
      </c>
      <c r="Y848" s="282"/>
      <c r="Z848" s="146" t="str">
        <f>IF(ISBLANK(Y848),"",MATCH($D848,Liste_compétences,0))</f>
        <v/>
      </c>
      <c r="AA848" s="303"/>
      <c r="AB848" s="146" t="str">
        <f>IF(ISBLANK(AA848),"",MATCH($D848,Liste_compétences,0))</f>
        <v/>
      </c>
      <c r="AC848" s="146">
        <f>IF(ISBLANK(#REF!),"",MATCH($D848,Liste_compétences,0))</f>
        <v>848</v>
      </c>
      <c r="AD848" s="146">
        <f>IF(ISBLANK(#REF!),"",MATCH($D848,Liste_compétences,0))</f>
        <v>848</v>
      </c>
    </row>
    <row r="849" spans="1:30" ht="16.5" thickBot="1" x14ac:dyDescent="0.3">
      <c r="A849" s="412" t="s">
        <v>231</v>
      </c>
      <c r="B849" s="159"/>
      <c r="C849" s="172"/>
      <c r="D849" s="13" t="s">
        <v>1396</v>
      </c>
      <c r="E849" s="340"/>
      <c r="F849" s="341" t="str">
        <f>IF(SUM(F851:F858)=0,"",MATCH($D849,Liste_compétences,0))</f>
        <v/>
      </c>
      <c r="G849" s="342" t="str">
        <f>G$6</f>
        <v>2012-2013</v>
      </c>
      <c r="H849" s="341" t="str">
        <f>IF(SUM(H851:H858)=0,"",MATCH($D849,Liste_compétences,0))</f>
        <v/>
      </c>
      <c r="I849" s="343"/>
      <c r="J849" s="341" t="str">
        <f>IF(SUM(J851:J858)=0,"",MATCH($D849,Liste_compétences,0))</f>
        <v/>
      </c>
      <c r="K849" s="340"/>
      <c r="L849" s="341" t="str">
        <f>IF(SUM(L851:L858)=0,"",MATCH($D849,Liste_compétences,0))</f>
        <v/>
      </c>
      <c r="M849" s="342" t="str">
        <f>M$6</f>
        <v>2013-2014</v>
      </c>
      <c r="N849" s="341" t="str">
        <f>IF(SUM(N851:N858)=0,"",MATCH($D849,Liste_compétences,0))</f>
        <v/>
      </c>
      <c r="O849" s="343"/>
      <c r="P849" s="341" t="str">
        <f>IF(SUM(P851:P858)=0,"",MATCH($D849,Liste_compétences,0))</f>
        <v/>
      </c>
      <c r="Q849" s="340"/>
      <c r="R849" s="341" t="str">
        <f>IF(SUM(R851:R858)=0,"",MATCH($D849,Liste_compétences,0))</f>
        <v/>
      </c>
      <c r="S849" s="342" t="str">
        <f>S$6</f>
        <v>2014-2015</v>
      </c>
      <c r="T849" s="341" t="str">
        <f>IF(SUM(T851:T858)=0,"",MATCH($D849,Liste_compétences,0))</f>
        <v/>
      </c>
      <c r="U849" s="343"/>
      <c r="V849" s="341" t="str">
        <f>IF(SUM(V851:V858)=0,"",MATCH($D849,Liste_compétences,0))</f>
        <v/>
      </c>
      <c r="W849" s="340"/>
      <c r="X849" s="341" t="str">
        <f>IF(SUM(X851:X858)=0,"",MATCH($D849,Liste_compétences,0))</f>
        <v/>
      </c>
      <c r="Y849" s="342" t="str">
        <f>Y$6</f>
        <v>2015-2016</v>
      </c>
      <c r="Z849" s="341" t="str">
        <f>IF(SUM(Z851:Z858)=0,"",MATCH($D849,Liste_compétences,0))</f>
        <v/>
      </c>
      <c r="AA849" s="343"/>
      <c r="AB849" s="341" t="str">
        <f>IF(SUM(AB851:AB858)=0,"",MATCH($D849,Liste_compétences,0))</f>
        <v/>
      </c>
      <c r="AC849" s="341">
        <f>IF(SUM(AC851:AC858)=0,"",MATCH($D849,Liste_compétences,0))</f>
        <v>849</v>
      </c>
      <c r="AD849" s="103">
        <f>IF(SUM(AD851:AD858)=0,"",MATCH($D849,Liste_compétences,0))</f>
        <v>849</v>
      </c>
    </row>
    <row r="850" spans="1:30" ht="16.5" thickBot="1" x14ac:dyDescent="0.3">
      <c r="A850" s="413"/>
      <c r="B850" s="177"/>
      <c r="C850" s="173"/>
      <c r="D850" s="17" t="s">
        <v>1</v>
      </c>
      <c r="E850" s="344">
        <v>1</v>
      </c>
      <c r="F850" s="345"/>
      <c r="G850" s="346">
        <v>2</v>
      </c>
      <c r="H850" s="345"/>
      <c r="I850" s="347">
        <v>3</v>
      </c>
      <c r="J850" s="345"/>
      <c r="K850" s="344">
        <v>1</v>
      </c>
      <c r="L850" s="345"/>
      <c r="M850" s="346">
        <v>2</v>
      </c>
      <c r="N850" s="345"/>
      <c r="O850" s="347">
        <v>3</v>
      </c>
      <c r="P850" s="345"/>
      <c r="Q850" s="344">
        <v>1</v>
      </c>
      <c r="R850" s="345"/>
      <c r="S850" s="346">
        <v>2</v>
      </c>
      <c r="T850" s="345"/>
      <c r="U850" s="347">
        <v>3</v>
      </c>
      <c r="V850" s="345"/>
      <c r="W850" s="344">
        <v>1</v>
      </c>
      <c r="X850" s="345"/>
      <c r="Y850" s="346">
        <v>2</v>
      </c>
      <c r="Z850" s="345"/>
      <c r="AA850" s="347">
        <v>3</v>
      </c>
      <c r="AB850" s="345"/>
      <c r="AC850" s="345"/>
      <c r="AD850" s="119"/>
    </row>
    <row r="851" spans="1:30" x14ac:dyDescent="0.25">
      <c r="A851" s="422" t="s">
        <v>173</v>
      </c>
      <c r="B851" s="81"/>
      <c r="C851" s="167" t="s">
        <v>691</v>
      </c>
      <c r="D851" s="206" t="s">
        <v>1060</v>
      </c>
      <c r="E851" s="255"/>
      <c r="F851" s="138" t="str">
        <f t="shared" ref="F851:L858" si="429">IF(ISBLANK(E851),"",MATCH($D851,Liste_compétences,0))</f>
        <v/>
      </c>
      <c r="G851" s="277"/>
      <c r="H851" s="138" t="str">
        <f t="shared" si="429"/>
        <v/>
      </c>
      <c r="I851" s="298"/>
      <c r="J851" s="138" t="str">
        <f t="shared" si="429"/>
        <v/>
      </c>
      <c r="K851" s="316"/>
      <c r="L851" s="138" t="str">
        <f t="shared" si="429"/>
        <v/>
      </c>
      <c r="M851" s="277"/>
      <c r="N851" s="138" t="str">
        <f t="shared" ref="N851:N858" si="430">IF(ISBLANK(M851),"",MATCH($D851,Liste_compétences,0))</f>
        <v/>
      </c>
      <c r="O851" s="298"/>
      <c r="P851" s="138" t="str">
        <f t="shared" ref="P851:P858" si="431">IF(ISBLANK(O851),"",MATCH($D851,Liste_compétences,0))</f>
        <v/>
      </c>
      <c r="Q851" s="316"/>
      <c r="R851" s="138" t="str">
        <f t="shared" ref="R851:R858" si="432">IF(ISBLANK(Q851),"",MATCH($D851,Liste_compétences,0))</f>
        <v/>
      </c>
      <c r="S851" s="277"/>
      <c r="T851" s="138" t="str">
        <f t="shared" ref="T851:T858" si="433">IF(ISBLANK(S851),"",MATCH($D851,Liste_compétences,0))</f>
        <v/>
      </c>
      <c r="U851" s="298"/>
      <c r="V851" s="138" t="str">
        <f t="shared" ref="V851:V858" si="434">IF(ISBLANK(U851),"",MATCH($D851,Liste_compétences,0))</f>
        <v/>
      </c>
      <c r="W851" s="316"/>
      <c r="X851" s="138" t="str">
        <f t="shared" ref="X851:X858" si="435">IF(ISBLANK(W851),"",MATCH($D851,Liste_compétences,0))</f>
        <v/>
      </c>
      <c r="Y851" s="277"/>
      <c r="Z851" s="138" t="str">
        <f t="shared" ref="Z851:Z858" si="436">IF(ISBLANK(Y851),"",MATCH($D851,Liste_compétences,0))</f>
        <v/>
      </c>
      <c r="AA851" s="298"/>
      <c r="AB851" s="138" t="str">
        <f t="shared" ref="AB851:AB858" si="437">IF(ISBLANK(AA851),"",MATCH($D851,Liste_compétences,0))</f>
        <v/>
      </c>
      <c r="AC851" s="138">
        <f>IF(ISBLANK(#REF!),"",MATCH($D851,Liste_compétences,0))</f>
        <v>851</v>
      </c>
      <c r="AD851" s="138">
        <f>IF(ISBLANK(#REF!),"",MATCH($D851,Liste_compétences,0))</f>
        <v>851</v>
      </c>
    </row>
    <row r="852" spans="1:30" ht="15" thickBot="1" x14ac:dyDescent="0.3">
      <c r="A852" s="428"/>
      <c r="B852" s="84"/>
      <c r="C852" s="169" t="s">
        <v>692</v>
      </c>
      <c r="D852" s="25" t="s">
        <v>1061</v>
      </c>
      <c r="E852" s="258"/>
      <c r="F852" s="141" t="str">
        <f t="shared" si="429"/>
        <v/>
      </c>
      <c r="G852" s="280"/>
      <c r="H852" s="141" t="str">
        <f t="shared" si="429"/>
        <v/>
      </c>
      <c r="I852" s="301"/>
      <c r="J852" s="141" t="str">
        <f t="shared" si="429"/>
        <v/>
      </c>
      <c r="K852" s="319"/>
      <c r="L852" s="141" t="str">
        <f t="shared" si="429"/>
        <v/>
      </c>
      <c r="M852" s="280"/>
      <c r="N852" s="141" t="str">
        <f t="shared" si="430"/>
        <v/>
      </c>
      <c r="O852" s="301"/>
      <c r="P852" s="141" t="str">
        <f t="shared" si="431"/>
        <v/>
      </c>
      <c r="Q852" s="319"/>
      <c r="R852" s="141" t="str">
        <f t="shared" si="432"/>
        <v/>
      </c>
      <c r="S852" s="280"/>
      <c r="T852" s="141" t="str">
        <f t="shared" si="433"/>
        <v/>
      </c>
      <c r="U852" s="301"/>
      <c r="V852" s="141" t="str">
        <f t="shared" si="434"/>
        <v/>
      </c>
      <c r="W852" s="319"/>
      <c r="X852" s="141" t="str">
        <f t="shared" si="435"/>
        <v/>
      </c>
      <c r="Y852" s="280"/>
      <c r="Z852" s="141" t="str">
        <f t="shared" si="436"/>
        <v/>
      </c>
      <c r="AA852" s="301"/>
      <c r="AB852" s="141" t="str">
        <f t="shared" si="437"/>
        <v/>
      </c>
      <c r="AC852" s="141">
        <f>IF(ISBLANK(#REF!),"",MATCH($D852,Liste_compétences,0))</f>
        <v>852</v>
      </c>
      <c r="AD852" s="141">
        <f>IF(ISBLANK(#REF!),"",MATCH($D852,Liste_compétences,0))</f>
        <v>852</v>
      </c>
    </row>
    <row r="853" spans="1:30" x14ac:dyDescent="0.25">
      <c r="A853" s="422" t="s">
        <v>179</v>
      </c>
      <c r="B853" s="81"/>
      <c r="C853" s="167" t="s">
        <v>693</v>
      </c>
      <c r="D853" s="206" t="s">
        <v>1062</v>
      </c>
      <c r="E853" s="255"/>
      <c r="F853" s="138" t="str">
        <f t="shared" si="429"/>
        <v/>
      </c>
      <c r="G853" s="277"/>
      <c r="H853" s="138" t="str">
        <f t="shared" si="429"/>
        <v/>
      </c>
      <c r="I853" s="298"/>
      <c r="J853" s="138" t="str">
        <f t="shared" si="429"/>
        <v/>
      </c>
      <c r="K853" s="316"/>
      <c r="L853" s="138" t="str">
        <f t="shared" si="429"/>
        <v/>
      </c>
      <c r="M853" s="277"/>
      <c r="N853" s="138" t="str">
        <f t="shared" si="430"/>
        <v/>
      </c>
      <c r="O853" s="298"/>
      <c r="P853" s="138" t="str">
        <f t="shared" si="431"/>
        <v/>
      </c>
      <c r="Q853" s="316"/>
      <c r="R853" s="138" t="str">
        <f t="shared" si="432"/>
        <v/>
      </c>
      <c r="S853" s="277"/>
      <c r="T853" s="138" t="str">
        <f t="shared" si="433"/>
        <v/>
      </c>
      <c r="U853" s="298"/>
      <c r="V853" s="138" t="str">
        <f t="shared" si="434"/>
        <v/>
      </c>
      <c r="W853" s="316"/>
      <c r="X853" s="138" t="str">
        <f t="shared" si="435"/>
        <v/>
      </c>
      <c r="Y853" s="277"/>
      <c r="Z853" s="138" t="str">
        <f t="shared" si="436"/>
        <v/>
      </c>
      <c r="AA853" s="298"/>
      <c r="AB853" s="138" t="str">
        <f t="shared" si="437"/>
        <v/>
      </c>
      <c r="AC853" s="138">
        <f>IF(ISBLANK(#REF!),"",MATCH($D853,Liste_compétences,0))</f>
        <v>853</v>
      </c>
      <c r="AD853" s="138">
        <f>IF(ISBLANK(#REF!),"",MATCH($D853,Liste_compétences,0))</f>
        <v>853</v>
      </c>
    </row>
    <row r="854" spans="1:30" ht="15" thickBot="1" x14ac:dyDescent="0.3">
      <c r="A854" s="424"/>
      <c r="B854" s="82"/>
      <c r="C854" s="202" t="s">
        <v>694</v>
      </c>
      <c r="D854" s="208" t="s">
        <v>1063</v>
      </c>
      <c r="E854" s="257"/>
      <c r="F854" s="140" t="str">
        <f t="shared" si="429"/>
        <v/>
      </c>
      <c r="G854" s="279"/>
      <c r="H854" s="140" t="str">
        <f t="shared" si="429"/>
        <v/>
      </c>
      <c r="I854" s="300"/>
      <c r="J854" s="140" t="str">
        <f t="shared" si="429"/>
        <v/>
      </c>
      <c r="K854" s="317"/>
      <c r="L854" s="140" t="str">
        <f t="shared" si="429"/>
        <v/>
      </c>
      <c r="M854" s="279"/>
      <c r="N854" s="140" t="str">
        <f t="shared" si="430"/>
        <v/>
      </c>
      <c r="O854" s="300"/>
      <c r="P854" s="140" t="str">
        <f t="shared" si="431"/>
        <v/>
      </c>
      <c r="Q854" s="317"/>
      <c r="R854" s="140" t="str">
        <f t="shared" si="432"/>
        <v/>
      </c>
      <c r="S854" s="279"/>
      <c r="T854" s="140" t="str">
        <f t="shared" si="433"/>
        <v/>
      </c>
      <c r="U854" s="300"/>
      <c r="V854" s="140" t="str">
        <f t="shared" si="434"/>
        <v/>
      </c>
      <c r="W854" s="317"/>
      <c r="X854" s="140" t="str">
        <f t="shared" si="435"/>
        <v/>
      </c>
      <c r="Y854" s="279"/>
      <c r="Z854" s="140" t="str">
        <f t="shared" si="436"/>
        <v/>
      </c>
      <c r="AA854" s="300"/>
      <c r="AB854" s="140" t="str">
        <f t="shared" si="437"/>
        <v/>
      </c>
      <c r="AC854" s="140">
        <f>IF(ISBLANK(#REF!),"",MATCH($D854,Liste_compétences,0))</f>
        <v>854</v>
      </c>
      <c r="AD854" s="140">
        <f>IF(ISBLANK(#REF!),"",MATCH($D854,Liste_compétences,0))</f>
        <v>854</v>
      </c>
    </row>
    <row r="855" spans="1:30" x14ac:dyDescent="0.25">
      <c r="A855" s="422" t="s">
        <v>174</v>
      </c>
      <c r="B855" s="81"/>
      <c r="C855" s="167" t="s">
        <v>695</v>
      </c>
      <c r="D855" s="206" t="s">
        <v>1064</v>
      </c>
      <c r="E855" s="255"/>
      <c r="F855" s="138" t="str">
        <f t="shared" si="429"/>
        <v/>
      </c>
      <c r="G855" s="277"/>
      <c r="H855" s="138" t="str">
        <f t="shared" si="429"/>
        <v/>
      </c>
      <c r="I855" s="298"/>
      <c r="J855" s="138" t="str">
        <f t="shared" si="429"/>
        <v/>
      </c>
      <c r="K855" s="316"/>
      <c r="L855" s="138" t="str">
        <f t="shared" si="429"/>
        <v/>
      </c>
      <c r="M855" s="277"/>
      <c r="N855" s="138" t="str">
        <f t="shared" si="430"/>
        <v/>
      </c>
      <c r="O855" s="298"/>
      <c r="P855" s="138" t="str">
        <f t="shared" si="431"/>
        <v/>
      </c>
      <c r="Q855" s="316"/>
      <c r="R855" s="138" t="str">
        <f t="shared" si="432"/>
        <v/>
      </c>
      <c r="S855" s="277"/>
      <c r="T855" s="138" t="str">
        <f t="shared" si="433"/>
        <v/>
      </c>
      <c r="U855" s="298"/>
      <c r="V855" s="138" t="str">
        <f t="shared" si="434"/>
        <v/>
      </c>
      <c r="W855" s="316"/>
      <c r="X855" s="138" t="str">
        <f t="shared" si="435"/>
        <v/>
      </c>
      <c r="Y855" s="277"/>
      <c r="Z855" s="138" t="str">
        <f t="shared" si="436"/>
        <v/>
      </c>
      <c r="AA855" s="298"/>
      <c r="AB855" s="138" t="str">
        <f t="shared" si="437"/>
        <v/>
      </c>
      <c r="AC855" s="138">
        <f>IF(ISBLANK(#REF!),"",MATCH($D855,Liste_compétences,0))</f>
        <v>855</v>
      </c>
      <c r="AD855" s="138">
        <f>IF(ISBLANK(#REF!),"",MATCH($D855,Liste_compétences,0))</f>
        <v>855</v>
      </c>
    </row>
    <row r="856" spans="1:30" x14ac:dyDescent="0.25">
      <c r="A856" s="423"/>
      <c r="B856" s="83"/>
      <c r="C856" s="168" t="s">
        <v>696</v>
      </c>
      <c r="D856" s="207" t="s">
        <v>1065</v>
      </c>
      <c r="E856" s="256"/>
      <c r="F856" s="139" t="str">
        <f t="shared" si="429"/>
        <v/>
      </c>
      <c r="G856" s="278"/>
      <c r="H856" s="139" t="str">
        <f t="shared" si="429"/>
        <v/>
      </c>
      <c r="I856" s="299"/>
      <c r="J856" s="139" t="str">
        <f t="shared" si="429"/>
        <v/>
      </c>
      <c r="K856" s="318"/>
      <c r="L856" s="139" t="str">
        <f t="shared" si="429"/>
        <v/>
      </c>
      <c r="M856" s="278"/>
      <c r="N856" s="139" t="str">
        <f t="shared" si="430"/>
        <v/>
      </c>
      <c r="O856" s="299"/>
      <c r="P856" s="139" t="str">
        <f t="shared" si="431"/>
        <v/>
      </c>
      <c r="Q856" s="318"/>
      <c r="R856" s="139" t="str">
        <f t="shared" si="432"/>
        <v/>
      </c>
      <c r="S856" s="278"/>
      <c r="T856" s="139" t="str">
        <f t="shared" si="433"/>
        <v/>
      </c>
      <c r="U856" s="299"/>
      <c r="V856" s="139" t="str">
        <f t="shared" si="434"/>
        <v/>
      </c>
      <c r="W856" s="318"/>
      <c r="X856" s="139" t="str">
        <f t="shared" si="435"/>
        <v/>
      </c>
      <c r="Y856" s="278"/>
      <c r="Z856" s="139" t="str">
        <f t="shared" si="436"/>
        <v/>
      </c>
      <c r="AA856" s="299"/>
      <c r="AB856" s="139" t="str">
        <f t="shared" si="437"/>
        <v/>
      </c>
      <c r="AC856" s="139">
        <f>IF(ISBLANK(#REF!),"",MATCH($D856,Liste_compétences,0))</f>
        <v>856</v>
      </c>
      <c r="AD856" s="139">
        <f>IF(ISBLANK(#REF!),"",MATCH($D856,Liste_compétences,0))</f>
        <v>856</v>
      </c>
    </row>
    <row r="857" spans="1:30" x14ac:dyDescent="0.25">
      <c r="A857" s="423"/>
      <c r="B857" s="83"/>
      <c r="C857" s="168" t="s">
        <v>697</v>
      </c>
      <c r="D857" s="207" t="s">
        <v>1066</v>
      </c>
      <c r="E857" s="256"/>
      <c r="F857" s="139" t="str">
        <f t="shared" si="429"/>
        <v/>
      </c>
      <c r="G857" s="278"/>
      <c r="H857" s="139" t="str">
        <f t="shared" si="429"/>
        <v/>
      </c>
      <c r="I857" s="299"/>
      <c r="J857" s="139" t="str">
        <f t="shared" si="429"/>
        <v/>
      </c>
      <c r="K857" s="318"/>
      <c r="L857" s="139" t="str">
        <f t="shared" si="429"/>
        <v/>
      </c>
      <c r="M857" s="278"/>
      <c r="N857" s="139" t="str">
        <f t="shared" si="430"/>
        <v/>
      </c>
      <c r="O857" s="299"/>
      <c r="P857" s="139" t="str">
        <f t="shared" si="431"/>
        <v/>
      </c>
      <c r="Q857" s="318"/>
      <c r="R857" s="139" t="str">
        <f t="shared" si="432"/>
        <v/>
      </c>
      <c r="S857" s="278"/>
      <c r="T857" s="139" t="str">
        <f t="shared" si="433"/>
        <v/>
      </c>
      <c r="U857" s="299"/>
      <c r="V857" s="139" t="str">
        <f t="shared" si="434"/>
        <v/>
      </c>
      <c r="W857" s="318"/>
      <c r="X857" s="139" t="str">
        <f t="shared" si="435"/>
        <v/>
      </c>
      <c r="Y857" s="278"/>
      <c r="Z857" s="139" t="str">
        <f t="shared" si="436"/>
        <v/>
      </c>
      <c r="AA857" s="299"/>
      <c r="AB857" s="139" t="str">
        <f t="shared" si="437"/>
        <v/>
      </c>
      <c r="AC857" s="139">
        <f>IF(ISBLANK(#REF!),"",MATCH($D857,Liste_compétences,0))</f>
        <v>857</v>
      </c>
      <c r="AD857" s="139">
        <f>IF(ISBLANK(#REF!),"",MATCH($D857,Liste_compétences,0))</f>
        <v>857</v>
      </c>
    </row>
    <row r="858" spans="1:30" ht="15" thickBot="1" x14ac:dyDescent="0.3">
      <c r="A858" s="428"/>
      <c r="B858" s="84"/>
      <c r="C858" s="169" t="s">
        <v>698</v>
      </c>
      <c r="D858" s="25" t="s">
        <v>1067</v>
      </c>
      <c r="E858" s="258"/>
      <c r="F858" s="141" t="str">
        <f t="shared" si="429"/>
        <v/>
      </c>
      <c r="G858" s="280"/>
      <c r="H858" s="141" t="str">
        <f t="shared" si="429"/>
        <v/>
      </c>
      <c r="I858" s="301"/>
      <c r="J858" s="141" t="str">
        <f t="shared" si="429"/>
        <v/>
      </c>
      <c r="K858" s="319"/>
      <c r="L858" s="141" t="str">
        <f t="shared" ref="L858" si="438">IF(ISBLANK(K858),"",MATCH($D858,Liste_compétences,0))</f>
        <v/>
      </c>
      <c r="M858" s="280"/>
      <c r="N858" s="141" t="str">
        <f t="shared" si="430"/>
        <v/>
      </c>
      <c r="O858" s="301"/>
      <c r="P858" s="141" t="str">
        <f t="shared" si="431"/>
        <v/>
      </c>
      <c r="Q858" s="319"/>
      <c r="R858" s="141" t="str">
        <f t="shared" si="432"/>
        <v/>
      </c>
      <c r="S858" s="280"/>
      <c r="T858" s="141" t="str">
        <f t="shared" si="433"/>
        <v/>
      </c>
      <c r="U858" s="301"/>
      <c r="V858" s="141" t="str">
        <f t="shared" si="434"/>
        <v/>
      </c>
      <c r="W858" s="319"/>
      <c r="X858" s="141" t="str">
        <f t="shared" si="435"/>
        <v/>
      </c>
      <c r="Y858" s="280"/>
      <c r="Z858" s="141" t="str">
        <f t="shared" si="436"/>
        <v/>
      </c>
      <c r="AA858" s="301"/>
      <c r="AB858" s="141" t="str">
        <f t="shared" si="437"/>
        <v/>
      </c>
      <c r="AC858" s="141">
        <f>IF(ISBLANK(#REF!),"",MATCH($D858,Liste_compétences,0))</f>
        <v>858</v>
      </c>
      <c r="AD858" s="141">
        <f>IF(ISBLANK(#REF!),"",MATCH($D858,Liste_compétences,0))</f>
        <v>858</v>
      </c>
    </row>
    <row r="859" spans="1:30" x14ac:dyDescent="0.25">
      <c r="D859" s="11" t="str">
        <f>""</f>
        <v/>
      </c>
      <c r="F859" s="140" t="e">
        <f>IF(SUM($F$861,$H$866,$J$871,$L$876,$N$881,$P$886,$R$891,$T$896,$V$901,$X$906,$Z$911,$AB$916,#REF!,$AC$926,$AD$931)=0,"",MATCH($D859,Liste_compétences,0))</f>
        <v>#REF!</v>
      </c>
      <c r="H859" s="140" t="e">
        <f>IF(SUM($F$861,$H$866,$J$871,$L$876,$N$881,$P$886,$R$891,$T$896,$V$901,$X$906,$Z$911,$AB$916,#REF!,$AC$926,$AD$931)=0,"",MATCH($D859,Liste_compétences,0))</f>
        <v>#REF!</v>
      </c>
      <c r="J859" s="140" t="e">
        <f>IF(SUM($F$861,$H$866,$J$871,$L$876,$N$881,$P$886,$R$891,$T$896,$V$901,$X$906,$Z$911,$AB$916,#REF!,$AC$926,$AD$931)=0,"",MATCH($D859,Liste_compétences,0))</f>
        <v>#REF!</v>
      </c>
      <c r="L859" s="140" t="e">
        <f>IF(SUM($F$861,$H$866,$J$871,$L$876,$N$881,$P$886,$R$891,$T$896,$V$901,$X$906,$Z$911,$AB$916,#REF!,$AC$926,$AD$931)=0,"",MATCH($D859,Liste_compétences,0))</f>
        <v>#REF!</v>
      </c>
      <c r="N859" s="140" t="e">
        <f>IF(SUM($F$861,$H$866,$J$871,$L$876,$N$881,$P$886,$R$891,$T$896,$V$901,$X$906,$Z$911,$AB$916,#REF!,$AC$926,$AD$931)=0,"",MATCH($D859,Liste_compétences,0))</f>
        <v>#REF!</v>
      </c>
      <c r="P859" s="140" t="e">
        <f>IF(SUM($F$861,$H$866,$J$871,$L$876,$N$881,$P$886,$R$891,$T$896,$V$901,$X$906,$Z$911,$AB$916,#REF!,$AC$926,$AD$931)=0,"",MATCH($D859,Liste_compétences,0))</f>
        <v>#REF!</v>
      </c>
      <c r="R859" s="140" t="e">
        <f>IF(SUM($F$861,$H$866,$J$871,$L$876,$N$881,$P$886,$R$891,$T$896,$V$901,$X$906,$Z$911,$AB$916,#REF!,$AC$926,$AD$931)=0,"",MATCH($D859,Liste_compétences,0))</f>
        <v>#REF!</v>
      </c>
      <c r="T859" s="140" t="e">
        <f>IF(SUM($F$861,$H$866,$J$871,$L$876,$N$881,$P$886,$R$891,$T$896,$V$901,$X$906,$Z$911,$AB$916,#REF!,$AC$926,$AD$931)=0,"",MATCH($D859,Liste_compétences,0))</f>
        <v>#REF!</v>
      </c>
      <c r="V859" s="140" t="e">
        <f>IF(SUM($F$861,$H$866,$J$871,$L$876,$N$881,$P$886,$R$891,$T$896,$V$901,$X$906,$Z$911,$AB$916,#REF!,$AC$926,$AD$931)=0,"",MATCH($D859,Liste_compétences,0))</f>
        <v>#REF!</v>
      </c>
      <c r="X859" s="140" t="e">
        <f>IF(SUM($F$861,$H$866,$J$871,$L$876,$N$881,$P$886,$R$891,$T$896,$V$901,$X$906,$Z$911,$AB$916,#REF!,$AC$926,$AD$931)=0,"",MATCH($D859,Liste_compétences,0))</f>
        <v>#REF!</v>
      </c>
      <c r="Z859" s="140" t="e">
        <f>IF(SUM($F$861,$H$866,$J$871,$L$876,$N$881,$P$886,$R$891,$T$896,$V$901,$X$906,$Z$911,$AB$916,#REF!,$AC$926,$AD$931)=0,"",MATCH($D859,Liste_compétences,0))</f>
        <v>#REF!</v>
      </c>
      <c r="AB859" s="140" t="e">
        <f>IF(SUM($F$861,$H$866,$J$871,$L$876,$N$881,$P$886,$R$891,$T$896,$V$901,$X$906,$Z$911,$AB$916,#REF!,$AC$926,$AD$931)=0,"",MATCH($D859,Liste_compétences,0))</f>
        <v>#REF!</v>
      </c>
      <c r="AC859" s="140" t="e">
        <f>IF(SUM($F$861,$H$866,$J$871,$L$876,$N$881,$P$886,$R$891,$T$896,$V$901,$X$906,$Z$911,$AB$916,#REF!,$AC$926,$AD$931)=0,"",MATCH($D859,Liste_compétences,0))</f>
        <v>#REF!</v>
      </c>
      <c r="AD859" s="140" t="e">
        <f>IF(SUM($F$861,$H$866,$J$871,$L$876,$N$881,$P$886,$R$891,$T$896,$V$901,$X$906,$Z$911,$AB$916,#REF!,$AC$926,$AD$931)=0,"",MATCH($D859,Liste_compétences,0))</f>
        <v>#REF!</v>
      </c>
    </row>
    <row r="860" spans="1:30" ht="15" thickBot="1" x14ac:dyDescent="0.3">
      <c r="D860" s="11" t="str">
        <f>""</f>
        <v/>
      </c>
      <c r="F860" s="140" t="e">
        <f>IF(SUM($F$861,$H$866,$J$871,$L$876,$N$881,$P$886,$R$891,$T$896,$V$901,$X$906,$Z$911,$AB$916,#REF!,$AC$926,$AD$931)=0,"",MATCH($D860,Liste_compétences,0))</f>
        <v>#REF!</v>
      </c>
      <c r="H860" s="140" t="e">
        <f>IF(SUM($F$861,$H$866,$J$871,$L$876,$N$881,$P$886,$R$891,$T$896,$V$901,$X$906,$Z$911,$AB$916,#REF!,$AC$926,$AD$931)=0,"",MATCH($D860,Liste_compétences,0))</f>
        <v>#REF!</v>
      </c>
      <c r="J860" s="140" t="e">
        <f>IF(SUM($F$861,$H$866,$J$871,$L$876,$N$881,$P$886,$R$891,$T$896,$V$901,$X$906,$Z$911,$AB$916,#REF!,$AC$926,$AD$931)=0,"",MATCH($D860,Liste_compétences,0))</f>
        <v>#REF!</v>
      </c>
      <c r="L860" s="140" t="e">
        <f>IF(SUM($F$861,$H$866,$J$871,$L$876,$N$881,$P$886,$R$891,$T$896,$V$901,$X$906,$Z$911,$AB$916,#REF!,$AC$926,$AD$931)=0,"",MATCH($D860,Liste_compétences,0))</f>
        <v>#REF!</v>
      </c>
      <c r="N860" s="140" t="e">
        <f>IF(SUM($F$861,$H$866,$J$871,$L$876,$N$881,$P$886,$R$891,$T$896,$V$901,$X$906,$Z$911,$AB$916,#REF!,$AC$926,$AD$931)=0,"",MATCH($D860,Liste_compétences,0))</f>
        <v>#REF!</v>
      </c>
      <c r="P860" s="140" t="e">
        <f>IF(SUM($F$861,$H$866,$J$871,$L$876,$N$881,$P$886,$R$891,$T$896,$V$901,$X$906,$Z$911,$AB$916,#REF!,$AC$926,$AD$931)=0,"",MATCH($D860,Liste_compétences,0))</f>
        <v>#REF!</v>
      </c>
      <c r="R860" s="140" t="e">
        <f>IF(SUM($F$861,$H$866,$J$871,$L$876,$N$881,$P$886,$R$891,$T$896,$V$901,$X$906,$Z$911,$AB$916,#REF!,$AC$926,$AD$931)=0,"",MATCH($D860,Liste_compétences,0))</f>
        <v>#REF!</v>
      </c>
      <c r="T860" s="140" t="e">
        <f>IF(SUM($F$861,$H$866,$J$871,$L$876,$N$881,$P$886,$R$891,$T$896,$V$901,$X$906,$Z$911,$AB$916,#REF!,$AC$926,$AD$931)=0,"",MATCH($D860,Liste_compétences,0))</f>
        <v>#REF!</v>
      </c>
      <c r="V860" s="140" t="e">
        <f>IF(SUM($F$861,$H$866,$J$871,$L$876,$N$881,$P$886,$R$891,$T$896,$V$901,$X$906,$Z$911,$AB$916,#REF!,$AC$926,$AD$931)=0,"",MATCH($D860,Liste_compétences,0))</f>
        <v>#REF!</v>
      </c>
      <c r="X860" s="140" t="e">
        <f>IF(SUM($F$861,$H$866,$J$871,$L$876,$N$881,$P$886,$R$891,$T$896,$V$901,$X$906,$Z$911,$AB$916,#REF!,$AC$926,$AD$931)=0,"",MATCH($D860,Liste_compétences,0))</f>
        <v>#REF!</v>
      </c>
      <c r="Z860" s="140" t="e">
        <f>IF(SUM($F$861,$H$866,$J$871,$L$876,$N$881,$P$886,$R$891,$T$896,$V$901,$X$906,$Z$911,$AB$916,#REF!,$AC$926,$AD$931)=0,"",MATCH($D860,Liste_compétences,0))</f>
        <v>#REF!</v>
      </c>
      <c r="AB860" s="140" t="e">
        <f>IF(SUM($F$861,$H$866,$J$871,$L$876,$N$881,$P$886,$R$891,$T$896,$V$901,$X$906,$Z$911,$AB$916,#REF!,$AC$926,$AD$931)=0,"",MATCH($D860,Liste_compétences,0))</f>
        <v>#REF!</v>
      </c>
      <c r="AC860" s="140" t="e">
        <f>IF(SUM($F$861,$H$866,$J$871,$L$876,$N$881,$P$886,$R$891,$T$896,$V$901,$X$906,$Z$911,$AB$916,#REF!,$AC$926,$AD$931)=0,"",MATCH($D860,Liste_compétences,0))</f>
        <v>#REF!</v>
      </c>
      <c r="AD860" s="140" t="e">
        <f>IF(SUM($F$861,$H$866,$J$871,$L$876,$N$881,$P$886,$R$891,$T$896,$V$901,$X$906,$Z$911,$AB$916,#REF!,$AC$926,$AD$931)=0,"",MATCH($D860,Liste_compétences,0))</f>
        <v>#REF!</v>
      </c>
    </row>
    <row r="861" spans="1:30" x14ac:dyDescent="0.25">
      <c r="C861" s="372" t="str">
        <f>"1er trimestre - ANNEE "&amp;G6</f>
        <v>1er trimestre - ANNEE 2012-2013</v>
      </c>
      <c r="D861" s="381" t="s">
        <v>1421</v>
      </c>
      <c r="E861" s="373">
        <v>100</v>
      </c>
      <c r="F861" s="374" t="str">
        <f>IF(SUM(F862:F865)=0,"",MATCH($D861,Liste_compétences,0))</f>
        <v/>
      </c>
      <c r="G861" s="373">
        <f>G866</f>
        <v>100</v>
      </c>
      <c r="H861" s="373"/>
      <c r="I861" s="373">
        <f>I866</f>
        <v>100</v>
      </c>
      <c r="J861" s="373"/>
      <c r="K861" s="373">
        <f>K866</f>
        <v>100</v>
      </c>
      <c r="L861" s="373"/>
      <c r="M861" s="373">
        <f>M866</f>
        <v>100</v>
      </c>
      <c r="N861" s="373"/>
      <c r="O861" s="373">
        <f>O866</f>
        <v>100</v>
      </c>
      <c r="P861" s="373"/>
      <c r="Q861" s="373">
        <f>Q866</f>
        <v>100</v>
      </c>
      <c r="R861" s="373"/>
      <c r="S861" s="373">
        <f>S866</f>
        <v>100</v>
      </c>
      <c r="T861" s="373"/>
      <c r="U861" s="373">
        <f>U866</f>
        <v>100</v>
      </c>
      <c r="V861" s="373"/>
      <c r="W861" s="373">
        <f>W866</f>
        <v>100</v>
      </c>
      <c r="X861" s="373"/>
      <c r="Y861" s="373">
        <f>Y866</f>
        <v>100</v>
      </c>
      <c r="Z861" s="373"/>
      <c r="AA861" s="373">
        <f>AA866</f>
        <v>100</v>
      </c>
      <c r="AB861" s="373"/>
      <c r="AC861" s="373"/>
      <c r="AD861" s="241"/>
    </row>
    <row r="862" spans="1:30" x14ac:dyDescent="0.25">
      <c r="D862" s="367"/>
      <c r="E862" s="373">
        <f t="shared" ref="E862:E863" si="439">E863-COUNT(F863)</f>
        <v>104</v>
      </c>
      <c r="F862" s="375" t="str">
        <f>IF(ISBLANK(D862),"",MATCH(D862,Liste_compétences,0))</f>
        <v/>
      </c>
      <c r="G862" s="373">
        <f t="shared" ref="G862:I865" si="440">G867</f>
        <v>104</v>
      </c>
      <c r="H862" s="373"/>
      <c r="I862" s="373">
        <f t="shared" si="440"/>
        <v>104</v>
      </c>
      <c r="J862" s="373"/>
      <c r="K862" s="373">
        <f t="shared" ref="K862:M862" si="441">K867</f>
        <v>104</v>
      </c>
      <c r="L862" s="373"/>
      <c r="M862" s="373">
        <f t="shared" si="441"/>
        <v>104</v>
      </c>
      <c r="N862" s="373"/>
      <c r="O862" s="373">
        <f t="shared" ref="O862:Q862" si="442">O867</f>
        <v>104</v>
      </c>
      <c r="P862" s="373"/>
      <c r="Q862" s="373">
        <f t="shared" si="442"/>
        <v>104</v>
      </c>
      <c r="R862" s="373"/>
      <c r="S862" s="373">
        <f t="shared" ref="S862" si="443">S867</f>
        <v>104</v>
      </c>
      <c r="T862" s="373"/>
      <c r="U862" s="373">
        <f t="shared" ref="U862" si="444">U867</f>
        <v>104</v>
      </c>
      <c r="V862" s="373"/>
      <c r="W862" s="373">
        <f t="shared" ref="W862" si="445">W867</f>
        <v>104</v>
      </c>
      <c r="X862" s="373"/>
      <c r="Y862" s="373">
        <f t="shared" ref="Y862" si="446">Y867</f>
        <v>104</v>
      </c>
      <c r="Z862" s="373"/>
      <c r="AA862" s="373">
        <f t="shared" ref="AA862" si="447">AA867</f>
        <v>104</v>
      </c>
      <c r="AB862" s="373"/>
      <c r="AC862" s="373"/>
      <c r="AD862" s="241"/>
    </row>
    <row r="863" spans="1:30" x14ac:dyDescent="0.25">
      <c r="D863" s="367"/>
      <c r="E863" s="373">
        <f t="shared" si="439"/>
        <v>104</v>
      </c>
      <c r="F863" s="375" t="str">
        <f>IF(ISBLANK(D863),"",MATCH(D863,Liste_compétences,0))</f>
        <v/>
      </c>
      <c r="G863" s="373">
        <f t="shared" si="440"/>
        <v>104</v>
      </c>
      <c r="H863" s="373"/>
      <c r="I863" s="373">
        <f t="shared" si="440"/>
        <v>104</v>
      </c>
      <c r="J863" s="373"/>
      <c r="K863" s="373">
        <f t="shared" ref="K863:M863" si="448">K868</f>
        <v>104</v>
      </c>
      <c r="L863" s="373"/>
      <c r="M863" s="373">
        <f t="shared" si="448"/>
        <v>104</v>
      </c>
      <c r="N863" s="373"/>
      <c r="O863" s="373">
        <f t="shared" ref="O863:Q863" si="449">O868</f>
        <v>104</v>
      </c>
      <c r="P863" s="373"/>
      <c r="Q863" s="373">
        <f t="shared" si="449"/>
        <v>104</v>
      </c>
      <c r="R863" s="373"/>
      <c r="S863" s="373">
        <f t="shared" ref="S863" si="450">S868</f>
        <v>104</v>
      </c>
      <c r="T863" s="373"/>
      <c r="U863" s="373">
        <f t="shared" ref="U863" si="451">U868</f>
        <v>104</v>
      </c>
      <c r="V863" s="373"/>
      <c r="W863" s="373">
        <f t="shared" ref="W863" si="452">W868</f>
        <v>104</v>
      </c>
      <c r="X863" s="373"/>
      <c r="Y863" s="373">
        <f t="shared" ref="Y863" si="453">Y868</f>
        <v>104</v>
      </c>
      <c r="Z863" s="373"/>
      <c r="AA863" s="373">
        <f t="shared" ref="AA863" si="454">AA868</f>
        <v>104</v>
      </c>
      <c r="AB863" s="373"/>
      <c r="AC863" s="373"/>
      <c r="AD863" s="241"/>
    </row>
    <row r="864" spans="1:30" x14ac:dyDescent="0.25">
      <c r="D864" s="367"/>
      <c r="E864" s="373">
        <f>E865-COUNT(F865)</f>
        <v>104</v>
      </c>
      <c r="F864" s="375" t="str">
        <f>IF(ISBLANK(D864),"",MATCH(D864,Liste_compétences,0))</f>
        <v/>
      </c>
      <c r="G864" s="373">
        <f t="shared" si="440"/>
        <v>104</v>
      </c>
      <c r="H864" s="373"/>
      <c r="I864" s="373">
        <f t="shared" si="440"/>
        <v>104</v>
      </c>
      <c r="J864" s="373"/>
      <c r="K864" s="373">
        <f t="shared" ref="K864:M864" si="455">K869</f>
        <v>104</v>
      </c>
      <c r="L864" s="373"/>
      <c r="M864" s="373">
        <f t="shared" si="455"/>
        <v>104</v>
      </c>
      <c r="N864" s="373"/>
      <c r="O864" s="373">
        <f t="shared" ref="O864:Q864" si="456">O869</f>
        <v>104</v>
      </c>
      <c r="P864" s="373"/>
      <c r="Q864" s="373">
        <f t="shared" si="456"/>
        <v>104</v>
      </c>
      <c r="R864" s="373"/>
      <c r="S864" s="373">
        <f t="shared" ref="S864" si="457">S869</f>
        <v>104</v>
      </c>
      <c r="T864" s="373"/>
      <c r="U864" s="373">
        <f t="shared" ref="U864" si="458">U869</f>
        <v>104</v>
      </c>
      <c r="V864" s="373"/>
      <c r="W864" s="373">
        <f t="shared" ref="W864" si="459">W869</f>
        <v>104</v>
      </c>
      <c r="X864" s="373"/>
      <c r="Y864" s="373">
        <f t="shared" ref="Y864" si="460">Y869</f>
        <v>104</v>
      </c>
      <c r="Z864" s="373"/>
      <c r="AA864" s="373">
        <f t="shared" ref="AA864" si="461">AA869</f>
        <v>104</v>
      </c>
      <c r="AB864" s="373"/>
      <c r="AC864" s="373"/>
      <c r="AD864" s="241"/>
    </row>
    <row r="865" spans="3:30" ht="15" thickBot="1" x14ac:dyDescent="0.3">
      <c r="D865" s="367"/>
      <c r="E865" s="373">
        <v>104</v>
      </c>
      <c r="F865" s="376" t="str">
        <f>IF(ISBLANK(D865),"",MATCH(D865,Liste_compétences,0))</f>
        <v/>
      </c>
      <c r="G865" s="373">
        <f t="shared" si="440"/>
        <v>104</v>
      </c>
      <c r="H865" s="373"/>
      <c r="I865" s="373">
        <f t="shared" si="440"/>
        <v>104</v>
      </c>
      <c r="J865" s="373"/>
      <c r="K865" s="373">
        <f t="shared" ref="K865:M865" si="462">K870</f>
        <v>104</v>
      </c>
      <c r="L865" s="373"/>
      <c r="M865" s="373">
        <f t="shared" si="462"/>
        <v>104</v>
      </c>
      <c r="N865" s="373"/>
      <c r="O865" s="373">
        <f t="shared" ref="O865:Q865" si="463">O870</f>
        <v>104</v>
      </c>
      <c r="P865" s="373"/>
      <c r="Q865" s="373">
        <f t="shared" si="463"/>
        <v>104</v>
      </c>
      <c r="R865" s="373"/>
      <c r="S865" s="373">
        <f t="shared" ref="S865" si="464">S870</f>
        <v>104</v>
      </c>
      <c r="T865" s="373"/>
      <c r="U865" s="373">
        <f t="shared" ref="U865" si="465">U870</f>
        <v>104</v>
      </c>
      <c r="V865" s="373"/>
      <c r="W865" s="373">
        <f t="shared" ref="W865" si="466">W870</f>
        <v>104</v>
      </c>
      <c r="X865" s="373"/>
      <c r="Y865" s="373">
        <f t="shared" ref="Y865" si="467">Y870</f>
        <v>104</v>
      </c>
      <c r="Z865" s="373"/>
      <c r="AA865" s="373">
        <f t="shared" ref="AA865" si="468">AA870</f>
        <v>104</v>
      </c>
      <c r="AB865" s="373"/>
      <c r="AC865" s="373"/>
      <c r="AD865" s="241"/>
    </row>
    <row r="866" spans="3:30" x14ac:dyDescent="0.25">
      <c r="C866" s="372" t="str">
        <f>"2nd trimestre - ANNEE "&amp;G6</f>
        <v>2nd trimestre - ANNEE 2012-2013</v>
      </c>
      <c r="D866" s="381" t="s">
        <v>1421</v>
      </c>
      <c r="E866" s="373">
        <v>100</v>
      </c>
      <c r="F866" s="377"/>
      <c r="G866" s="373">
        <v>100</v>
      </c>
      <c r="H866" s="374" t="str">
        <f>IF(SUM(H867:H870)=0,"",MATCH($D866,Liste_compétences,0))</f>
        <v/>
      </c>
      <c r="I866" s="373">
        <f>I871</f>
        <v>100</v>
      </c>
      <c r="J866" s="377"/>
      <c r="K866" s="373">
        <f>K871</f>
        <v>100</v>
      </c>
      <c r="L866" s="377"/>
      <c r="M866" s="373">
        <f>M871</f>
        <v>100</v>
      </c>
      <c r="N866" s="377"/>
      <c r="O866" s="373">
        <f>O871</f>
        <v>100</v>
      </c>
      <c r="P866" s="377"/>
      <c r="Q866" s="373">
        <f>Q871</f>
        <v>100</v>
      </c>
      <c r="R866" s="377"/>
      <c r="S866" s="373">
        <f>S871</f>
        <v>100</v>
      </c>
      <c r="T866" s="377"/>
      <c r="U866" s="373">
        <f>U871</f>
        <v>100</v>
      </c>
      <c r="V866" s="377"/>
      <c r="W866" s="373">
        <f>W871</f>
        <v>100</v>
      </c>
      <c r="X866" s="377"/>
      <c r="Y866" s="373">
        <f>Y871</f>
        <v>100</v>
      </c>
      <c r="Z866" s="377"/>
      <c r="AA866" s="373">
        <f>AA871</f>
        <v>100</v>
      </c>
      <c r="AB866" s="377"/>
      <c r="AC866" s="377"/>
    </row>
    <row r="867" spans="3:30" x14ac:dyDescent="0.25">
      <c r="D867" s="367"/>
      <c r="E867" s="373">
        <v>101</v>
      </c>
      <c r="F867" s="378"/>
      <c r="G867" s="373">
        <f t="shared" ref="G867:G868" si="469">G868-COUNT(H868)</f>
        <v>104</v>
      </c>
      <c r="H867" s="375" t="str">
        <f>IF(ISBLANK(D867),"",MATCH(D867,Liste_compétences,0))</f>
        <v/>
      </c>
      <c r="I867" s="373">
        <f t="shared" ref="I867:K867" si="470">I872</f>
        <v>104</v>
      </c>
      <c r="J867" s="377"/>
      <c r="K867" s="373">
        <f t="shared" si="470"/>
        <v>104</v>
      </c>
      <c r="L867" s="377"/>
      <c r="M867" s="373">
        <f t="shared" ref="M867:O867" si="471">M872</f>
        <v>104</v>
      </c>
      <c r="N867" s="377"/>
      <c r="O867" s="373">
        <f t="shared" si="471"/>
        <v>104</v>
      </c>
      <c r="P867" s="377"/>
      <c r="Q867" s="373">
        <f t="shared" ref="Q867" si="472">Q872</f>
        <v>104</v>
      </c>
      <c r="R867" s="377"/>
      <c r="S867" s="373">
        <f t="shared" ref="S867" si="473">S872</f>
        <v>104</v>
      </c>
      <c r="T867" s="377"/>
      <c r="U867" s="373">
        <f t="shared" ref="U867" si="474">U872</f>
        <v>104</v>
      </c>
      <c r="V867" s="377"/>
      <c r="W867" s="373">
        <f t="shared" ref="W867" si="475">W872</f>
        <v>104</v>
      </c>
      <c r="X867" s="377"/>
      <c r="Y867" s="373">
        <f t="shared" ref="Y867" si="476">Y872</f>
        <v>104</v>
      </c>
      <c r="Z867" s="377"/>
      <c r="AA867" s="373">
        <f t="shared" ref="AA867" si="477">AA872</f>
        <v>104</v>
      </c>
      <c r="AB867" s="377"/>
      <c r="AC867" s="377"/>
    </row>
    <row r="868" spans="3:30" x14ac:dyDescent="0.25">
      <c r="D868" s="367"/>
      <c r="E868" s="373">
        <v>102</v>
      </c>
      <c r="F868" s="378"/>
      <c r="G868" s="373">
        <f t="shared" si="469"/>
        <v>104</v>
      </c>
      <c r="H868" s="375" t="str">
        <f>IF(ISBLANK(D868),"",MATCH(D868,Liste_compétences,0))</f>
        <v/>
      </c>
      <c r="I868" s="373">
        <f t="shared" ref="I868:K868" si="478">I873</f>
        <v>104</v>
      </c>
      <c r="J868" s="377"/>
      <c r="K868" s="373">
        <f t="shared" si="478"/>
        <v>104</v>
      </c>
      <c r="L868" s="377"/>
      <c r="M868" s="373">
        <f t="shared" ref="M868:O868" si="479">M873</f>
        <v>104</v>
      </c>
      <c r="N868" s="377"/>
      <c r="O868" s="373">
        <f t="shared" si="479"/>
        <v>104</v>
      </c>
      <c r="P868" s="377"/>
      <c r="Q868" s="373">
        <f t="shared" ref="Q868" si="480">Q873</f>
        <v>104</v>
      </c>
      <c r="R868" s="377"/>
      <c r="S868" s="373">
        <f t="shared" ref="S868" si="481">S873</f>
        <v>104</v>
      </c>
      <c r="T868" s="377"/>
      <c r="U868" s="373">
        <f t="shared" ref="U868" si="482">U873</f>
        <v>104</v>
      </c>
      <c r="V868" s="377"/>
      <c r="W868" s="373">
        <f t="shared" ref="W868" si="483">W873</f>
        <v>104</v>
      </c>
      <c r="X868" s="377"/>
      <c r="Y868" s="373">
        <f t="shared" ref="Y868" si="484">Y873</f>
        <v>104</v>
      </c>
      <c r="Z868" s="377"/>
      <c r="AA868" s="373">
        <f t="shared" ref="AA868" si="485">AA873</f>
        <v>104</v>
      </c>
      <c r="AB868" s="377"/>
      <c r="AC868" s="377"/>
    </row>
    <row r="869" spans="3:30" x14ac:dyDescent="0.25">
      <c r="D869" s="367"/>
      <c r="E869" s="373">
        <v>103</v>
      </c>
      <c r="F869" s="378"/>
      <c r="G869" s="373">
        <f>G870-COUNT(H870)</f>
        <v>104</v>
      </c>
      <c r="H869" s="375" t="str">
        <f>IF(ISBLANK(D869),"",MATCH(D869,Liste_compétences,0))</f>
        <v/>
      </c>
      <c r="I869" s="373">
        <f t="shared" ref="I869:K869" si="486">I874</f>
        <v>104</v>
      </c>
      <c r="J869" s="377"/>
      <c r="K869" s="373">
        <f t="shared" si="486"/>
        <v>104</v>
      </c>
      <c r="L869" s="377"/>
      <c r="M869" s="373">
        <f t="shared" ref="M869:O869" si="487">M874</f>
        <v>104</v>
      </c>
      <c r="N869" s="377"/>
      <c r="O869" s="373">
        <f t="shared" si="487"/>
        <v>104</v>
      </c>
      <c r="P869" s="377"/>
      <c r="Q869" s="373">
        <f t="shared" ref="Q869" si="488">Q874</f>
        <v>104</v>
      </c>
      <c r="R869" s="377"/>
      <c r="S869" s="373">
        <f t="shared" ref="S869" si="489">S874</f>
        <v>104</v>
      </c>
      <c r="T869" s="377"/>
      <c r="U869" s="373">
        <f t="shared" ref="U869" si="490">U874</f>
        <v>104</v>
      </c>
      <c r="V869" s="377"/>
      <c r="W869" s="373">
        <f t="shared" ref="W869" si="491">W874</f>
        <v>104</v>
      </c>
      <c r="X869" s="377"/>
      <c r="Y869" s="373">
        <f t="shared" ref="Y869" si="492">Y874</f>
        <v>104</v>
      </c>
      <c r="Z869" s="377"/>
      <c r="AA869" s="373">
        <f t="shared" ref="AA869" si="493">AA874</f>
        <v>104</v>
      </c>
      <c r="AB869" s="377"/>
      <c r="AC869" s="377"/>
    </row>
    <row r="870" spans="3:30" ht="15" thickBot="1" x14ac:dyDescent="0.3">
      <c r="D870" s="368"/>
      <c r="E870" s="373">
        <v>104</v>
      </c>
      <c r="F870" s="378"/>
      <c r="G870" s="373">
        <v>104</v>
      </c>
      <c r="H870" s="376" t="str">
        <f>IF(ISBLANK(D870),"",MATCH(D870,Liste_compétences,0))</f>
        <v/>
      </c>
      <c r="I870" s="373">
        <f t="shared" ref="I870:K870" si="494">I875</f>
        <v>104</v>
      </c>
      <c r="J870" s="377"/>
      <c r="K870" s="373">
        <f t="shared" si="494"/>
        <v>104</v>
      </c>
      <c r="L870" s="377"/>
      <c r="M870" s="373">
        <f t="shared" ref="M870:O870" si="495">M875</f>
        <v>104</v>
      </c>
      <c r="N870" s="377"/>
      <c r="O870" s="373">
        <f t="shared" si="495"/>
        <v>104</v>
      </c>
      <c r="P870" s="377"/>
      <c r="Q870" s="373">
        <f t="shared" ref="Q870" si="496">Q875</f>
        <v>104</v>
      </c>
      <c r="R870" s="377"/>
      <c r="S870" s="373">
        <f t="shared" ref="S870" si="497">S875</f>
        <v>104</v>
      </c>
      <c r="T870" s="377"/>
      <c r="U870" s="373">
        <f t="shared" ref="U870" si="498">U875</f>
        <v>104</v>
      </c>
      <c r="V870" s="377"/>
      <c r="W870" s="373">
        <f t="shared" ref="W870" si="499">W875</f>
        <v>104</v>
      </c>
      <c r="X870" s="377"/>
      <c r="Y870" s="373">
        <f t="shared" ref="Y870" si="500">Y875</f>
        <v>104</v>
      </c>
      <c r="Z870" s="377"/>
      <c r="AA870" s="373">
        <f t="shared" ref="AA870" si="501">AA875</f>
        <v>104</v>
      </c>
      <c r="AB870" s="377"/>
      <c r="AC870" s="377"/>
    </row>
    <row r="871" spans="3:30" x14ac:dyDescent="0.25">
      <c r="C871" s="372" t="str">
        <f>"3ème trimestre - ANNEE "&amp;G6</f>
        <v>3ème trimestre - ANNEE 2012-2013</v>
      </c>
      <c r="D871" s="381" t="s">
        <v>1421</v>
      </c>
      <c r="E871" s="373">
        <v>100</v>
      </c>
      <c r="F871" s="377"/>
      <c r="G871" s="373"/>
      <c r="H871" s="377"/>
      <c r="I871" s="373">
        <v>100</v>
      </c>
      <c r="J871" s="374" t="str">
        <f>IF(SUM(J872:J875)=0,"",MATCH($D871,Liste_compétences,0))</f>
        <v/>
      </c>
      <c r="K871" s="373">
        <f>K876</f>
        <v>100</v>
      </c>
      <c r="L871" s="377"/>
      <c r="M871" s="373">
        <f>M876</f>
        <v>100</v>
      </c>
      <c r="N871" s="377"/>
      <c r="O871" s="373">
        <f>O876</f>
        <v>100</v>
      </c>
      <c r="P871" s="377"/>
      <c r="Q871" s="373">
        <f>Q876</f>
        <v>100</v>
      </c>
      <c r="R871" s="377"/>
      <c r="S871" s="373">
        <f>S876</f>
        <v>100</v>
      </c>
      <c r="T871" s="377"/>
      <c r="U871" s="373">
        <f>U876</f>
        <v>100</v>
      </c>
      <c r="V871" s="377"/>
      <c r="W871" s="373">
        <f>W876</f>
        <v>100</v>
      </c>
      <c r="X871" s="377"/>
      <c r="Y871" s="373">
        <f>Y876</f>
        <v>100</v>
      </c>
      <c r="Z871" s="377"/>
      <c r="AA871" s="373">
        <f>AA876</f>
        <v>100</v>
      </c>
      <c r="AB871" s="377"/>
      <c r="AC871" s="377"/>
    </row>
    <row r="872" spans="3:30" x14ac:dyDescent="0.25">
      <c r="D872" s="367"/>
      <c r="E872" s="373">
        <v>101</v>
      </c>
      <c r="F872" s="378"/>
      <c r="G872" s="378"/>
      <c r="H872" s="378"/>
      <c r="I872" s="373">
        <f t="shared" ref="I872:I873" si="502">I873-COUNT(J873)</f>
        <v>104</v>
      </c>
      <c r="J872" s="375" t="str">
        <f>IF(ISBLANK(D872),"",MATCH(D872,Liste_compétences,0))</f>
        <v/>
      </c>
      <c r="K872" s="373">
        <f t="shared" ref="K872:M872" si="503">K877</f>
        <v>104</v>
      </c>
      <c r="L872" s="377"/>
      <c r="M872" s="373">
        <f t="shared" si="503"/>
        <v>104</v>
      </c>
      <c r="N872" s="377"/>
      <c r="O872" s="373">
        <f t="shared" ref="O872:Q872" si="504">O877</f>
        <v>104</v>
      </c>
      <c r="P872" s="377"/>
      <c r="Q872" s="373">
        <f t="shared" si="504"/>
        <v>104</v>
      </c>
      <c r="R872" s="377"/>
      <c r="S872" s="373">
        <f t="shared" ref="S872" si="505">S877</f>
        <v>104</v>
      </c>
      <c r="T872" s="377"/>
      <c r="U872" s="373">
        <f t="shared" ref="U872" si="506">U877</f>
        <v>104</v>
      </c>
      <c r="V872" s="377"/>
      <c r="W872" s="373">
        <f t="shared" ref="W872" si="507">W877</f>
        <v>104</v>
      </c>
      <c r="X872" s="377"/>
      <c r="Y872" s="373">
        <f t="shared" ref="Y872" si="508">Y877</f>
        <v>104</v>
      </c>
      <c r="Z872" s="377"/>
      <c r="AA872" s="373">
        <f t="shared" ref="AA872" si="509">AA877</f>
        <v>104</v>
      </c>
      <c r="AB872" s="377"/>
      <c r="AC872" s="377"/>
    </row>
    <row r="873" spans="3:30" x14ac:dyDescent="0.25">
      <c r="D873" s="367"/>
      <c r="E873" s="373">
        <v>102</v>
      </c>
      <c r="F873" s="378"/>
      <c r="G873" s="378"/>
      <c r="H873" s="378"/>
      <c r="I873" s="373">
        <f t="shared" si="502"/>
        <v>104</v>
      </c>
      <c r="J873" s="375" t="str">
        <f>IF(ISBLANK(D873),"",MATCH(D873,Liste_compétences,0))</f>
        <v/>
      </c>
      <c r="K873" s="373">
        <f t="shared" ref="K873:M873" si="510">K878</f>
        <v>104</v>
      </c>
      <c r="L873" s="377"/>
      <c r="M873" s="373">
        <f t="shared" si="510"/>
        <v>104</v>
      </c>
      <c r="N873" s="377"/>
      <c r="O873" s="373">
        <f t="shared" ref="O873:Q873" si="511">O878</f>
        <v>104</v>
      </c>
      <c r="P873" s="377"/>
      <c r="Q873" s="373">
        <f t="shared" si="511"/>
        <v>104</v>
      </c>
      <c r="R873" s="377"/>
      <c r="S873" s="373">
        <f t="shared" ref="S873" si="512">S878</f>
        <v>104</v>
      </c>
      <c r="T873" s="377"/>
      <c r="U873" s="373">
        <f t="shared" ref="U873" si="513">U878</f>
        <v>104</v>
      </c>
      <c r="V873" s="377"/>
      <c r="W873" s="373">
        <f t="shared" ref="W873" si="514">W878</f>
        <v>104</v>
      </c>
      <c r="X873" s="377"/>
      <c r="Y873" s="373">
        <f t="shared" ref="Y873" si="515">Y878</f>
        <v>104</v>
      </c>
      <c r="Z873" s="377"/>
      <c r="AA873" s="373">
        <f t="shared" ref="AA873" si="516">AA878</f>
        <v>104</v>
      </c>
      <c r="AB873" s="377"/>
      <c r="AC873" s="377"/>
    </row>
    <row r="874" spans="3:30" x14ac:dyDescent="0.25">
      <c r="D874" s="367"/>
      <c r="E874" s="373">
        <v>103</v>
      </c>
      <c r="F874" s="378"/>
      <c r="G874" s="378"/>
      <c r="H874" s="378"/>
      <c r="I874" s="373">
        <f>I875-COUNT(J875)</f>
        <v>104</v>
      </c>
      <c r="J874" s="375" t="str">
        <f>IF(ISBLANK(D874),"",MATCH(D874,Liste_compétences,0))</f>
        <v/>
      </c>
      <c r="K874" s="373">
        <f t="shared" ref="K874:M874" si="517">K879</f>
        <v>104</v>
      </c>
      <c r="L874" s="377"/>
      <c r="M874" s="373">
        <f t="shared" si="517"/>
        <v>104</v>
      </c>
      <c r="N874" s="377"/>
      <c r="O874" s="373">
        <f t="shared" ref="O874:Q874" si="518">O879</f>
        <v>104</v>
      </c>
      <c r="P874" s="377"/>
      <c r="Q874" s="373">
        <f t="shared" si="518"/>
        <v>104</v>
      </c>
      <c r="R874" s="377"/>
      <c r="S874" s="373">
        <f t="shared" ref="S874" si="519">S879</f>
        <v>104</v>
      </c>
      <c r="T874" s="377"/>
      <c r="U874" s="373">
        <f t="shared" ref="U874" si="520">U879</f>
        <v>104</v>
      </c>
      <c r="V874" s="377"/>
      <c r="W874" s="373">
        <f t="shared" ref="W874" si="521">W879</f>
        <v>104</v>
      </c>
      <c r="X874" s="377"/>
      <c r="Y874" s="373">
        <f t="shared" ref="Y874" si="522">Y879</f>
        <v>104</v>
      </c>
      <c r="Z874" s="377"/>
      <c r="AA874" s="373">
        <f t="shared" ref="AA874" si="523">AA879</f>
        <v>104</v>
      </c>
      <c r="AB874" s="377"/>
      <c r="AC874" s="377"/>
    </row>
    <row r="875" spans="3:30" ht="15" thickBot="1" x14ac:dyDescent="0.3">
      <c r="D875" s="367"/>
      <c r="E875" s="373">
        <v>104</v>
      </c>
      <c r="F875" s="378"/>
      <c r="G875" s="378"/>
      <c r="H875" s="378"/>
      <c r="I875" s="373">
        <v>104</v>
      </c>
      <c r="J875" s="376" t="str">
        <f>IF(ISBLANK(D875),"",MATCH(D875,Liste_compétences,0))</f>
        <v/>
      </c>
      <c r="K875" s="373">
        <f t="shared" ref="K875:M875" si="524">K880</f>
        <v>104</v>
      </c>
      <c r="L875" s="377"/>
      <c r="M875" s="373">
        <f t="shared" si="524"/>
        <v>104</v>
      </c>
      <c r="N875" s="377"/>
      <c r="O875" s="373">
        <f t="shared" ref="O875:Q875" si="525">O880</f>
        <v>104</v>
      </c>
      <c r="P875" s="377"/>
      <c r="Q875" s="373">
        <f t="shared" si="525"/>
        <v>104</v>
      </c>
      <c r="R875" s="377"/>
      <c r="S875" s="373">
        <f t="shared" ref="S875" si="526">S880</f>
        <v>104</v>
      </c>
      <c r="T875" s="377"/>
      <c r="U875" s="373">
        <f t="shared" ref="U875" si="527">U880</f>
        <v>104</v>
      </c>
      <c r="V875" s="377"/>
      <c r="W875" s="373">
        <f t="shared" ref="W875" si="528">W880</f>
        <v>104</v>
      </c>
      <c r="X875" s="377"/>
      <c r="Y875" s="373">
        <f t="shared" ref="Y875" si="529">Y880</f>
        <v>104</v>
      </c>
      <c r="Z875" s="377"/>
      <c r="AA875" s="373">
        <f t="shared" ref="AA875" si="530">AA880</f>
        <v>104</v>
      </c>
      <c r="AB875" s="377"/>
      <c r="AC875" s="377"/>
    </row>
    <row r="876" spans="3:30" x14ac:dyDescent="0.25">
      <c r="C876" s="372" t="str">
        <f>"1er trimestre - ANNEE "&amp;M6</f>
        <v>1er trimestre - ANNEE 2013-2014</v>
      </c>
      <c r="D876" s="381" t="s">
        <v>1421</v>
      </c>
      <c r="E876" s="373">
        <v>100</v>
      </c>
      <c r="F876" s="377"/>
      <c r="G876" s="377"/>
      <c r="H876" s="377"/>
      <c r="I876" s="373"/>
      <c r="J876" s="377"/>
      <c r="K876" s="373">
        <v>100</v>
      </c>
      <c r="L876" s="374" t="str">
        <f>IF(SUM(L877:L880)=0,"",MATCH($D876,Liste_compétences,0))</f>
        <v/>
      </c>
      <c r="M876" s="373">
        <f>M881</f>
        <v>100</v>
      </c>
      <c r="N876" s="377"/>
      <c r="O876" s="373">
        <f>O881</f>
        <v>100</v>
      </c>
      <c r="P876" s="377"/>
      <c r="Q876" s="373">
        <f>Q881</f>
        <v>100</v>
      </c>
      <c r="R876" s="377"/>
      <c r="S876" s="373">
        <f>S881</f>
        <v>100</v>
      </c>
      <c r="T876" s="377"/>
      <c r="U876" s="373">
        <f>U881</f>
        <v>100</v>
      </c>
      <c r="V876" s="377"/>
      <c r="W876" s="373">
        <f>W881</f>
        <v>100</v>
      </c>
      <c r="X876" s="377"/>
      <c r="Y876" s="373">
        <f>Y881</f>
        <v>100</v>
      </c>
      <c r="Z876" s="377"/>
      <c r="AA876" s="373">
        <f>AA881</f>
        <v>100</v>
      </c>
      <c r="AB876" s="377"/>
      <c r="AC876" s="377"/>
    </row>
    <row r="877" spans="3:30" x14ac:dyDescent="0.25">
      <c r="D877" s="367"/>
      <c r="E877" s="373">
        <v>101</v>
      </c>
      <c r="F877" s="378"/>
      <c r="G877" s="378"/>
      <c r="H877" s="378"/>
      <c r="I877" s="378"/>
      <c r="J877" s="378"/>
      <c r="K877" s="373">
        <f t="shared" ref="K877:K878" si="531">K878-COUNT(L878)</f>
        <v>104</v>
      </c>
      <c r="L877" s="375" t="str">
        <f>IF(ISBLANK(D877),"",MATCH(D877,Liste_compétences,0))</f>
        <v/>
      </c>
      <c r="M877" s="373">
        <f t="shared" ref="M877:O877" si="532">M882</f>
        <v>104</v>
      </c>
      <c r="N877" s="377"/>
      <c r="O877" s="373">
        <f t="shared" si="532"/>
        <v>104</v>
      </c>
      <c r="P877" s="377"/>
      <c r="Q877" s="373">
        <f t="shared" ref="Q877" si="533">Q882</f>
        <v>104</v>
      </c>
      <c r="R877" s="377"/>
      <c r="S877" s="373">
        <f t="shared" ref="S877" si="534">S882</f>
        <v>104</v>
      </c>
      <c r="T877" s="377"/>
      <c r="U877" s="373">
        <f t="shared" ref="U877" si="535">U882</f>
        <v>104</v>
      </c>
      <c r="V877" s="377"/>
      <c r="W877" s="373">
        <f t="shared" ref="W877" si="536">W882</f>
        <v>104</v>
      </c>
      <c r="X877" s="377"/>
      <c r="Y877" s="373">
        <f t="shared" ref="Y877" si="537">Y882</f>
        <v>104</v>
      </c>
      <c r="Z877" s="377"/>
      <c r="AA877" s="373">
        <f t="shared" ref="AA877" si="538">AA882</f>
        <v>104</v>
      </c>
      <c r="AB877" s="377"/>
      <c r="AC877" s="377"/>
    </row>
    <row r="878" spans="3:30" x14ac:dyDescent="0.25">
      <c r="D878" s="367"/>
      <c r="E878" s="373">
        <v>102</v>
      </c>
      <c r="F878" s="378"/>
      <c r="G878" s="378"/>
      <c r="H878" s="378"/>
      <c r="I878" s="378"/>
      <c r="J878" s="378"/>
      <c r="K878" s="373">
        <f t="shared" si="531"/>
        <v>104</v>
      </c>
      <c r="L878" s="375" t="str">
        <f>IF(ISBLANK(D878),"",MATCH(D878,Liste_compétences,0))</f>
        <v/>
      </c>
      <c r="M878" s="373">
        <f t="shared" ref="M878:O878" si="539">M883</f>
        <v>104</v>
      </c>
      <c r="N878" s="377"/>
      <c r="O878" s="373">
        <f t="shared" si="539"/>
        <v>104</v>
      </c>
      <c r="P878" s="377"/>
      <c r="Q878" s="373">
        <f t="shared" ref="Q878" si="540">Q883</f>
        <v>104</v>
      </c>
      <c r="R878" s="377"/>
      <c r="S878" s="373">
        <f t="shared" ref="S878" si="541">S883</f>
        <v>104</v>
      </c>
      <c r="T878" s="377"/>
      <c r="U878" s="373">
        <f t="shared" ref="U878" si="542">U883</f>
        <v>104</v>
      </c>
      <c r="V878" s="377"/>
      <c r="W878" s="373">
        <f t="shared" ref="W878" si="543">W883</f>
        <v>104</v>
      </c>
      <c r="X878" s="377"/>
      <c r="Y878" s="373">
        <f t="shared" ref="Y878" si="544">Y883</f>
        <v>104</v>
      </c>
      <c r="Z878" s="377"/>
      <c r="AA878" s="373">
        <f t="shared" ref="AA878" si="545">AA883</f>
        <v>104</v>
      </c>
      <c r="AB878" s="377"/>
      <c r="AC878" s="377"/>
    </row>
    <row r="879" spans="3:30" x14ac:dyDescent="0.25">
      <c r="D879" s="367"/>
      <c r="E879" s="373">
        <v>103</v>
      </c>
      <c r="F879" s="378"/>
      <c r="G879" s="378"/>
      <c r="H879" s="378"/>
      <c r="I879" s="378"/>
      <c r="J879" s="378"/>
      <c r="K879" s="373">
        <f>K880-COUNT(L880)</f>
        <v>104</v>
      </c>
      <c r="L879" s="375" t="str">
        <f>IF(ISBLANK(D879),"",MATCH(D879,Liste_compétences,0))</f>
        <v/>
      </c>
      <c r="M879" s="373">
        <f t="shared" ref="M879:O879" si="546">M884</f>
        <v>104</v>
      </c>
      <c r="N879" s="377"/>
      <c r="O879" s="373">
        <f t="shared" si="546"/>
        <v>104</v>
      </c>
      <c r="P879" s="377"/>
      <c r="Q879" s="373">
        <f t="shared" ref="Q879" si="547">Q884</f>
        <v>104</v>
      </c>
      <c r="R879" s="377"/>
      <c r="S879" s="373">
        <f t="shared" ref="S879" si="548">S884</f>
        <v>104</v>
      </c>
      <c r="T879" s="377"/>
      <c r="U879" s="373">
        <f t="shared" ref="U879" si="549">U884</f>
        <v>104</v>
      </c>
      <c r="V879" s="377"/>
      <c r="W879" s="373">
        <f t="shared" ref="W879" si="550">W884</f>
        <v>104</v>
      </c>
      <c r="X879" s="377"/>
      <c r="Y879" s="373">
        <f t="shared" ref="Y879" si="551">Y884</f>
        <v>104</v>
      </c>
      <c r="Z879" s="377"/>
      <c r="AA879" s="373">
        <f t="shared" ref="AA879" si="552">AA884</f>
        <v>104</v>
      </c>
      <c r="AB879" s="377"/>
      <c r="AC879" s="377"/>
    </row>
    <row r="880" spans="3:30" ht="15" thickBot="1" x14ac:dyDescent="0.3">
      <c r="D880" s="367"/>
      <c r="E880" s="373">
        <v>104</v>
      </c>
      <c r="F880" s="378"/>
      <c r="G880" s="378"/>
      <c r="H880" s="378"/>
      <c r="I880" s="378"/>
      <c r="J880" s="378"/>
      <c r="K880" s="373">
        <v>104</v>
      </c>
      <c r="L880" s="376" t="str">
        <f>IF(ISBLANK(D880),"",MATCH(D880,Liste_compétences,0))</f>
        <v/>
      </c>
      <c r="M880" s="373">
        <f t="shared" ref="M880:O880" si="553">M885</f>
        <v>104</v>
      </c>
      <c r="N880" s="377"/>
      <c r="O880" s="373">
        <f t="shared" si="553"/>
        <v>104</v>
      </c>
      <c r="P880" s="377"/>
      <c r="Q880" s="373">
        <f t="shared" ref="Q880" si="554">Q885</f>
        <v>104</v>
      </c>
      <c r="R880" s="377"/>
      <c r="S880" s="373">
        <f t="shared" ref="S880" si="555">S885</f>
        <v>104</v>
      </c>
      <c r="T880" s="377"/>
      <c r="U880" s="373">
        <f t="shared" ref="U880" si="556">U885</f>
        <v>104</v>
      </c>
      <c r="V880" s="377"/>
      <c r="W880" s="373">
        <f t="shared" ref="W880" si="557">W885</f>
        <v>104</v>
      </c>
      <c r="X880" s="377"/>
      <c r="Y880" s="373">
        <f t="shared" ref="Y880" si="558">Y885</f>
        <v>104</v>
      </c>
      <c r="Z880" s="377"/>
      <c r="AA880" s="373">
        <f t="shared" ref="AA880" si="559">AA885</f>
        <v>104</v>
      </c>
      <c r="AB880" s="377"/>
      <c r="AC880" s="377"/>
    </row>
    <row r="881" spans="3:29" x14ac:dyDescent="0.25">
      <c r="C881" s="372" t="str">
        <f>"2nd trimestre - ANNEE "&amp;M21</f>
        <v>2nd trimestre - ANNEE 2013-2014</v>
      </c>
      <c r="D881" s="381" t="s">
        <v>1421</v>
      </c>
      <c r="E881" s="373">
        <v>100</v>
      </c>
      <c r="F881" s="377"/>
      <c r="G881" s="377"/>
      <c r="H881" s="377"/>
      <c r="I881" s="377"/>
      <c r="J881" s="377"/>
      <c r="K881" s="373"/>
      <c r="L881" s="377"/>
      <c r="M881" s="373">
        <v>100</v>
      </c>
      <c r="N881" s="374" t="str">
        <f>IF(SUM(N882:N885)=0,"",MATCH($D881,Liste_compétences,0))</f>
        <v/>
      </c>
      <c r="O881" s="373">
        <f>O886</f>
        <v>100</v>
      </c>
      <c r="P881" s="377"/>
      <c r="Q881" s="373">
        <f>Q886</f>
        <v>100</v>
      </c>
      <c r="R881" s="377"/>
      <c r="S881" s="373">
        <f>S886</f>
        <v>100</v>
      </c>
      <c r="T881" s="377"/>
      <c r="U881" s="373">
        <f>U886</f>
        <v>100</v>
      </c>
      <c r="V881" s="377"/>
      <c r="W881" s="373">
        <f>W886</f>
        <v>100</v>
      </c>
      <c r="X881" s="377"/>
      <c r="Y881" s="373">
        <f>Y886</f>
        <v>100</v>
      </c>
      <c r="Z881" s="377"/>
      <c r="AA881" s="373">
        <f>AA886</f>
        <v>100</v>
      </c>
      <c r="AB881" s="377"/>
      <c r="AC881" s="377"/>
    </row>
    <row r="882" spans="3:29" x14ac:dyDescent="0.25">
      <c r="D882" s="367"/>
      <c r="E882" s="373">
        <v>101</v>
      </c>
      <c r="F882" s="378"/>
      <c r="G882" s="378"/>
      <c r="H882" s="378"/>
      <c r="I882" s="378"/>
      <c r="J882" s="378"/>
      <c r="K882" s="378"/>
      <c r="L882" s="378"/>
      <c r="M882" s="373">
        <f t="shared" ref="M882:M883" si="560">M883-COUNT(N883)</f>
        <v>104</v>
      </c>
      <c r="N882" s="375" t="str">
        <f>IF(ISBLANK(D882),"",MATCH(D882,Liste_compétences,0))</f>
        <v/>
      </c>
      <c r="O882" s="373">
        <f t="shared" ref="O882:Q882" si="561">O887</f>
        <v>104</v>
      </c>
      <c r="P882" s="377"/>
      <c r="Q882" s="373">
        <f t="shared" si="561"/>
        <v>104</v>
      </c>
      <c r="R882" s="377"/>
      <c r="S882" s="373">
        <f t="shared" ref="S882" si="562">S887</f>
        <v>104</v>
      </c>
      <c r="T882" s="377"/>
      <c r="U882" s="373">
        <f t="shared" ref="U882" si="563">U887</f>
        <v>104</v>
      </c>
      <c r="V882" s="377"/>
      <c r="W882" s="373">
        <f t="shared" ref="W882" si="564">W887</f>
        <v>104</v>
      </c>
      <c r="X882" s="377"/>
      <c r="Y882" s="373">
        <f t="shared" ref="Y882" si="565">Y887</f>
        <v>104</v>
      </c>
      <c r="Z882" s="377"/>
      <c r="AA882" s="373">
        <f t="shared" ref="AA882" si="566">AA887</f>
        <v>104</v>
      </c>
      <c r="AB882" s="377"/>
      <c r="AC882" s="377"/>
    </row>
    <row r="883" spans="3:29" x14ac:dyDescent="0.25">
      <c r="D883" s="367"/>
      <c r="E883" s="373">
        <v>102</v>
      </c>
      <c r="F883" s="378"/>
      <c r="G883" s="378"/>
      <c r="H883" s="378"/>
      <c r="I883" s="378"/>
      <c r="J883" s="378"/>
      <c r="K883" s="378"/>
      <c r="L883" s="378"/>
      <c r="M883" s="373">
        <f t="shared" si="560"/>
        <v>104</v>
      </c>
      <c r="N883" s="375" t="str">
        <f>IF(ISBLANK(D883),"",MATCH(D883,Liste_compétences,0))</f>
        <v/>
      </c>
      <c r="O883" s="373">
        <f t="shared" ref="O883:Q883" si="567">O888</f>
        <v>104</v>
      </c>
      <c r="P883" s="377"/>
      <c r="Q883" s="373">
        <f t="shared" si="567"/>
        <v>104</v>
      </c>
      <c r="R883" s="377"/>
      <c r="S883" s="373">
        <f t="shared" ref="S883" si="568">S888</f>
        <v>104</v>
      </c>
      <c r="T883" s="377"/>
      <c r="U883" s="373">
        <f t="shared" ref="U883" si="569">U888</f>
        <v>104</v>
      </c>
      <c r="V883" s="377"/>
      <c r="W883" s="373">
        <f t="shared" ref="W883" si="570">W888</f>
        <v>104</v>
      </c>
      <c r="X883" s="377"/>
      <c r="Y883" s="373">
        <f t="shared" ref="Y883" si="571">Y888</f>
        <v>104</v>
      </c>
      <c r="Z883" s="377"/>
      <c r="AA883" s="373">
        <f t="shared" ref="AA883" si="572">AA888</f>
        <v>104</v>
      </c>
      <c r="AB883" s="377"/>
      <c r="AC883" s="377"/>
    </row>
    <row r="884" spans="3:29" x14ac:dyDescent="0.25">
      <c r="D884" s="367"/>
      <c r="E884" s="373">
        <v>103</v>
      </c>
      <c r="F884" s="378"/>
      <c r="G884" s="378"/>
      <c r="H884" s="378"/>
      <c r="I884" s="378"/>
      <c r="J884" s="378"/>
      <c r="K884" s="378"/>
      <c r="L884" s="378"/>
      <c r="M884" s="373">
        <f>M885-COUNT(N885)</f>
        <v>104</v>
      </c>
      <c r="N884" s="375" t="str">
        <f>IF(ISBLANK(D884),"",MATCH(D884,Liste_compétences,0))</f>
        <v/>
      </c>
      <c r="O884" s="373">
        <f t="shared" ref="O884:Q884" si="573">O889</f>
        <v>104</v>
      </c>
      <c r="P884" s="377"/>
      <c r="Q884" s="373">
        <f t="shared" si="573"/>
        <v>104</v>
      </c>
      <c r="R884" s="377"/>
      <c r="S884" s="373">
        <f t="shared" ref="S884" si="574">S889</f>
        <v>104</v>
      </c>
      <c r="T884" s="377"/>
      <c r="U884" s="373">
        <f t="shared" ref="U884" si="575">U889</f>
        <v>104</v>
      </c>
      <c r="V884" s="377"/>
      <c r="W884" s="373">
        <f t="shared" ref="W884" si="576">W889</f>
        <v>104</v>
      </c>
      <c r="X884" s="377"/>
      <c r="Y884" s="373">
        <f t="shared" ref="Y884" si="577">Y889</f>
        <v>104</v>
      </c>
      <c r="Z884" s="377"/>
      <c r="AA884" s="373">
        <f t="shared" ref="AA884" si="578">AA889</f>
        <v>104</v>
      </c>
      <c r="AB884" s="377"/>
      <c r="AC884" s="377"/>
    </row>
    <row r="885" spans="3:29" ht="15" thickBot="1" x14ac:dyDescent="0.3">
      <c r="D885" s="368"/>
      <c r="E885" s="373">
        <v>104</v>
      </c>
      <c r="F885" s="378"/>
      <c r="G885" s="378"/>
      <c r="H885" s="378"/>
      <c r="I885" s="378"/>
      <c r="J885" s="378"/>
      <c r="K885" s="378"/>
      <c r="L885" s="378"/>
      <c r="M885" s="373">
        <v>104</v>
      </c>
      <c r="N885" s="376" t="str">
        <f>IF(ISBLANK(D885),"",MATCH(D885,Liste_compétences,0))</f>
        <v/>
      </c>
      <c r="O885" s="373">
        <f t="shared" ref="O885:Q885" si="579">O890</f>
        <v>104</v>
      </c>
      <c r="P885" s="377"/>
      <c r="Q885" s="373">
        <f t="shared" si="579"/>
        <v>104</v>
      </c>
      <c r="R885" s="377"/>
      <c r="S885" s="373">
        <f t="shared" ref="S885" si="580">S890</f>
        <v>104</v>
      </c>
      <c r="T885" s="377"/>
      <c r="U885" s="373">
        <f t="shared" ref="U885" si="581">U890</f>
        <v>104</v>
      </c>
      <c r="V885" s="377"/>
      <c r="W885" s="373">
        <f t="shared" ref="W885" si="582">W890</f>
        <v>104</v>
      </c>
      <c r="X885" s="377"/>
      <c r="Y885" s="373">
        <f t="shared" ref="Y885" si="583">Y890</f>
        <v>104</v>
      </c>
      <c r="Z885" s="377"/>
      <c r="AA885" s="373">
        <f t="shared" ref="AA885" si="584">AA890</f>
        <v>104</v>
      </c>
      <c r="AB885" s="377"/>
      <c r="AC885" s="377"/>
    </row>
    <row r="886" spans="3:29" x14ac:dyDescent="0.25">
      <c r="C886" s="372" t="str">
        <f>"3ème trimestre - ANNEE "&amp;M6</f>
        <v>3ème trimestre - ANNEE 2013-2014</v>
      </c>
      <c r="D886" s="381" t="s">
        <v>1421</v>
      </c>
      <c r="E886" s="373">
        <v>100</v>
      </c>
      <c r="F886" s="377"/>
      <c r="G886" s="377"/>
      <c r="H886" s="377"/>
      <c r="I886" s="377"/>
      <c r="J886" s="377"/>
      <c r="K886" s="377"/>
      <c r="L886" s="377"/>
      <c r="M886" s="373"/>
      <c r="N886" s="377"/>
      <c r="O886" s="373">
        <v>100</v>
      </c>
      <c r="P886" s="374" t="str">
        <f>IF(SUM(P887:P890)=0,"",MATCH($D886,Liste_compétences,0))</f>
        <v/>
      </c>
      <c r="Q886" s="373">
        <f>Q891</f>
        <v>100</v>
      </c>
      <c r="R886" s="377"/>
      <c r="S886" s="373">
        <f>S891</f>
        <v>100</v>
      </c>
      <c r="T886" s="377"/>
      <c r="U886" s="373">
        <f>U891</f>
        <v>100</v>
      </c>
      <c r="V886" s="377"/>
      <c r="W886" s="373">
        <f>W891</f>
        <v>100</v>
      </c>
      <c r="X886" s="377"/>
      <c r="Y886" s="373">
        <f>Y891</f>
        <v>100</v>
      </c>
      <c r="Z886" s="377"/>
      <c r="AA886" s="373">
        <f>AA891</f>
        <v>100</v>
      </c>
      <c r="AB886" s="377"/>
      <c r="AC886" s="377"/>
    </row>
    <row r="887" spans="3:29" x14ac:dyDescent="0.25">
      <c r="D887" s="367"/>
      <c r="E887" s="373">
        <v>101</v>
      </c>
      <c r="F887" s="378"/>
      <c r="G887" s="378"/>
      <c r="H887" s="378"/>
      <c r="I887" s="378"/>
      <c r="J887" s="378"/>
      <c r="K887" s="378"/>
      <c r="L887" s="378"/>
      <c r="M887" s="378"/>
      <c r="N887" s="378"/>
      <c r="O887" s="373">
        <f t="shared" ref="O887:O888" si="585">O888-COUNT(P888)</f>
        <v>104</v>
      </c>
      <c r="P887" s="375" t="str">
        <f>IF(ISBLANK(D887),"",MATCH(D887,Liste_compétences,0))</f>
        <v/>
      </c>
      <c r="Q887" s="373">
        <f t="shared" ref="Q887:S887" si="586">Q892</f>
        <v>104</v>
      </c>
      <c r="R887" s="377"/>
      <c r="S887" s="373">
        <f t="shared" si="586"/>
        <v>104</v>
      </c>
      <c r="T887" s="377"/>
      <c r="U887" s="373">
        <f t="shared" ref="U887" si="587">U892</f>
        <v>104</v>
      </c>
      <c r="V887" s="377"/>
      <c r="W887" s="373">
        <f t="shared" ref="W887" si="588">W892</f>
        <v>104</v>
      </c>
      <c r="X887" s="377"/>
      <c r="Y887" s="373">
        <f t="shared" ref="Y887" si="589">Y892</f>
        <v>104</v>
      </c>
      <c r="Z887" s="377"/>
      <c r="AA887" s="373">
        <f t="shared" ref="AA887" si="590">AA892</f>
        <v>104</v>
      </c>
      <c r="AB887" s="377"/>
      <c r="AC887" s="377"/>
    </row>
    <row r="888" spans="3:29" x14ac:dyDescent="0.25">
      <c r="D888" s="367"/>
      <c r="E888" s="373">
        <v>102</v>
      </c>
      <c r="F888" s="378"/>
      <c r="G888" s="378"/>
      <c r="H888" s="378"/>
      <c r="I888" s="378"/>
      <c r="J888" s="378"/>
      <c r="K888" s="378"/>
      <c r="L888" s="378"/>
      <c r="M888" s="378"/>
      <c r="N888" s="378"/>
      <c r="O888" s="373">
        <f t="shared" si="585"/>
        <v>104</v>
      </c>
      <c r="P888" s="375" t="str">
        <f>IF(ISBLANK(D888),"",MATCH(D888,Liste_compétences,0))</f>
        <v/>
      </c>
      <c r="Q888" s="373">
        <f t="shared" ref="Q888:S888" si="591">Q893</f>
        <v>104</v>
      </c>
      <c r="R888" s="377"/>
      <c r="S888" s="373">
        <f t="shared" si="591"/>
        <v>104</v>
      </c>
      <c r="T888" s="377"/>
      <c r="U888" s="373">
        <f t="shared" ref="U888" si="592">U893</f>
        <v>104</v>
      </c>
      <c r="V888" s="377"/>
      <c r="W888" s="373">
        <f t="shared" ref="W888" si="593">W893</f>
        <v>104</v>
      </c>
      <c r="X888" s="377"/>
      <c r="Y888" s="373">
        <f t="shared" ref="Y888" si="594">Y893</f>
        <v>104</v>
      </c>
      <c r="Z888" s="377"/>
      <c r="AA888" s="373">
        <f t="shared" ref="AA888" si="595">AA893</f>
        <v>104</v>
      </c>
      <c r="AB888" s="377"/>
      <c r="AC888" s="377"/>
    </row>
    <row r="889" spans="3:29" x14ac:dyDescent="0.25">
      <c r="D889" s="367"/>
      <c r="E889" s="373">
        <v>103</v>
      </c>
      <c r="F889" s="378"/>
      <c r="G889" s="378"/>
      <c r="H889" s="378"/>
      <c r="I889" s="378"/>
      <c r="J889" s="378"/>
      <c r="K889" s="378"/>
      <c r="L889" s="378"/>
      <c r="M889" s="378"/>
      <c r="N889" s="378"/>
      <c r="O889" s="373">
        <f>O890-COUNT(P890)</f>
        <v>104</v>
      </c>
      <c r="P889" s="375" t="str">
        <f>IF(ISBLANK(D889),"",MATCH(D889,Liste_compétences,0))</f>
        <v/>
      </c>
      <c r="Q889" s="373">
        <f t="shared" ref="Q889:S889" si="596">Q894</f>
        <v>104</v>
      </c>
      <c r="R889" s="377"/>
      <c r="S889" s="373">
        <f t="shared" si="596"/>
        <v>104</v>
      </c>
      <c r="T889" s="377"/>
      <c r="U889" s="373">
        <f t="shared" ref="U889" si="597">U894</f>
        <v>104</v>
      </c>
      <c r="V889" s="377"/>
      <c r="W889" s="373">
        <f t="shared" ref="W889" si="598">W894</f>
        <v>104</v>
      </c>
      <c r="X889" s="377"/>
      <c r="Y889" s="373">
        <f t="shared" ref="Y889" si="599">Y894</f>
        <v>104</v>
      </c>
      <c r="Z889" s="377"/>
      <c r="AA889" s="373">
        <f t="shared" ref="AA889" si="600">AA894</f>
        <v>104</v>
      </c>
      <c r="AB889" s="377"/>
      <c r="AC889" s="377"/>
    </row>
    <row r="890" spans="3:29" ht="15" thickBot="1" x14ac:dyDescent="0.3">
      <c r="D890" s="368"/>
      <c r="E890" s="373">
        <v>104</v>
      </c>
      <c r="F890" s="378"/>
      <c r="G890" s="378"/>
      <c r="H890" s="378"/>
      <c r="I890" s="378"/>
      <c r="J890" s="378"/>
      <c r="K890" s="378"/>
      <c r="L890" s="378"/>
      <c r="M890" s="378"/>
      <c r="N890" s="378"/>
      <c r="O890" s="373">
        <v>104</v>
      </c>
      <c r="P890" s="376" t="str">
        <f>IF(ISBLANK(D890),"",MATCH(D890,Liste_compétences,0))</f>
        <v/>
      </c>
      <c r="Q890" s="373">
        <f t="shared" ref="Q890:S890" si="601">Q895</f>
        <v>104</v>
      </c>
      <c r="R890" s="377"/>
      <c r="S890" s="373">
        <f t="shared" si="601"/>
        <v>104</v>
      </c>
      <c r="T890" s="377"/>
      <c r="U890" s="373">
        <f t="shared" ref="U890" si="602">U895</f>
        <v>104</v>
      </c>
      <c r="V890" s="377"/>
      <c r="W890" s="373">
        <f t="shared" ref="W890" si="603">W895</f>
        <v>104</v>
      </c>
      <c r="X890" s="377"/>
      <c r="Y890" s="373">
        <f t="shared" ref="Y890" si="604">Y895</f>
        <v>104</v>
      </c>
      <c r="Z890" s="377"/>
      <c r="AA890" s="373">
        <f t="shared" ref="AA890" si="605">AA895</f>
        <v>104</v>
      </c>
      <c r="AB890" s="377"/>
      <c r="AC890" s="377"/>
    </row>
    <row r="891" spans="3:29" x14ac:dyDescent="0.25">
      <c r="C891" s="372" t="str">
        <f>"1er trimestre - ANNEE "&amp;S6</f>
        <v>1er trimestre - ANNEE 2014-2015</v>
      </c>
      <c r="D891" s="381" t="s">
        <v>1421</v>
      </c>
      <c r="E891" s="373">
        <v>100</v>
      </c>
      <c r="F891" s="377"/>
      <c r="G891" s="377"/>
      <c r="H891" s="377"/>
      <c r="I891" s="377"/>
      <c r="J891" s="377"/>
      <c r="K891" s="377"/>
      <c r="L891" s="377"/>
      <c r="M891" s="373"/>
      <c r="N891" s="377"/>
      <c r="O891" s="373"/>
      <c r="P891" s="377"/>
      <c r="Q891" s="373">
        <v>100</v>
      </c>
      <c r="R891" s="374" t="str">
        <f>IF(SUM(R892:R895)=0,"",MATCH($D891,Liste_compétences,0))</f>
        <v/>
      </c>
      <c r="S891" s="373">
        <f>S896</f>
        <v>100</v>
      </c>
      <c r="T891" s="377"/>
      <c r="U891" s="373">
        <f>U896</f>
        <v>100</v>
      </c>
      <c r="V891" s="377"/>
      <c r="W891" s="373">
        <f>W896</f>
        <v>100</v>
      </c>
      <c r="X891" s="377"/>
      <c r="Y891" s="373">
        <f>Y896</f>
        <v>100</v>
      </c>
      <c r="Z891" s="377"/>
      <c r="AA891" s="373">
        <f>AA896</f>
        <v>100</v>
      </c>
      <c r="AB891" s="377"/>
      <c r="AC891" s="377"/>
    </row>
    <row r="892" spans="3:29" x14ac:dyDescent="0.25">
      <c r="D892" s="367"/>
      <c r="E892" s="373">
        <v>101</v>
      </c>
      <c r="F892" s="378"/>
      <c r="G892" s="378"/>
      <c r="H892" s="378"/>
      <c r="I892" s="378"/>
      <c r="J892" s="378"/>
      <c r="K892" s="378"/>
      <c r="L892" s="378"/>
      <c r="M892" s="378"/>
      <c r="N892" s="378"/>
      <c r="O892" s="378"/>
      <c r="P892" s="378"/>
      <c r="Q892" s="373">
        <f t="shared" ref="Q892:Q893" si="606">Q893-COUNT(R893)</f>
        <v>104</v>
      </c>
      <c r="R892" s="375" t="str">
        <f>IF(ISBLANK(D892),"",MATCH(D892,Liste_compétences,0))</f>
        <v/>
      </c>
      <c r="S892" s="373">
        <f t="shared" ref="S892" si="607">S897</f>
        <v>104</v>
      </c>
      <c r="T892" s="377"/>
      <c r="U892" s="373">
        <f t="shared" ref="U892" si="608">U897</f>
        <v>104</v>
      </c>
      <c r="V892" s="377"/>
      <c r="W892" s="373">
        <f t="shared" ref="W892" si="609">W897</f>
        <v>104</v>
      </c>
      <c r="X892" s="377"/>
      <c r="Y892" s="373">
        <f t="shared" ref="Y892" si="610">Y897</f>
        <v>104</v>
      </c>
      <c r="Z892" s="377"/>
      <c r="AA892" s="373">
        <f t="shared" ref="AA892" si="611">AA897</f>
        <v>104</v>
      </c>
      <c r="AB892" s="377"/>
      <c r="AC892" s="377"/>
    </row>
    <row r="893" spans="3:29" x14ac:dyDescent="0.25">
      <c r="D893" s="367"/>
      <c r="E893" s="373">
        <v>102</v>
      </c>
      <c r="F893" s="378"/>
      <c r="G893" s="378"/>
      <c r="H893" s="378"/>
      <c r="I893" s="378"/>
      <c r="J893" s="378"/>
      <c r="K893" s="378"/>
      <c r="L893" s="378"/>
      <c r="M893" s="378"/>
      <c r="N893" s="378"/>
      <c r="O893" s="378"/>
      <c r="P893" s="378"/>
      <c r="Q893" s="373">
        <f t="shared" si="606"/>
        <v>104</v>
      </c>
      <c r="R893" s="375" t="str">
        <f>IF(ISBLANK(D893),"",MATCH(D893,Liste_compétences,0))</f>
        <v/>
      </c>
      <c r="S893" s="373">
        <f t="shared" ref="S893" si="612">S898</f>
        <v>104</v>
      </c>
      <c r="T893" s="377"/>
      <c r="U893" s="373">
        <f t="shared" ref="U893" si="613">U898</f>
        <v>104</v>
      </c>
      <c r="V893" s="377"/>
      <c r="W893" s="373">
        <f t="shared" ref="W893" si="614">W898</f>
        <v>104</v>
      </c>
      <c r="X893" s="377"/>
      <c r="Y893" s="373">
        <f t="shared" ref="Y893" si="615">Y898</f>
        <v>104</v>
      </c>
      <c r="Z893" s="377"/>
      <c r="AA893" s="373">
        <f t="shared" ref="AA893" si="616">AA898</f>
        <v>104</v>
      </c>
      <c r="AB893" s="377"/>
      <c r="AC893" s="377"/>
    </row>
    <row r="894" spans="3:29" x14ac:dyDescent="0.25">
      <c r="D894" s="367"/>
      <c r="E894" s="373">
        <v>103</v>
      </c>
      <c r="F894" s="378"/>
      <c r="G894" s="378"/>
      <c r="H894" s="378"/>
      <c r="I894" s="378"/>
      <c r="J894" s="378"/>
      <c r="K894" s="378"/>
      <c r="L894" s="378"/>
      <c r="M894" s="378"/>
      <c r="N894" s="378"/>
      <c r="O894" s="378"/>
      <c r="P894" s="378"/>
      <c r="Q894" s="373">
        <f>Q895-COUNT(R895)</f>
        <v>104</v>
      </c>
      <c r="R894" s="375" t="str">
        <f>IF(ISBLANK(D894),"",MATCH(D894,Liste_compétences,0))</f>
        <v/>
      </c>
      <c r="S894" s="373">
        <f t="shared" ref="S894" si="617">S899</f>
        <v>104</v>
      </c>
      <c r="T894" s="377"/>
      <c r="U894" s="373">
        <f t="shared" ref="U894" si="618">U899</f>
        <v>104</v>
      </c>
      <c r="V894" s="377"/>
      <c r="W894" s="373">
        <f t="shared" ref="W894" si="619">W899</f>
        <v>104</v>
      </c>
      <c r="X894" s="377"/>
      <c r="Y894" s="373">
        <f t="shared" ref="Y894" si="620">Y899</f>
        <v>104</v>
      </c>
      <c r="Z894" s="377"/>
      <c r="AA894" s="373">
        <f t="shared" ref="AA894" si="621">AA899</f>
        <v>104</v>
      </c>
      <c r="AB894" s="377"/>
      <c r="AC894" s="377"/>
    </row>
    <row r="895" spans="3:29" ht="15" thickBot="1" x14ac:dyDescent="0.3">
      <c r="D895" s="367"/>
      <c r="E895" s="373">
        <v>104</v>
      </c>
      <c r="F895" s="378"/>
      <c r="G895" s="378"/>
      <c r="H895" s="378"/>
      <c r="I895" s="378"/>
      <c r="J895" s="378"/>
      <c r="K895" s="378"/>
      <c r="L895" s="378"/>
      <c r="M895" s="378"/>
      <c r="N895" s="378"/>
      <c r="O895" s="378"/>
      <c r="P895" s="378"/>
      <c r="Q895" s="373">
        <v>104</v>
      </c>
      <c r="R895" s="376" t="str">
        <f>IF(ISBLANK(D895),"",MATCH(D895,Liste_compétences,0))</f>
        <v/>
      </c>
      <c r="S895" s="373">
        <f t="shared" ref="S895" si="622">S900</f>
        <v>104</v>
      </c>
      <c r="T895" s="377"/>
      <c r="U895" s="373">
        <f t="shared" ref="U895" si="623">U900</f>
        <v>104</v>
      </c>
      <c r="V895" s="377"/>
      <c r="W895" s="373">
        <f t="shared" ref="W895" si="624">W900</f>
        <v>104</v>
      </c>
      <c r="X895" s="377"/>
      <c r="Y895" s="373">
        <f t="shared" ref="Y895" si="625">Y900</f>
        <v>104</v>
      </c>
      <c r="Z895" s="377"/>
      <c r="AA895" s="373">
        <f t="shared" ref="AA895" si="626">AA900</f>
        <v>104</v>
      </c>
      <c r="AB895" s="377"/>
      <c r="AC895" s="377"/>
    </row>
    <row r="896" spans="3:29" x14ac:dyDescent="0.25">
      <c r="C896" s="372" t="str">
        <f>"2nd trimestre - ANNEE "&amp;S6</f>
        <v>2nd trimestre - ANNEE 2014-2015</v>
      </c>
      <c r="D896" s="381" t="s">
        <v>1421</v>
      </c>
      <c r="E896" s="373">
        <v>100</v>
      </c>
      <c r="F896" s="377"/>
      <c r="G896" s="377"/>
      <c r="H896" s="377"/>
      <c r="I896" s="377"/>
      <c r="J896" s="377"/>
      <c r="K896" s="377"/>
      <c r="L896" s="377"/>
      <c r="M896" s="373"/>
      <c r="N896" s="377"/>
      <c r="O896" s="373"/>
      <c r="P896" s="377"/>
      <c r="Q896" s="373"/>
      <c r="R896" s="377"/>
      <c r="S896" s="373">
        <v>100</v>
      </c>
      <c r="T896" s="374" t="str">
        <f>IF(SUM(T897:T900)=0,"",MATCH($D896,Liste_compétences,0))</f>
        <v/>
      </c>
      <c r="U896" s="373">
        <f>U901</f>
        <v>100</v>
      </c>
      <c r="V896" s="377"/>
      <c r="W896" s="373">
        <f>W901</f>
        <v>100</v>
      </c>
      <c r="X896" s="377"/>
      <c r="Y896" s="373">
        <f>Y901</f>
        <v>100</v>
      </c>
      <c r="Z896" s="377"/>
      <c r="AA896" s="373">
        <f>AA901</f>
        <v>100</v>
      </c>
      <c r="AB896" s="377"/>
      <c r="AC896" s="377"/>
    </row>
    <row r="897" spans="3:29" x14ac:dyDescent="0.25">
      <c r="D897" s="367"/>
      <c r="E897" s="373">
        <v>101</v>
      </c>
      <c r="F897" s="378"/>
      <c r="G897" s="378"/>
      <c r="H897" s="378"/>
      <c r="I897" s="378"/>
      <c r="J897" s="378"/>
      <c r="K897" s="378"/>
      <c r="L897" s="378"/>
      <c r="M897" s="378"/>
      <c r="N897" s="378"/>
      <c r="O897" s="378"/>
      <c r="P897" s="378"/>
      <c r="Q897" s="378"/>
      <c r="R897" s="378"/>
      <c r="S897" s="373">
        <f t="shared" ref="S897:S898" si="627">S898-COUNT(T898)</f>
        <v>104</v>
      </c>
      <c r="T897" s="375" t="str">
        <f>IF(ISBLANK(D897),"",MATCH(D897,Liste_compétences,0))</f>
        <v/>
      </c>
      <c r="U897" s="373">
        <f t="shared" ref="U897" si="628">U902</f>
        <v>104</v>
      </c>
      <c r="V897" s="377"/>
      <c r="W897" s="373">
        <f t="shared" ref="W897" si="629">W902</f>
        <v>104</v>
      </c>
      <c r="X897" s="377"/>
      <c r="Y897" s="373">
        <f t="shared" ref="Y897" si="630">Y902</f>
        <v>104</v>
      </c>
      <c r="Z897" s="377"/>
      <c r="AA897" s="373">
        <f t="shared" ref="AA897" si="631">AA902</f>
        <v>104</v>
      </c>
      <c r="AB897" s="377"/>
      <c r="AC897" s="377"/>
    </row>
    <row r="898" spans="3:29" x14ac:dyDescent="0.25">
      <c r="D898" s="367"/>
      <c r="E898" s="373">
        <v>102</v>
      </c>
      <c r="F898" s="378"/>
      <c r="G898" s="378"/>
      <c r="H898" s="378"/>
      <c r="I898" s="378"/>
      <c r="J898" s="378"/>
      <c r="K898" s="378"/>
      <c r="L898" s="378"/>
      <c r="M898" s="378"/>
      <c r="N898" s="378"/>
      <c r="O898" s="378"/>
      <c r="P898" s="378"/>
      <c r="Q898" s="378"/>
      <c r="R898" s="378"/>
      <c r="S898" s="373">
        <f t="shared" si="627"/>
        <v>104</v>
      </c>
      <c r="T898" s="375" t="str">
        <f>IF(ISBLANK(D898),"",MATCH(D898,Liste_compétences,0))</f>
        <v/>
      </c>
      <c r="U898" s="373">
        <f t="shared" ref="U898" si="632">U903</f>
        <v>104</v>
      </c>
      <c r="V898" s="377"/>
      <c r="W898" s="373">
        <f t="shared" ref="W898" si="633">W903</f>
        <v>104</v>
      </c>
      <c r="X898" s="377"/>
      <c r="Y898" s="373">
        <f t="shared" ref="Y898" si="634">Y903</f>
        <v>104</v>
      </c>
      <c r="Z898" s="377"/>
      <c r="AA898" s="373">
        <f t="shared" ref="AA898" si="635">AA903</f>
        <v>104</v>
      </c>
      <c r="AB898" s="377"/>
      <c r="AC898" s="377"/>
    </row>
    <row r="899" spans="3:29" x14ac:dyDescent="0.25">
      <c r="D899" s="367"/>
      <c r="E899" s="373">
        <v>103</v>
      </c>
      <c r="F899" s="378"/>
      <c r="G899" s="378"/>
      <c r="H899" s="378"/>
      <c r="I899" s="378"/>
      <c r="J899" s="378"/>
      <c r="K899" s="378"/>
      <c r="L899" s="378"/>
      <c r="M899" s="378"/>
      <c r="N899" s="378"/>
      <c r="O899" s="378"/>
      <c r="P899" s="378"/>
      <c r="Q899" s="378"/>
      <c r="R899" s="378"/>
      <c r="S899" s="373">
        <f>S900-COUNT(T900)</f>
        <v>104</v>
      </c>
      <c r="T899" s="375" t="str">
        <f>IF(ISBLANK(D899),"",MATCH(D899,Liste_compétences,0))</f>
        <v/>
      </c>
      <c r="U899" s="373">
        <f t="shared" ref="U899" si="636">U904</f>
        <v>104</v>
      </c>
      <c r="V899" s="377"/>
      <c r="W899" s="373">
        <f t="shared" ref="W899" si="637">W904</f>
        <v>104</v>
      </c>
      <c r="X899" s="377"/>
      <c r="Y899" s="373">
        <f t="shared" ref="Y899" si="638">Y904</f>
        <v>104</v>
      </c>
      <c r="Z899" s="377"/>
      <c r="AA899" s="373">
        <f t="shared" ref="AA899" si="639">AA904</f>
        <v>104</v>
      </c>
      <c r="AB899" s="377"/>
      <c r="AC899" s="377"/>
    </row>
    <row r="900" spans="3:29" ht="15" thickBot="1" x14ac:dyDescent="0.3">
      <c r="D900" s="368"/>
      <c r="E900" s="373">
        <v>104</v>
      </c>
      <c r="F900" s="378"/>
      <c r="G900" s="378"/>
      <c r="H900" s="378"/>
      <c r="I900" s="378"/>
      <c r="J900" s="378"/>
      <c r="K900" s="378"/>
      <c r="L900" s="378"/>
      <c r="M900" s="378"/>
      <c r="N900" s="378"/>
      <c r="O900" s="378"/>
      <c r="P900" s="378"/>
      <c r="Q900" s="378"/>
      <c r="R900" s="378"/>
      <c r="S900" s="373">
        <v>104</v>
      </c>
      <c r="T900" s="376" t="str">
        <f>IF(ISBLANK(D900),"",MATCH(D900,Liste_compétences,0))</f>
        <v/>
      </c>
      <c r="U900" s="373">
        <f t="shared" ref="U900" si="640">U905</f>
        <v>104</v>
      </c>
      <c r="V900" s="377"/>
      <c r="W900" s="373">
        <f t="shared" ref="W900" si="641">W905</f>
        <v>104</v>
      </c>
      <c r="X900" s="377"/>
      <c r="Y900" s="373">
        <f t="shared" ref="Y900" si="642">Y905</f>
        <v>104</v>
      </c>
      <c r="Z900" s="377"/>
      <c r="AA900" s="373">
        <f t="shared" ref="AA900" si="643">AA905</f>
        <v>104</v>
      </c>
      <c r="AB900" s="377"/>
      <c r="AC900" s="377"/>
    </row>
    <row r="901" spans="3:29" x14ac:dyDescent="0.25">
      <c r="C901" s="372" t="str">
        <f>"3ème trimestre - ANNEE "&amp;S6</f>
        <v>3ème trimestre - ANNEE 2014-2015</v>
      </c>
      <c r="D901" s="381" t="s">
        <v>1421</v>
      </c>
      <c r="E901" s="373">
        <v>100</v>
      </c>
      <c r="F901" s="377"/>
      <c r="G901" s="377"/>
      <c r="H901" s="377"/>
      <c r="I901" s="377"/>
      <c r="J901" s="377"/>
      <c r="K901" s="377"/>
      <c r="L901" s="377"/>
      <c r="M901" s="373"/>
      <c r="N901" s="377"/>
      <c r="O901" s="373"/>
      <c r="P901" s="377"/>
      <c r="Q901" s="373"/>
      <c r="R901" s="377"/>
      <c r="S901" s="373"/>
      <c r="T901" s="377"/>
      <c r="U901" s="373">
        <v>100</v>
      </c>
      <c r="V901" s="374" t="str">
        <f>IF(SUM(V902:V905)=0,"",MATCH($D901,Liste_compétences,0))</f>
        <v/>
      </c>
      <c r="W901" s="373">
        <f>W906</f>
        <v>100</v>
      </c>
      <c r="X901" s="377"/>
      <c r="Y901" s="373">
        <f>Y906</f>
        <v>100</v>
      </c>
      <c r="Z901" s="377"/>
      <c r="AA901" s="373">
        <f>AA906</f>
        <v>100</v>
      </c>
      <c r="AB901" s="377"/>
      <c r="AC901" s="377"/>
    </row>
    <row r="902" spans="3:29" x14ac:dyDescent="0.25">
      <c r="D902" s="367"/>
      <c r="E902" s="373">
        <v>101</v>
      </c>
      <c r="F902" s="378"/>
      <c r="G902" s="378"/>
      <c r="H902" s="378"/>
      <c r="I902" s="378"/>
      <c r="J902" s="378"/>
      <c r="K902" s="378"/>
      <c r="L902" s="378"/>
      <c r="M902" s="378"/>
      <c r="N902" s="378"/>
      <c r="O902" s="378"/>
      <c r="P902" s="378"/>
      <c r="Q902" s="378"/>
      <c r="R902" s="378"/>
      <c r="S902" s="378"/>
      <c r="T902" s="378"/>
      <c r="U902" s="373">
        <f t="shared" ref="U902:U903" si="644">U903-COUNT(V903)</f>
        <v>104</v>
      </c>
      <c r="V902" s="375" t="str">
        <f>IF(ISBLANK(D902),"",MATCH(D902,Liste_compétences,0))</f>
        <v/>
      </c>
      <c r="W902" s="373">
        <f t="shared" ref="W902" si="645">W907</f>
        <v>104</v>
      </c>
      <c r="X902" s="377"/>
      <c r="Y902" s="373">
        <f t="shared" ref="Y902" si="646">Y907</f>
        <v>104</v>
      </c>
      <c r="Z902" s="377"/>
      <c r="AA902" s="373">
        <f t="shared" ref="AA902" si="647">AA907</f>
        <v>104</v>
      </c>
      <c r="AB902" s="377"/>
      <c r="AC902" s="377"/>
    </row>
    <row r="903" spans="3:29" x14ac:dyDescent="0.25">
      <c r="D903" s="367"/>
      <c r="E903" s="373">
        <v>102</v>
      </c>
      <c r="F903" s="378"/>
      <c r="G903" s="378"/>
      <c r="H903" s="378"/>
      <c r="I903" s="378"/>
      <c r="J903" s="378"/>
      <c r="K903" s="378"/>
      <c r="L903" s="378"/>
      <c r="M903" s="378"/>
      <c r="N903" s="378"/>
      <c r="O903" s="378"/>
      <c r="P903" s="378"/>
      <c r="Q903" s="378"/>
      <c r="R903" s="378"/>
      <c r="S903" s="378"/>
      <c r="T903" s="378"/>
      <c r="U903" s="373">
        <f t="shared" si="644"/>
        <v>104</v>
      </c>
      <c r="V903" s="375" t="str">
        <f>IF(ISBLANK(D903),"",MATCH(D903,Liste_compétences,0))</f>
        <v/>
      </c>
      <c r="W903" s="373">
        <f t="shared" ref="W903" si="648">W908</f>
        <v>104</v>
      </c>
      <c r="X903" s="377"/>
      <c r="Y903" s="373">
        <f t="shared" ref="Y903" si="649">Y908</f>
        <v>104</v>
      </c>
      <c r="Z903" s="377"/>
      <c r="AA903" s="373">
        <f t="shared" ref="AA903" si="650">AA908</f>
        <v>104</v>
      </c>
      <c r="AB903" s="377"/>
      <c r="AC903" s="377"/>
    </row>
    <row r="904" spans="3:29" x14ac:dyDescent="0.25">
      <c r="D904" s="367"/>
      <c r="E904" s="373">
        <v>103</v>
      </c>
      <c r="F904" s="378"/>
      <c r="G904" s="378"/>
      <c r="H904" s="378"/>
      <c r="I904" s="378"/>
      <c r="J904" s="378"/>
      <c r="K904" s="378"/>
      <c r="L904" s="378"/>
      <c r="M904" s="378"/>
      <c r="N904" s="378"/>
      <c r="O904" s="378"/>
      <c r="P904" s="378"/>
      <c r="Q904" s="378"/>
      <c r="R904" s="378"/>
      <c r="S904" s="378"/>
      <c r="T904" s="378"/>
      <c r="U904" s="373">
        <f>U905-COUNT(V905)</f>
        <v>104</v>
      </c>
      <c r="V904" s="375" t="str">
        <f>IF(ISBLANK(D904),"",MATCH(D904,Liste_compétences,0))</f>
        <v/>
      </c>
      <c r="W904" s="373">
        <f t="shared" ref="W904" si="651">W909</f>
        <v>104</v>
      </c>
      <c r="X904" s="377"/>
      <c r="Y904" s="373">
        <f t="shared" ref="Y904" si="652">Y909</f>
        <v>104</v>
      </c>
      <c r="Z904" s="377"/>
      <c r="AA904" s="373">
        <f t="shared" ref="AA904" si="653">AA909</f>
        <v>104</v>
      </c>
      <c r="AB904" s="377"/>
      <c r="AC904" s="377"/>
    </row>
    <row r="905" spans="3:29" ht="15" thickBot="1" x14ac:dyDescent="0.3">
      <c r="D905" s="368"/>
      <c r="E905" s="373">
        <v>104</v>
      </c>
      <c r="F905" s="378"/>
      <c r="G905" s="378"/>
      <c r="H905" s="378"/>
      <c r="I905" s="378"/>
      <c r="J905" s="378"/>
      <c r="K905" s="378"/>
      <c r="L905" s="378"/>
      <c r="M905" s="378"/>
      <c r="N905" s="378"/>
      <c r="O905" s="378"/>
      <c r="P905" s="378"/>
      <c r="Q905" s="378"/>
      <c r="R905" s="378"/>
      <c r="S905" s="378"/>
      <c r="T905" s="378"/>
      <c r="U905" s="373">
        <v>104</v>
      </c>
      <c r="V905" s="376" t="str">
        <f>IF(ISBLANK(D905),"",MATCH(D905,Liste_compétences,0))</f>
        <v/>
      </c>
      <c r="W905" s="373">
        <f t="shared" ref="W905" si="654">W910</f>
        <v>104</v>
      </c>
      <c r="X905" s="377"/>
      <c r="Y905" s="373">
        <f t="shared" ref="Y905" si="655">Y910</f>
        <v>104</v>
      </c>
      <c r="Z905" s="377"/>
      <c r="AA905" s="373">
        <f t="shared" ref="AA905" si="656">AA910</f>
        <v>104</v>
      </c>
      <c r="AB905" s="377"/>
      <c r="AC905" s="377"/>
    </row>
    <row r="906" spans="3:29" x14ac:dyDescent="0.25">
      <c r="C906" s="372" t="str">
        <f>"1er trimestre - ANNEE "&amp;Y6</f>
        <v>1er trimestre - ANNEE 2015-2016</v>
      </c>
      <c r="D906" s="381" t="s">
        <v>1421</v>
      </c>
      <c r="E906" s="373">
        <v>100</v>
      </c>
      <c r="F906" s="377"/>
      <c r="G906" s="377"/>
      <c r="H906" s="377"/>
      <c r="I906" s="377"/>
      <c r="J906" s="377"/>
      <c r="K906" s="377"/>
      <c r="L906" s="377"/>
      <c r="M906" s="373"/>
      <c r="N906" s="377"/>
      <c r="O906" s="373"/>
      <c r="P906" s="377"/>
      <c r="Q906" s="373"/>
      <c r="R906" s="377"/>
      <c r="S906" s="373"/>
      <c r="T906" s="377"/>
      <c r="U906" s="373"/>
      <c r="V906" s="377"/>
      <c r="W906" s="373">
        <v>100</v>
      </c>
      <c r="X906" s="374" t="str">
        <f>IF(SUM(X907:X910)=0,"",MATCH($D906,Liste_compétences,0))</f>
        <v/>
      </c>
      <c r="Y906" s="373">
        <f>Y911</f>
        <v>100</v>
      </c>
      <c r="Z906" s="377"/>
      <c r="AA906" s="373">
        <f>AA911</f>
        <v>100</v>
      </c>
      <c r="AB906" s="377"/>
      <c r="AC906" s="377"/>
    </row>
    <row r="907" spans="3:29" x14ac:dyDescent="0.25">
      <c r="D907" s="367"/>
      <c r="E907" s="373">
        <v>101</v>
      </c>
      <c r="F907" s="378"/>
      <c r="G907" s="378"/>
      <c r="H907" s="378"/>
      <c r="I907" s="378"/>
      <c r="J907" s="378"/>
      <c r="K907" s="378"/>
      <c r="L907" s="378"/>
      <c r="M907" s="378"/>
      <c r="N907" s="378"/>
      <c r="O907" s="378"/>
      <c r="P907" s="378"/>
      <c r="Q907" s="378"/>
      <c r="R907" s="378"/>
      <c r="S907" s="378"/>
      <c r="T907" s="378"/>
      <c r="U907" s="378"/>
      <c r="V907" s="378"/>
      <c r="W907" s="373">
        <f t="shared" ref="W907:W908" si="657">W908-COUNT(X908)</f>
        <v>104</v>
      </c>
      <c r="X907" s="375" t="str">
        <f>IF(ISBLANK(D907),"",MATCH(D907,Liste_compétences,0))</f>
        <v/>
      </c>
      <c r="Y907" s="373">
        <f t="shared" ref="Y907" si="658">Y912</f>
        <v>104</v>
      </c>
      <c r="Z907" s="377"/>
      <c r="AA907" s="373">
        <f t="shared" ref="AA907" si="659">AA912</f>
        <v>104</v>
      </c>
      <c r="AB907" s="377"/>
      <c r="AC907" s="377"/>
    </row>
    <row r="908" spans="3:29" x14ac:dyDescent="0.25">
      <c r="D908" s="367"/>
      <c r="E908" s="373">
        <v>102</v>
      </c>
      <c r="F908" s="378"/>
      <c r="G908" s="378"/>
      <c r="H908" s="378"/>
      <c r="I908" s="378"/>
      <c r="J908" s="378"/>
      <c r="K908" s="378"/>
      <c r="L908" s="378"/>
      <c r="M908" s="378"/>
      <c r="N908" s="378"/>
      <c r="O908" s="378"/>
      <c r="P908" s="378"/>
      <c r="Q908" s="378"/>
      <c r="R908" s="378"/>
      <c r="S908" s="378"/>
      <c r="T908" s="378"/>
      <c r="U908" s="378"/>
      <c r="V908" s="378"/>
      <c r="W908" s="373">
        <f t="shared" si="657"/>
        <v>104</v>
      </c>
      <c r="X908" s="375" t="str">
        <f>IF(ISBLANK(D908),"",MATCH(D908,Liste_compétences,0))</f>
        <v/>
      </c>
      <c r="Y908" s="373">
        <f t="shared" ref="Y908" si="660">Y913</f>
        <v>104</v>
      </c>
      <c r="Z908" s="377"/>
      <c r="AA908" s="373">
        <f t="shared" ref="AA908" si="661">AA913</f>
        <v>104</v>
      </c>
      <c r="AB908" s="377"/>
      <c r="AC908" s="377"/>
    </row>
    <row r="909" spans="3:29" x14ac:dyDescent="0.25">
      <c r="D909" s="367"/>
      <c r="E909" s="373">
        <v>103</v>
      </c>
      <c r="F909" s="378"/>
      <c r="G909" s="378"/>
      <c r="H909" s="378"/>
      <c r="I909" s="378"/>
      <c r="J909" s="378"/>
      <c r="K909" s="378"/>
      <c r="L909" s="378"/>
      <c r="M909" s="378"/>
      <c r="N909" s="378"/>
      <c r="O909" s="378"/>
      <c r="P909" s="378"/>
      <c r="Q909" s="378"/>
      <c r="R909" s="378"/>
      <c r="S909" s="378"/>
      <c r="T909" s="378"/>
      <c r="U909" s="378"/>
      <c r="V909" s="378"/>
      <c r="W909" s="373">
        <f>W910-COUNT(X910)</f>
        <v>104</v>
      </c>
      <c r="X909" s="375" t="str">
        <f>IF(ISBLANK(D909),"",MATCH(D909,Liste_compétences,0))</f>
        <v/>
      </c>
      <c r="Y909" s="373">
        <f t="shared" ref="Y909" si="662">Y914</f>
        <v>104</v>
      </c>
      <c r="Z909" s="377"/>
      <c r="AA909" s="373">
        <f t="shared" ref="AA909" si="663">AA914</f>
        <v>104</v>
      </c>
      <c r="AB909" s="377"/>
      <c r="AC909" s="377"/>
    </row>
    <row r="910" spans="3:29" ht="15" thickBot="1" x14ac:dyDescent="0.3">
      <c r="D910" s="367"/>
      <c r="E910" s="373">
        <v>104</v>
      </c>
      <c r="F910" s="378"/>
      <c r="G910" s="378"/>
      <c r="H910" s="378"/>
      <c r="I910" s="378"/>
      <c r="J910" s="378"/>
      <c r="K910" s="378"/>
      <c r="L910" s="378"/>
      <c r="M910" s="378"/>
      <c r="N910" s="378"/>
      <c r="O910" s="378"/>
      <c r="P910" s="378"/>
      <c r="Q910" s="378"/>
      <c r="R910" s="378"/>
      <c r="S910" s="378"/>
      <c r="T910" s="378"/>
      <c r="U910" s="378"/>
      <c r="V910" s="378"/>
      <c r="W910" s="373">
        <v>104</v>
      </c>
      <c r="X910" s="376" t="str">
        <f>IF(ISBLANK(D910),"",MATCH(D910,Liste_compétences,0))</f>
        <v/>
      </c>
      <c r="Y910" s="373">
        <f t="shared" ref="Y910" si="664">Y915</f>
        <v>104</v>
      </c>
      <c r="Z910" s="377"/>
      <c r="AA910" s="373">
        <f t="shared" ref="AA910" si="665">AA915</f>
        <v>104</v>
      </c>
      <c r="AB910" s="377"/>
      <c r="AC910" s="377"/>
    </row>
    <row r="911" spans="3:29" x14ac:dyDescent="0.25">
      <c r="C911" s="372" t="str">
        <f>"2nd trimestre - ANNEE "&amp;Y6</f>
        <v>2nd trimestre - ANNEE 2015-2016</v>
      </c>
      <c r="D911" s="381" t="s">
        <v>1421</v>
      </c>
      <c r="E911" s="373">
        <v>100</v>
      </c>
      <c r="F911" s="377"/>
      <c r="G911" s="377"/>
      <c r="H911" s="377"/>
      <c r="I911" s="377"/>
      <c r="J911" s="377"/>
      <c r="K911" s="377"/>
      <c r="L911" s="377"/>
      <c r="M911" s="373"/>
      <c r="N911" s="377"/>
      <c r="O911" s="373"/>
      <c r="P911" s="377"/>
      <c r="Q911" s="373"/>
      <c r="R911" s="377"/>
      <c r="S911" s="373"/>
      <c r="T911" s="377"/>
      <c r="U911" s="373"/>
      <c r="V911" s="377"/>
      <c r="W911" s="373"/>
      <c r="X911" s="377"/>
      <c r="Y911" s="373">
        <v>100</v>
      </c>
      <c r="Z911" s="374" t="str">
        <f>IF(SUM(Z912:Z915)=0,"",MATCH($D911,Liste_compétences,0))</f>
        <v/>
      </c>
      <c r="AA911" s="373">
        <f>AA916</f>
        <v>100</v>
      </c>
      <c r="AB911" s="377"/>
      <c r="AC911" s="377"/>
    </row>
    <row r="912" spans="3:29" x14ac:dyDescent="0.25">
      <c r="D912" s="367"/>
      <c r="E912" s="373">
        <v>101</v>
      </c>
      <c r="F912" s="378"/>
      <c r="G912" s="378"/>
      <c r="H912" s="378"/>
      <c r="I912" s="378"/>
      <c r="J912" s="378"/>
      <c r="K912" s="378"/>
      <c r="L912" s="378"/>
      <c r="M912" s="378"/>
      <c r="N912" s="378"/>
      <c r="O912" s="378"/>
      <c r="P912" s="378"/>
      <c r="Q912" s="378"/>
      <c r="R912" s="378"/>
      <c r="S912" s="378"/>
      <c r="T912" s="378"/>
      <c r="U912" s="378"/>
      <c r="V912" s="378"/>
      <c r="W912" s="378"/>
      <c r="X912" s="378"/>
      <c r="Y912" s="373">
        <f t="shared" ref="Y912:Y913" si="666">Y913-COUNT(Z913)</f>
        <v>104</v>
      </c>
      <c r="Z912" s="375" t="str">
        <f>IF(ISBLANK(D912),"",MATCH(D912,Liste_compétences,0))</f>
        <v/>
      </c>
      <c r="AA912" s="373">
        <f t="shared" ref="AA912" si="667">AA917</f>
        <v>104</v>
      </c>
      <c r="AB912" s="377"/>
      <c r="AC912" s="377"/>
    </row>
    <row r="913" spans="3:29" x14ac:dyDescent="0.25">
      <c r="D913" s="367"/>
      <c r="E913" s="373">
        <v>102</v>
      </c>
      <c r="F913" s="378"/>
      <c r="G913" s="378"/>
      <c r="H913" s="378"/>
      <c r="I913" s="378"/>
      <c r="J913" s="378"/>
      <c r="K913" s="378"/>
      <c r="L913" s="378"/>
      <c r="M913" s="378"/>
      <c r="N913" s="378"/>
      <c r="O913" s="378"/>
      <c r="P913" s="378"/>
      <c r="Q913" s="378"/>
      <c r="R913" s="378"/>
      <c r="S913" s="378"/>
      <c r="T913" s="378"/>
      <c r="U913" s="378"/>
      <c r="V913" s="378"/>
      <c r="W913" s="378"/>
      <c r="X913" s="378"/>
      <c r="Y913" s="373">
        <f t="shared" si="666"/>
        <v>104</v>
      </c>
      <c r="Z913" s="375" t="str">
        <f>IF(ISBLANK(D913),"",MATCH(D913,Liste_compétences,0))</f>
        <v/>
      </c>
      <c r="AA913" s="373">
        <f t="shared" ref="AA913" si="668">AA918</f>
        <v>104</v>
      </c>
      <c r="AB913" s="377"/>
      <c r="AC913" s="377"/>
    </row>
    <row r="914" spans="3:29" x14ac:dyDescent="0.25">
      <c r="D914" s="367"/>
      <c r="E914" s="373">
        <v>103</v>
      </c>
      <c r="F914" s="378"/>
      <c r="G914" s="378"/>
      <c r="H914" s="378"/>
      <c r="I914" s="378"/>
      <c r="J914" s="378"/>
      <c r="K914" s="378"/>
      <c r="L914" s="378"/>
      <c r="M914" s="378"/>
      <c r="N914" s="378"/>
      <c r="O914" s="378"/>
      <c r="P914" s="378"/>
      <c r="Q914" s="378"/>
      <c r="R914" s="378"/>
      <c r="S914" s="378"/>
      <c r="T914" s="378"/>
      <c r="U914" s="378"/>
      <c r="V914" s="378"/>
      <c r="W914" s="378"/>
      <c r="X914" s="378"/>
      <c r="Y914" s="373">
        <f>Y915-COUNT(Z915)</f>
        <v>104</v>
      </c>
      <c r="Z914" s="375" t="str">
        <f>IF(ISBLANK(D914),"",MATCH(D914,Liste_compétences,0))</f>
        <v/>
      </c>
      <c r="AA914" s="373">
        <f t="shared" ref="AA914" si="669">AA919</f>
        <v>104</v>
      </c>
      <c r="AB914" s="377"/>
      <c r="AC914" s="377"/>
    </row>
    <row r="915" spans="3:29" ht="15" thickBot="1" x14ac:dyDescent="0.3">
      <c r="D915" s="368"/>
      <c r="E915" s="373">
        <v>104</v>
      </c>
      <c r="F915" s="378"/>
      <c r="G915" s="378"/>
      <c r="H915" s="378"/>
      <c r="I915" s="378"/>
      <c r="J915" s="378"/>
      <c r="K915" s="378"/>
      <c r="L915" s="378"/>
      <c r="M915" s="378"/>
      <c r="N915" s="378"/>
      <c r="O915" s="378"/>
      <c r="P915" s="378"/>
      <c r="Q915" s="378"/>
      <c r="R915" s="378"/>
      <c r="S915" s="378"/>
      <c r="T915" s="378"/>
      <c r="U915" s="378"/>
      <c r="V915" s="378"/>
      <c r="W915" s="378"/>
      <c r="X915" s="378"/>
      <c r="Y915" s="373">
        <v>104</v>
      </c>
      <c r="Z915" s="376" t="str">
        <f>IF(ISBLANK(D915),"",MATCH(D915,Liste_compétences,0))</f>
        <v/>
      </c>
      <c r="AA915" s="373">
        <f t="shared" ref="AA915" si="670">AA920</f>
        <v>104</v>
      </c>
      <c r="AB915" s="377"/>
      <c r="AC915" s="377"/>
    </row>
    <row r="916" spans="3:29" x14ac:dyDescent="0.25">
      <c r="C916" s="372" t="str">
        <f>"3ème trimestre - ANNEE "&amp;Y6</f>
        <v>3ème trimestre - ANNEE 2015-2016</v>
      </c>
      <c r="D916" s="381" t="s">
        <v>1421</v>
      </c>
      <c r="E916" s="373">
        <v>100</v>
      </c>
      <c r="F916" s="377"/>
      <c r="G916" s="377"/>
      <c r="H916" s="377"/>
      <c r="I916" s="377"/>
      <c r="J916" s="377"/>
      <c r="K916" s="377"/>
      <c r="L916" s="377"/>
      <c r="M916" s="373"/>
      <c r="N916" s="377"/>
      <c r="O916" s="373"/>
      <c r="P916" s="377"/>
      <c r="Q916" s="373"/>
      <c r="R916" s="377"/>
      <c r="S916" s="373"/>
      <c r="T916" s="377"/>
      <c r="U916" s="373"/>
      <c r="V916" s="377"/>
      <c r="W916" s="373"/>
      <c r="X916" s="377"/>
      <c r="Y916" s="373"/>
      <c r="Z916" s="377"/>
      <c r="AA916" s="373">
        <v>100</v>
      </c>
      <c r="AB916" s="374" t="str">
        <f>IF(SUM(AB917:AB920)=0,"",MATCH($D916,Liste_compétences,0))</f>
        <v/>
      </c>
      <c r="AC916" s="377"/>
    </row>
    <row r="917" spans="3:29" x14ac:dyDescent="0.25">
      <c r="D917" s="367"/>
      <c r="E917" s="373">
        <v>101</v>
      </c>
      <c r="F917" s="378"/>
      <c r="G917" s="378"/>
      <c r="H917" s="378"/>
      <c r="I917" s="378"/>
      <c r="J917" s="378"/>
      <c r="K917" s="378"/>
      <c r="L917" s="378"/>
      <c r="M917" s="378"/>
      <c r="N917" s="378"/>
      <c r="O917" s="378"/>
      <c r="P917" s="378"/>
      <c r="Q917" s="378"/>
      <c r="R917" s="378"/>
      <c r="S917" s="378"/>
      <c r="T917" s="378"/>
      <c r="U917" s="378"/>
      <c r="V917" s="378"/>
      <c r="W917" s="378"/>
      <c r="X917" s="378"/>
      <c r="Y917" s="378"/>
      <c r="Z917" s="378"/>
      <c r="AA917" s="373">
        <f t="shared" ref="AA917:AA918" si="671">AA918-COUNT(AB918)</f>
        <v>104</v>
      </c>
      <c r="AB917" s="375" t="str">
        <f>IF(ISBLANK(D917),"",MATCH(D917,Liste_compétences,0))</f>
        <v/>
      </c>
      <c r="AC917" s="377"/>
    </row>
    <row r="918" spans="3:29" x14ac:dyDescent="0.25">
      <c r="D918" s="367"/>
      <c r="E918" s="373">
        <v>102</v>
      </c>
      <c r="F918" s="378"/>
      <c r="G918" s="378"/>
      <c r="H918" s="378"/>
      <c r="I918" s="378"/>
      <c r="J918" s="378"/>
      <c r="K918" s="378"/>
      <c r="L918" s="378"/>
      <c r="M918" s="378"/>
      <c r="N918" s="378"/>
      <c r="O918" s="378"/>
      <c r="P918" s="378"/>
      <c r="Q918" s="378"/>
      <c r="R918" s="378"/>
      <c r="S918" s="378"/>
      <c r="T918" s="378"/>
      <c r="U918" s="378"/>
      <c r="V918" s="378"/>
      <c r="W918" s="378"/>
      <c r="X918" s="378"/>
      <c r="Y918" s="378"/>
      <c r="Z918" s="378"/>
      <c r="AA918" s="373">
        <f t="shared" si="671"/>
        <v>104</v>
      </c>
      <c r="AB918" s="375" t="str">
        <f>IF(ISBLANK(D918),"",MATCH(D918,Liste_compétences,0))</f>
        <v/>
      </c>
      <c r="AC918" s="377"/>
    </row>
    <row r="919" spans="3:29" x14ac:dyDescent="0.25">
      <c r="D919" s="367"/>
      <c r="E919" s="373">
        <v>103</v>
      </c>
      <c r="F919" s="378"/>
      <c r="G919" s="378"/>
      <c r="H919" s="378"/>
      <c r="I919" s="378"/>
      <c r="J919" s="378"/>
      <c r="K919" s="378"/>
      <c r="L919" s="378"/>
      <c r="M919" s="378"/>
      <c r="N919" s="378"/>
      <c r="O919" s="378"/>
      <c r="P919" s="378"/>
      <c r="Q919" s="378"/>
      <c r="R919" s="378"/>
      <c r="S919" s="378"/>
      <c r="T919" s="378"/>
      <c r="U919" s="378"/>
      <c r="V919" s="378"/>
      <c r="W919" s="378"/>
      <c r="X919" s="378"/>
      <c r="Y919" s="378"/>
      <c r="Z919" s="378"/>
      <c r="AA919" s="373">
        <f>AA920-COUNT(AB920)</f>
        <v>104</v>
      </c>
      <c r="AB919" s="375" t="str">
        <f>IF(ISBLANK(D919),"",MATCH(D919,Liste_compétences,0))</f>
        <v/>
      </c>
      <c r="AC919" s="377"/>
    </row>
    <row r="920" spans="3:29" ht="15" thickBot="1" x14ac:dyDescent="0.3">
      <c r="D920" s="368"/>
      <c r="E920" s="373">
        <v>104</v>
      </c>
      <c r="F920" s="378"/>
      <c r="G920" s="378"/>
      <c r="H920" s="378"/>
      <c r="I920" s="378"/>
      <c r="J920" s="378"/>
      <c r="K920" s="378"/>
      <c r="L920" s="378"/>
      <c r="M920" s="378"/>
      <c r="N920" s="378"/>
      <c r="O920" s="378"/>
      <c r="P920" s="378"/>
      <c r="Q920" s="378"/>
      <c r="R920" s="378"/>
      <c r="S920" s="378"/>
      <c r="T920" s="378"/>
      <c r="U920" s="378"/>
      <c r="V920" s="378"/>
      <c r="W920" s="378"/>
      <c r="X920" s="378"/>
      <c r="Y920" s="378"/>
      <c r="Z920" s="378"/>
      <c r="AA920" s="373">
        <v>104</v>
      </c>
      <c r="AB920" s="376" t="str">
        <f>IF(ISBLANK(D920),"",MATCH(D920,Liste_compétences,0))</f>
        <v/>
      </c>
      <c r="AC920" s="377"/>
    </row>
    <row r="921" spans="3:29" x14ac:dyDescent="0.25">
      <c r="C921" s="372" t="e">
        <f>"1er trimestre - ANNEE "&amp;#REF!</f>
        <v>#REF!</v>
      </c>
      <c r="D921" s="381" t="s">
        <v>1421</v>
      </c>
      <c r="E921" s="373">
        <v>100</v>
      </c>
      <c r="F921" s="377"/>
      <c r="G921" s="377"/>
      <c r="H921" s="377"/>
      <c r="I921" s="377"/>
      <c r="J921" s="377"/>
      <c r="K921" s="377"/>
      <c r="L921" s="377"/>
      <c r="M921" s="377"/>
      <c r="N921" s="377"/>
      <c r="O921" s="377"/>
      <c r="P921" s="377"/>
      <c r="Q921" s="377"/>
      <c r="R921" s="377"/>
      <c r="S921" s="377"/>
      <c r="T921" s="377"/>
      <c r="U921" s="377"/>
      <c r="V921" s="377"/>
      <c r="W921" s="377"/>
      <c r="X921" s="377"/>
      <c r="Y921" s="377"/>
      <c r="Z921" s="377"/>
      <c r="AA921" s="373"/>
      <c r="AB921" s="377"/>
      <c r="AC921" s="377"/>
    </row>
    <row r="922" spans="3:29" x14ac:dyDescent="0.25">
      <c r="D922" s="367"/>
      <c r="E922" s="373">
        <v>101</v>
      </c>
      <c r="F922" s="378"/>
      <c r="G922" s="378"/>
      <c r="H922" s="378"/>
      <c r="I922" s="378"/>
      <c r="J922" s="378"/>
      <c r="K922" s="378"/>
      <c r="L922" s="378"/>
      <c r="M922" s="378"/>
      <c r="N922" s="378"/>
      <c r="O922" s="378"/>
      <c r="P922" s="378"/>
      <c r="Q922" s="378"/>
      <c r="R922" s="378"/>
      <c r="S922" s="378"/>
      <c r="T922" s="378"/>
      <c r="U922" s="378"/>
      <c r="V922" s="378"/>
      <c r="W922" s="378"/>
      <c r="X922" s="378"/>
      <c r="Y922" s="378"/>
      <c r="Z922" s="378"/>
      <c r="AA922" s="378"/>
      <c r="AB922" s="378"/>
      <c r="AC922" s="377"/>
    </row>
    <row r="923" spans="3:29" x14ac:dyDescent="0.25">
      <c r="D923" s="367"/>
      <c r="E923" s="373">
        <v>102</v>
      </c>
      <c r="F923" s="378"/>
      <c r="G923" s="378"/>
      <c r="H923" s="378"/>
      <c r="I923" s="378"/>
      <c r="J923" s="378"/>
      <c r="K923" s="378"/>
      <c r="L923" s="378"/>
      <c r="M923" s="378"/>
      <c r="N923" s="378"/>
      <c r="O923" s="378"/>
      <c r="P923" s="378"/>
      <c r="Q923" s="378"/>
      <c r="R923" s="378"/>
      <c r="S923" s="378"/>
      <c r="T923" s="378"/>
      <c r="U923" s="378"/>
      <c r="V923" s="378"/>
      <c r="W923" s="378"/>
      <c r="X923" s="378"/>
      <c r="Y923" s="378"/>
      <c r="Z923" s="378"/>
      <c r="AA923" s="378"/>
      <c r="AB923" s="378"/>
      <c r="AC923" s="377"/>
    </row>
    <row r="924" spans="3:29" x14ac:dyDescent="0.25">
      <c r="D924" s="367"/>
      <c r="E924" s="373">
        <v>103</v>
      </c>
      <c r="F924" s="378"/>
      <c r="G924" s="378"/>
      <c r="H924" s="378"/>
      <c r="I924" s="378"/>
      <c r="J924" s="378"/>
      <c r="K924" s="378"/>
      <c r="L924" s="378"/>
      <c r="M924" s="378"/>
      <c r="N924" s="378"/>
      <c r="O924" s="378"/>
      <c r="P924" s="378"/>
      <c r="Q924" s="378"/>
      <c r="R924" s="378"/>
      <c r="S924" s="378"/>
      <c r="T924" s="378"/>
      <c r="U924" s="378"/>
      <c r="V924" s="378"/>
      <c r="W924" s="378"/>
      <c r="X924" s="378"/>
      <c r="Y924" s="378"/>
      <c r="Z924" s="378"/>
      <c r="AA924" s="378"/>
      <c r="AB924" s="378"/>
      <c r="AC924" s="377"/>
    </row>
    <row r="925" spans="3:29" ht="15" thickBot="1" x14ac:dyDescent="0.3">
      <c r="D925" s="367"/>
      <c r="E925" s="373">
        <v>104</v>
      </c>
      <c r="F925" s="378"/>
      <c r="G925" s="378"/>
      <c r="H925" s="378"/>
      <c r="I925" s="378"/>
      <c r="J925" s="378"/>
      <c r="K925" s="378"/>
      <c r="L925" s="378"/>
      <c r="M925" s="378"/>
      <c r="N925" s="378"/>
      <c r="O925" s="378"/>
      <c r="P925" s="378"/>
      <c r="Q925" s="378"/>
      <c r="R925" s="378"/>
      <c r="S925" s="378"/>
      <c r="T925" s="378"/>
      <c r="U925" s="378"/>
      <c r="V925" s="378"/>
      <c r="W925" s="378"/>
      <c r="X925" s="378"/>
      <c r="Y925" s="378"/>
      <c r="Z925" s="378"/>
      <c r="AA925" s="378"/>
      <c r="AB925" s="378"/>
      <c r="AC925" s="377"/>
    </row>
    <row r="926" spans="3:29" x14ac:dyDescent="0.25">
      <c r="C926" s="372" t="e">
        <f>"2nd trimestre - ANNEE "&amp;#REF!</f>
        <v>#REF!</v>
      </c>
      <c r="D926" s="381" t="s">
        <v>1421</v>
      </c>
      <c r="E926" s="373">
        <v>100</v>
      </c>
      <c r="F926" s="377"/>
      <c r="G926" s="377"/>
      <c r="H926" s="377"/>
      <c r="I926" s="377"/>
      <c r="J926" s="377"/>
      <c r="K926" s="377"/>
      <c r="L926" s="377"/>
      <c r="M926" s="377"/>
      <c r="N926" s="377"/>
      <c r="O926" s="377"/>
      <c r="P926" s="377"/>
      <c r="Q926" s="377"/>
      <c r="R926" s="377"/>
      <c r="S926" s="377"/>
      <c r="T926" s="377"/>
      <c r="U926" s="377"/>
      <c r="V926" s="377"/>
      <c r="W926" s="377"/>
      <c r="X926" s="377"/>
      <c r="Y926" s="377"/>
      <c r="Z926" s="377"/>
      <c r="AA926" s="377"/>
      <c r="AB926" s="377"/>
      <c r="AC926" s="374" t="str">
        <f>IF(SUM(AC927:AC930)=0,"",MATCH($D926,Liste_compétences,0))</f>
        <v/>
      </c>
    </row>
    <row r="927" spans="3:29" x14ac:dyDescent="0.25">
      <c r="D927" s="367"/>
      <c r="E927" s="373">
        <v>101</v>
      </c>
      <c r="F927" s="378"/>
      <c r="G927" s="378"/>
      <c r="H927" s="378"/>
      <c r="I927" s="378"/>
      <c r="J927" s="378"/>
      <c r="K927" s="378"/>
      <c r="L927" s="378"/>
      <c r="M927" s="378"/>
      <c r="N927" s="378"/>
      <c r="O927" s="378"/>
      <c r="P927" s="378"/>
      <c r="Q927" s="378"/>
      <c r="R927" s="378"/>
      <c r="S927" s="378"/>
      <c r="T927" s="378"/>
      <c r="U927" s="378"/>
      <c r="V927" s="378"/>
      <c r="W927" s="378"/>
      <c r="X927" s="378"/>
      <c r="Y927" s="378"/>
      <c r="Z927" s="378"/>
      <c r="AA927" s="378"/>
      <c r="AB927" s="378"/>
      <c r="AC927" s="375" t="str">
        <f>IF(ISBLANK(D927),"",MATCH(D927,Liste_compétences,0))</f>
        <v/>
      </c>
    </row>
    <row r="928" spans="3:29" x14ac:dyDescent="0.25">
      <c r="D928" s="367"/>
      <c r="E928" s="373">
        <v>102</v>
      </c>
      <c r="F928" s="378"/>
      <c r="G928" s="378"/>
      <c r="H928" s="378"/>
      <c r="I928" s="378"/>
      <c r="J928" s="378"/>
      <c r="K928" s="378"/>
      <c r="L928" s="378"/>
      <c r="M928" s="378"/>
      <c r="N928" s="378"/>
      <c r="O928" s="378"/>
      <c r="P928" s="378"/>
      <c r="Q928" s="378"/>
      <c r="R928" s="378"/>
      <c r="S928" s="378"/>
      <c r="T928" s="378"/>
      <c r="U928" s="378"/>
      <c r="V928" s="378"/>
      <c r="W928" s="378"/>
      <c r="X928" s="378"/>
      <c r="Y928" s="378"/>
      <c r="Z928" s="378"/>
      <c r="AA928" s="378"/>
      <c r="AB928" s="378"/>
      <c r="AC928" s="375" t="str">
        <f>IF(ISBLANK(D928),"",MATCH(D928,Liste_compétences,0))</f>
        <v/>
      </c>
    </row>
    <row r="929" spans="3:30" x14ac:dyDescent="0.25">
      <c r="D929" s="367"/>
      <c r="E929" s="373">
        <v>103</v>
      </c>
      <c r="F929" s="378"/>
      <c r="G929" s="378"/>
      <c r="H929" s="378"/>
      <c r="I929" s="378"/>
      <c r="J929" s="378"/>
      <c r="K929" s="378"/>
      <c r="L929" s="378"/>
      <c r="M929" s="378"/>
      <c r="N929" s="378"/>
      <c r="O929" s="378"/>
      <c r="P929" s="378"/>
      <c r="Q929" s="378"/>
      <c r="R929" s="378"/>
      <c r="S929" s="378"/>
      <c r="T929" s="378"/>
      <c r="U929" s="378"/>
      <c r="V929" s="378"/>
      <c r="W929" s="378"/>
      <c r="X929" s="378"/>
      <c r="Y929" s="378"/>
      <c r="Z929" s="378"/>
      <c r="AA929" s="378"/>
      <c r="AB929" s="378"/>
      <c r="AC929" s="375" t="str">
        <f>IF(ISBLANK(D929),"",MATCH(D929,Liste_compétences,0))</f>
        <v/>
      </c>
    </row>
    <row r="930" spans="3:30" ht="15" thickBot="1" x14ac:dyDescent="0.3">
      <c r="D930" s="368"/>
      <c r="E930" s="373">
        <v>104</v>
      </c>
      <c r="F930" s="378"/>
      <c r="G930" s="378"/>
      <c r="H930" s="378"/>
      <c r="I930" s="378"/>
      <c r="J930" s="378"/>
      <c r="K930" s="378"/>
      <c r="L930" s="378"/>
      <c r="M930" s="378"/>
      <c r="N930" s="378"/>
      <c r="O930" s="378"/>
      <c r="P930" s="378"/>
      <c r="Q930" s="378"/>
      <c r="R930" s="378"/>
      <c r="S930" s="378"/>
      <c r="T930" s="378"/>
      <c r="U930" s="378"/>
      <c r="V930" s="378"/>
      <c r="W930" s="378"/>
      <c r="X930" s="378"/>
      <c r="Y930" s="378"/>
      <c r="Z930" s="378"/>
      <c r="AA930" s="378"/>
      <c r="AB930" s="378"/>
      <c r="AC930" s="376" t="str">
        <f>IF(ISBLANK(D930),"",MATCH(D930,Liste_compétences,0))</f>
        <v/>
      </c>
    </row>
    <row r="931" spans="3:30" x14ac:dyDescent="0.25">
      <c r="C931" s="372" t="e">
        <f>"3ème trimestre - ANNEE "&amp;#REF!</f>
        <v>#REF!</v>
      </c>
      <c r="D931" s="381" t="s">
        <v>1421</v>
      </c>
      <c r="E931" s="373">
        <v>100</v>
      </c>
      <c r="F931" s="377"/>
      <c r="G931" s="377"/>
      <c r="H931" s="377"/>
      <c r="I931" s="377"/>
      <c r="J931" s="377"/>
      <c r="K931" s="377"/>
      <c r="L931" s="377"/>
      <c r="M931" s="373"/>
      <c r="N931" s="377"/>
      <c r="O931" s="373"/>
      <c r="P931" s="377"/>
      <c r="Q931" s="373"/>
      <c r="R931" s="377"/>
      <c r="S931" s="373"/>
      <c r="T931" s="377"/>
      <c r="U931" s="373"/>
      <c r="V931" s="377"/>
      <c r="W931" s="373"/>
      <c r="X931" s="377"/>
      <c r="Y931" s="373"/>
      <c r="Z931" s="377"/>
      <c r="AA931" s="373"/>
      <c r="AB931" s="377"/>
      <c r="AC931" s="377"/>
      <c r="AD931" s="369" t="str">
        <f>IF(SUM(AD932:AD935)=0,"",MATCH($D931,Liste_compétences,0))</f>
        <v/>
      </c>
    </row>
    <row r="932" spans="3:30" x14ac:dyDescent="0.25">
      <c r="D932" s="367"/>
      <c r="E932" s="373">
        <v>101</v>
      </c>
      <c r="F932" s="378"/>
      <c r="G932" s="378"/>
      <c r="H932" s="378"/>
      <c r="I932" s="378"/>
      <c r="J932" s="378"/>
      <c r="K932" s="378"/>
      <c r="L932" s="378"/>
      <c r="M932" s="378"/>
      <c r="N932" s="378"/>
      <c r="O932" s="378"/>
      <c r="P932" s="378"/>
      <c r="Q932" s="378"/>
      <c r="R932" s="378"/>
      <c r="S932" s="378"/>
      <c r="T932" s="378"/>
      <c r="U932" s="378"/>
      <c r="V932" s="378"/>
      <c r="W932" s="378"/>
      <c r="X932" s="378"/>
      <c r="Y932" s="378"/>
      <c r="Z932" s="378"/>
      <c r="AA932" s="378"/>
      <c r="AB932" s="378"/>
      <c r="AC932" s="378"/>
      <c r="AD932" s="370" t="str">
        <f>IF(ISBLANK(D932),"",MATCH(D932,Liste_compétences,0))</f>
        <v/>
      </c>
    </row>
    <row r="933" spans="3:30" x14ac:dyDescent="0.25">
      <c r="D933" s="367"/>
      <c r="E933" s="373">
        <v>102</v>
      </c>
      <c r="F933" s="378"/>
      <c r="G933" s="378"/>
      <c r="H933" s="378"/>
      <c r="I933" s="378"/>
      <c r="J933" s="378"/>
      <c r="K933" s="378"/>
      <c r="L933" s="378"/>
      <c r="M933" s="378"/>
      <c r="N933" s="378"/>
      <c r="O933" s="378"/>
      <c r="P933" s="378"/>
      <c r="Q933" s="378"/>
      <c r="R933" s="378"/>
      <c r="S933" s="378"/>
      <c r="T933" s="378"/>
      <c r="U933" s="378"/>
      <c r="V933" s="378"/>
      <c r="W933" s="378"/>
      <c r="X933" s="378"/>
      <c r="Y933" s="378"/>
      <c r="Z933" s="378"/>
      <c r="AA933" s="378"/>
      <c r="AB933" s="378"/>
      <c r="AC933" s="378"/>
      <c r="AD933" s="370" t="str">
        <f>IF(ISBLANK(D933),"",MATCH(D933,Liste_compétences,0))</f>
        <v/>
      </c>
    </row>
    <row r="934" spans="3:30" x14ac:dyDescent="0.25">
      <c r="D934" s="367"/>
      <c r="E934" s="373">
        <v>103</v>
      </c>
      <c r="F934" s="378"/>
      <c r="G934" s="378"/>
      <c r="H934" s="378"/>
      <c r="I934" s="378"/>
      <c r="J934" s="378"/>
      <c r="K934" s="378"/>
      <c r="L934" s="378"/>
      <c r="M934" s="378"/>
      <c r="N934" s="378"/>
      <c r="O934" s="378"/>
      <c r="P934" s="378"/>
      <c r="Q934" s="378"/>
      <c r="R934" s="378"/>
      <c r="S934" s="378"/>
      <c r="T934" s="378"/>
      <c r="U934" s="378"/>
      <c r="V934" s="378"/>
      <c r="W934" s="378"/>
      <c r="X934" s="378"/>
      <c r="Y934" s="378"/>
      <c r="Z934" s="378"/>
      <c r="AA934" s="378"/>
      <c r="AB934" s="378"/>
      <c r="AC934" s="378"/>
      <c r="AD934" s="370" t="str">
        <f>IF(ISBLANK(D934),"",MATCH(D934,Liste_compétences,0))</f>
        <v/>
      </c>
    </row>
    <row r="935" spans="3:30" ht="15" thickBot="1" x14ac:dyDescent="0.3">
      <c r="D935" s="368"/>
      <c r="E935" s="373">
        <v>104</v>
      </c>
      <c r="F935" s="378"/>
      <c r="G935" s="378"/>
      <c r="H935" s="378"/>
      <c r="I935" s="378"/>
      <c r="J935" s="378"/>
      <c r="K935" s="378"/>
      <c r="L935" s="378"/>
      <c r="M935" s="378"/>
      <c r="N935" s="378"/>
      <c r="O935" s="378"/>
      <c r="P935" s="378"/>
      <c r="Q935" s="378"/>
      <c r="R935" s="378"/>
      <c r="S935" s="378"/>
      <c r="T935" s="378"/>
      <c r="U935" s="378"/>
      <c r="V935" s="378"/>
      <c r="W935" s="378"/>
      <c r="X935" s="378"/>
      <c r="Y935" s="378"/>
      <c r="Z935" s="378"/>
      <c r="AA935" s="378"/>
      <c r="AB935" s="378"/>
      <c r="AC935" s="378"/>
      <c r="AD935" s="371" t="str">
        <f>IF(ISBLANK(D935),"",MATCH(D935,Liste_compétences,0))</f>
        <v/>
      </c>
    </row>
  </sheetData>
  <sheetProtection selectLockedCells="1"/>
  <mergeCells count="173">
    <mergeCell ref="A6:A7"/>
    <mergeCell ref="A460:A461"/>
    <mergeCell ref="A377:A378"/>
    <mergeCell ref="A259:A260"/>
    <mergeCell ref="A182:A183"/>
    <mergeCell ref="A398:A399"/>
    <mergeCell ref="A400:A402"/>
    <mergeCell ref="A379:A385"/>
    <mergeCell ref="A261:A262"/>
    <mergeCell ref="A263:A264"/>
    <mergeCell ref="A265:A269"/>
    <mergeCell ref="A136:A138"/>
    <mergeCell ref="A109:A113"/>
    <mergeCell ref="A104:A106"/>
    <mergeCell ref="A107:A108"/>
    <mergeCell ref="A53:A55"/>
    <mergeCell ref="A45:A48"/>
    <mergeCell ref="A49:A51"/>
    <mergeCell ref="A37:A38"/>
    <mergeCell ref="A21:A22"/>
    <mergeCell ref="A23:A25"/>
    <mergeCell ref="A28:A36"/>
    <mergeCell ref="A367:A368"/>
    <mergeCell ref="A19:A20"/>
    <mergeCell ref="A621:A622"/>
    <mergeCell ref="A506:A512"/>
    <mergeCell ref="A603:A605"/>
    <mergeCell ref="A606:A609"/>
    <mergeCell ref="A610:A612"/>
    <mergeCell ref="A613:A616"/>
    <mergeCell ref="A617:A618"/>
    <mergeCell ref="A655:A656"/>
    <mergeCell ref="A649:A650"/>
    <mergeCell ref="A641:A642"/>
    <mergeCell ref="A635:A636"/>
    <mergeCell ref="A629:A630"/>
    <mergeCell ref="A526:A533"/>
    <mergeCell ref="A544:A548"/>
    <mergeCell ref="A573:A575"/>
    <mergeCell ref="A576:A577"/>
    <mergeCell ref="A588:A591"/>
    <mergeCell ref="A586:A587"/>
    <mergeCell ref="A570:A571"/>
    <mergeCell ref="A554:A555"/>
    <mergeCell ref="A534:A543"/>
    <mergeCell ref="A600:A602"/>
    <mergeCell ref="A598:A599"/>
    <mergeCell ref="A695:A696"/>
    <mergeCell ref="A692:A693"/>
    <mergeCell ref="A631:A634"/>
    <mergeCell ref="A637:A640"/>
    <mergeCell ref="A643:A644"/>
    <mergeCell ref="A645:A648"/>
    <mergeCell ref="A651:A652"/>
    <mergeCell ref="A730:A754"/>
    <mergeCell ref="A662:A663"/>
    <mergeCell ref="A665:A666"/>
    <mergeCell ref="A678:A679"/>
    <mergeCell ref="A657:A660"/>
    <mergeCell ref="A697:A703"/>
    <mergeCell ref="A704:A727"/>
    <mergeCell ref="A8:A16"/>
    <mergeCell ref="A17:A18"/>
    <mergeCell ref="A353:A354"/>
    <mergeCell ref="A273:A274"/>
    <mergeCell ref="A165:A174"/>
    <mergeCell ref="A387:A391"/>
    <mergeCell ref="A393:A397"/>
    <mergeCell ref="A207:A208"/>
    <mergeCell ref="A184:A199"/>
    <mergeCell ref="A203:A206"/>
    <mergeCell ref="A145:A146"/>
    <mergeCell ref="A114:A115"/>
    <mergeCell ref="A59:A60"/>
    <mergeCell ref="A220:A226"/>
    <mergeCell ref="A227:A243"/>
    <mergeCell ref="A244:A253"/>
    <mergeCell ref="A209:A210"/>
    <mergeCell ref="A39:A40"/>
    <mergeCell ref="A147:A151"/>
    <mergeCell ref="A132:A133"/>
    <mergeCell ref="A74:A83"/>
    <mergeCell ref="A116:A120"/>
    <mergeCell ref="A121:A124"/>
    <mergeCell ref="A126:A131"/>
    <mergeCell ref="A798:A800"/>
    <mergeCell ref="A801:A803"/>
    <mergeCell ref="A804:A805"/>
    <mergeCell ref="A463:A465"/>
    <mergeCell ref="A466:A468"/>
    <mergeCell ref="A855:A858"/>
    <mergeCell ref="A809:A810"/>
    <mergeCell ref="A840:A841"/>
    <mergeCell ref="A849:A850"/>
    <mergeCell ref="A846:A847"/>
    <mergeCell ref="A782:A783"/>
    <mergeCell ref="A761:A762"/>
    <mergeCell ref="A757:A758"/>
    <mergeCell ref="A784:A786"/>
    <mergeCell ref="A790:A794"/>
    <mergeCell ref="A851:A852"/>
    <mergeCell ref="A853:A854"/>
    <mergeCell ref="A763:A768"/>
    <mergeCell ref="A771:A773"/>
    <mergeCell ref="A774:A777"/>
    <mergeCell ref="A496:A497"/>
    <mergeCell ref="A551:A552"/>
    <mergeCell ref="A755:A756"/>
    <mergeCell ref="A728:A729"/>
    <mergeCell ref="A373:A374"/>
    <mergeCell ref="A406:A430"/>
    <mergeCell ref="A362:A363"/>
    <mergeCell ref="A404:A405"/>
    <mergeCell ref="A520:A525"/>
    <mergeCell ref="A442:A443"/>
    <mergeCell ref="A89:A101"/>
    <mergeCell ref="A154:A164"/>
    <mergeCell ref="A355:A356"/>
    <mergeCell ref="A357:A360"/>
    <mergeCell ref="A140:A141"/>
    <mergeCell ref="A143:A144"/>
    <mergeCell ref="A200:A201"/>
    <mergeCell ref="A134:A135"/>
    <mergeCell ref="A102:A103"/>
    <mergeCell ref="A175:A181"/>
    <mergeCell ref="A87:A88"/>
    <mergeCell ref="A84:A86"/>
    <mergeCell ref="A61:A64"/>
    <mergeCell ref="A562:A563"/>
    <mergeCell ref="A556:A560"/>
    <mergeCell ref="A307:A310"/>
    <mergeCell ref="A297:A306"/>
    <mergeCell ref="A280:A296"/>
    <mergeCell ref="A275:A279"/>
    <mergeCell ref="A254:A258"/>
    <mergeCell ref="A343:A344"/>
    <mergeCell ref="A346:A347"/>
    <mergeCell ref="A489:A495"/>
    <mergeCell ref="A498:A503"/>
    <mergeCell ref="A67:A69"/>
    <mergeCell ref="A65:A66"/>
    <mergeCell ref="A211:A219"/>
    <mergeCell ref="A152:A153"/>
    <mergeCell ref="A444:A450"/>
    <mergeCell ref="A451:A454"/>
    <mergeCell ref="A455:A459"/>
    <mergeCell ref="A476:A488"/>
    <mergeCell ref="A364:A365"/>
    <mergeCell ref="A369:A370"/>
    <mergeCell ref="A811:A814"/>
    <mergeCell ref="A796:A797"/>
    <mergeCell ref="A828:A829"/>
    <mergeCell ref="A837:A838"/>
    <mergeCell ref="A578:A579"/>
    <mergeCell ref="A565:A566"/>
    <mergeCell ref="A312:A313"/>
    <mergeCell ref="A333:A334"/>
    <mergeCell ref="A340:A341"/>
    <mergeCell ref="A321:A322"/>
    <mergeCell ref="A323:A324"/>
    <mergeCell ref="A325:A328"/>
    <mergeCell ref="A329:A330"/>
    <mergeCell ref="A331:A332"/>
    <mergeCell ref="A431:A432"/>
    <mergeCell ref="A433:A441"/>
    <mergeCell ref="A549:A550"/>
    <mergeCell ref="A504:A505"/>
    <mergeCell ref="A513:A515"/>
    <mergeCell ref="A518:A519"/>
    <mergeCell ref="A474:A475"/>
    <mergeCell ref="A823:A824"/>
    <mergeCell ref="A779:A780"/>
    <mergeCell ref="A592:A597"/>
  </mergeCells>
  <printOptions horizontalCentered="1"/>
  <pageMargins left="0.23622047244094491" right="0.23622047244094491" top="0.35433070866141736" bottom="0.27559055118110237" header="0.19685039370078741" footer="0.11811023622047245"/>
  <pageSetup paperSize="9" scale="64" fitToHeight="19" orientation="landscape"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5"/>
  <sheetViews>
    <sheetView topLeftCell="A3" zoomScale="85" zoomScaleNormal="85" workbookViewId="0">
      <selection activeCell="C4" sqref="C4:D4"/>
    </sheetView>
  </sheetViews>
  <sheetFormatPr baseColWidth="10" defaultRowHeight="15" x14ac:dyDescent="0.25"/>
  <cols>
    <col min="2" max="2" width="11.42578125" hidden="1" customWidth="1"/>
    <col min="3" max="3" width="116.42578125" style="224" customWidth="1"/>
    <col min="4" max="4" width="4.85546875" style="235" customWidth="1"/>
    <col min="6" max="9" width="11.42578125" customWidth="1"/>
    <col min="10" max="10" width="12.7109375" hidden="1" customWidth="1"/>
    <col min="11" max="12" width="11.42578125" hidden="1" customWidth="1"/>
    <col min="13" max="13" width="35.5703125" hidden="1" customWidth="1"/>
    <col min="14" max="14" width="5" hidden="1" customWidth="1"/>
    <col min="15" max="15" width="6" hidden="1" customWidth="1"/>
    <col min="16" max="32" width="11.42578125" hidden="1" customWidth="1"/>
    <col min="33" max="33" width="11.42578125" customWidth="1"/>
  </cols>
  <sheetData>
    <row r="1" spans="1:32" ht="21.75" thickBot="1" x14ac:dyDescent="0.4">
      <c r="C1" s="227" t="str">
        <f>"Nom élève : "&amp;'Liste compétences'!D2</f>
        <v xml:space="preserve">Nom élève : </v>
      </c>
    </row>
    <row r="2" spans="1:32" ht="24" thickBot="1" x14ac:dyDescent="0.3">
      <c r="C2" s="232"/>
      <c r="D2" s="232"/>
      <c r="J2" s="448" t="s">
        <v>1402</v>
      </c>
      <c r="K2" s="449"/>
      <c r="M2" s="448" t="s">
        <v>1403</v>
      </c>
      <c r="N2" s="454"/>
      <c r="O2" s="449"/>
    </row>
    <row r="3" spans="1:32" ht="18.75" x14ac:dyDescent="0.3">
      <c r="A3" s="223"/>
      <c r="C3" s="450" t="s">
        <v>1440</v>
      </c>
      <c r="D3" s="451"/>
      <c r="J3" s="228" t="s">
        <v>0</v>
      </c>
      <c r="K3" s="229" t="s">
        <v>1398</v>
      </c>
      <c r="M3" s="228" t="str">
        <f>"LIVRET D'EVALUATION CLIS - "&amp;'Liste compétences'!G6</f>
        <v>LIVRET D'EVALUATION CLIS - 2012-2013</v>
      </c>
      <c r="N3" s="225">
        <v>1</v>
      </c>
      <c r="O3" s="229"/>
    </row>
    <row r="4" spans="1:32" ht="19.5" thickBot="1" x14ac:dyDescent="0.35">
      <c r="C4" s="452" t="s">
        <v>226</v>
      </c>
      <c r="D4" s="453"/>
      <c r="J4" s="228" t="s">
        <v>23</v>
      </c>
      <c r="K4" s="229" t="s">
        <v>1398</v>
      </c>
      <c r="M4" s="228" t="str">
        <f>"LIVRET D'EVALUATION CLIS - "&amp;'Liste compétences'!M6</f>
        <v>LIVRET D'EVALUATION CLIS - 2013-2014</v>
      </c>
      <c r="N4" s="225">
        <v>2</v>
      </c>
      <c r="O4" s="229"/>
    </row>
    <row r="5" spans="1:32" x14ac:dyDescent="0.25">
      <c r="J5" s="228" t="s">
        <v>24</v>
      </c>
      <c r="K5" s="229" t="s">
        <v>1398</v>
      </c>
      <c r="M5" s="228" t="str">
        <f>"LIVRET D'EVALUATION CLIS - "&amp;'Liste compétences'!S6</f>
        <v>LIVRET D'EVALUATION CLIS - 2014-2015</v>
      </c>
      <c r="N5" s="225">
        <v>3</v>
      </c>
      <c r="O5" s="229"/>
    </row>
    <row r="6" spans="1:32" ht="25.5" customHeight="1" x14ac:dyDescent="0.25">
      <c r="B6">
        <v>1</v>
      </c>
      <c r="C6" s="234" t="e">
        <f t="shared" ref="C6:C7" si="0">CHOOSE(VLOOKUP($N$13,$M$15:$N$29,2,0),R6,S6,T6,U6,V6,W6,X6,Y6,Z6,AA6,AB6,AC6,AD6,AE6,AF6)</f>
        <v>#REF!</v>
      </c>
      <c r="D6" s="236" t="e">
        <f t="shared" ref="D6:D39" si="1">VLOOKUP(C6,Evaluation_compétences,VLOOKUP($N$13,$M$15:$O$29,3),0)</f>
        <v>#REF!</v>
      </c>
      <c r="E6" s="225"/>
      <c r="J6" s="228" t="s">
        <v>35</v>
      </c>
      <c r="K6" s="229" t="s">
        <v>1398</v>
      </c>
      <c r="M6" s="228" t="str">
        <f>"LIVRET D'EVALUATION CLIS - "&amp;'Liste compétences'!Y6</f>
        <v>LIVRET D'EVALUATION CLIS - 2015-2016</v>
      </c>
      <c r="N6" s="225">
        <v>4</v>
      </c>
      <c r="O6" s="229"/>
      <c r="Q6">
        <v>1</v>
      </c>
      <c r="R6" t="e">
        <f t="shared" ref="R6:R37" si="2">INDEX(Liste_compétences,SMALL(Année1_trimestre1,$B6))</f>
        <v>#REF!</v>
      </c>
      <c r="S6" t="e">
        <f t="shared" ref="S6:S37" si="3">INDEX(Liste_compétences,SMALL(Année1_trimestre2,$B6))</f>
        <v>#REF!</v>
      </c>
      <c r="T6" t="e">
        <f t="shared" ref="T6:T37" si="4">INDEX(Liste_compétences,SMALL(Année1_trimestre3,$B6))</f>
        <v>#REF!</v>
      </c>
      <c r="U6" t="e">
        <f t="shared" ref="U6:U37" si="5">INDEX(Liste_compétences,SMALL(Année2_trimestre1,$B6))</f>
        <v>#REF!</v>
      </c>
      <c r="V6" t="e">
        <f t="shared" ref="V6:V37" si="6">INDEX(Liste_compétences,SMALL(Année2_trimestre2,$B6))</f>
        <v>#REF!</v>
      </c>
      <c r="W6" t="e">
        <f t="shared" ref="W6:W37" si="7">INDEX(Liste_compétences,SMALL(Année2_trimestre3,$B6))</f>
        <v>#REF!</v>
      </c>
      <c r="X6" t="e">
        <f t="shared" ref="X6:X37" si="8">INDEX(Liste_compétences,SMALL(Année3_trimestre1,$B6))</f>
        <v>#REF!</v>
      </c>
      <c r="Y6" t="e">
        <f t="shared" ref="Y6:Y37" si="9">INDEX(Liste_compétences,SMALL(Année3_trimestre2,$B6))</f>
        <v>#REF!</v>
      </c>
      <c r="Z6" t="e">
        <f t="shared" ref="Z6:Z37" si="10">INDEX(Liste_compétences,SMALL(Année3_trimestre3,$B6))</f>
        <v>#REF!</v>
      </c>
      <c r="AA6" t="e">
        <f t="shared" ref="AA6:AA37" si="11">INDEX(Liste_compétences,SMALL(Année4_trimestre1,$B6))</f>
        <v>#REF!</v>
      </c>
      <c r="AB6" t="e">
        <f t="shared" ref="AB6:AB37" si="12">INDEX(Liste_compétences,SMALL(Année4_trimestre2,$B6))</f>
        <v>#REF!</v>
      </c>
      <c r="AC6" t="e">
        <f t="shared" ref="AC6:AC37" si="13">INDEX(Liste_compétences,SMALL(Année4_trimestre3,$B6))</f>
        <v>#REF!</v>
      </c>
      <c r="AD6" t="e">
        <f t="shared" ref="AD6:AD37" si="14">INDEX(Liste_compétences,SMALL(Année5_trimestre1,$B6))</f>
        <v>#REF!</v>
      </c>
      <c r="AE6" t="e">
        <f t="shared" ref="AE6:AE37" si="15">INDEX(Liste_compétences,SMALL(Année5_trimestre2,$B6))</f>
        <v>#VALUE!</v>
      </c>
      <c r="AF6" t="e">
        <f t="shared" ref="AF6:AF37" si="16">INDEX(Liste_compétences,SMALL(Année5_trimestre3,$B6))</f>
        <v>#VALUE!</v>
      </c>
    </row>
    <row r="7" spans="1:32" ht="25.5" customHeight="1" x14ac:dyDescent="0.25">
      <c r="B7">
        <v>2</v>
      </c>
      <c r="C7" s="234" t="e">
        <f t="shared" si="0"/>
        <v>#REF!</v>
      </c>
      <c r="D7" s="236" t="e">
        <f t="shared" si="1"/>
        <v>#REF!</v>
      </c>
      <c r="E7" s="225"/>
      <c r="J7" s="228" t="s">
        <v>37</v>
      </c>
      <c r="K7" s="229" t="s">
        <v>1398</v>
      </c>
      <c r="M7" s="228" t="e">
        <f>"LIVRET D'EVALUATION CLIS - "&amp;'Liste compétences'!#REF!</f>
        <v>#REF!</v>
      </c>
      <c r="N7" s="225">
        <v>5</v>
      </c>
      <c r="O7" s="229"/>
      <c r="Q7">
        <v>2</v>
      </c>
      <c r="R7" t="e">
        <f t="shared" si="2"/>
        <v>#REF!</v>
      </c>
      <c r="S7" t="e">
        <f t="shared" si="3"/>
        <v>#REF!</v>
      </c>
      <c r="T7" t="e">
        <f t="shared" si="4"/>
        <v>#REF!</v>
      </c>
      <c r="U7" t="e">
        <f t="shared" si="5"/>
        <v>#REF!</v>
      </c>
      <c r="V7" t="e">
        <f t="shared" si="6"/>
        <v>#REF!</v>
      </c>
      <c r="W7" t="e">
        <f t="shared" si="7"/>
        <v>#REF!</v>
      </c>
      <c r="X7" t="e">
        <f t="shared" si="8"/>
        <v>#REF!</v>
      </c>
      <c r="Y7" t="e">
        <f t="shared" si="9"/>
        <v>#REF!</v>
      </c>
      <c r="Z7" t="e">
        <f t="shared" si="10"/>
        <v>#REF!</v>
      </c>
      <c r="AA7" t="e">
        <f t="shared" si="11"/>
        <v>#REF!</v>
      </c>
      <c r="AB7" t="e">
        <f t="shared" si="12"/>
        <v>#REF!</v>
      </c>
      <c r="AC7" t="e">
        <f t="shared" si="13"/>
        <v>#REF!</v>
      </c>
      <c r="AD7" t="e">
        <f t="shared" si="14"/>
        <v>#REF!</v>
      </c>
      <c r="AE7" t="e">
        <f t="shared" si="15"/>
        <v>#VALUE!</v>
      </c>
      <c r="AF7" t="e">
        <f t="shared" si="16"/>
        <v>#VALUE!</v>
      </c>
    </row>
    <row r="8" spans="1:32" ht="25.5" customHeight="1" x14ac:dyDescent="0.25">
      <c r="B8">
        <v>3</v>
      </c>
      <c r="C8" s="234" t="e">
        <f t="shared" ref="C8" si="17">CHOOSE(VLOOKUP($N$13,$M$15:$N$29,2,0),R8,S8,T8,U8,V8,W8,X8,Y8,Z8,AA8,AB8,AC8,AD8,AE8,AF8)</f>
        <v>#REF!</v>
      </c>
      <c r="D8" s="236" t="e">
        <f t="shared" si="1"/>
        <v>#REF!</v>
      </c>
      <c r="E8" s="225"/>
      <c r="J8" s="228" t="s">
        <v>38</v>
      </c>
      <c r="K8" s="229" t="s">
        <v>1398</v>
      </c>
      <c r="M8" s="228"/>
      <c r="N8" s="225"/>
      <c r="O8" s="229"/>
      <c r="Q8">
        <v>3</v>
      </c>
      <c r="R8" t="e">
        <f t="shared" si="2"/>
        <v>#REF!</v>
      </c>
      <c r="S8" t="e">
        <f t="shared" si="3"/>
        <v>#REF!</v>
      </c>
      <c r="T8" t="e">
        <f t="shared" si="4"/>
        <v>#REF!</v>
      </c>
      <c r="U8" t="e">
        <f t="shared" si="5"/>
        <v>#REF!</v>
      </c>
      <c r="V8" t="e">
        <f t="shared" si="6"/>
        <v>#REF!</v>
      </c>
      <c r="W8" t="e">
        <f t="shared" si="7"/>
        <v>#REF!</v>
      </c>
      <c r="X8" t="e">
        <f t="shared" si="8"/>
        <v>#REF!</v>
      </c>
      <c r="Y8" t="e">
        <f t="shared" si="9"/>
        <v>#REF!</v>
      </c>
      <c r="Z8" t="e">
        <f t="shared" si="10"/>
        <v>#REF!</v>
      </c>
      <c r="AA8" t="e">
        <f t="shared" si="11"/>
        <v>#REF!</v>
      </c>
      <c r="AB8" t="e">
        <f t="shared" si="12"/>
        <v>#REF!</v>
      </c>
      <c r="AC8" t="e">
        <f t="shared" si="13"/>
        <v>#REF!</v>
      </c>
      <c r="AD8" t="e">
        <f t="shared" si="14"/>
        <v>#REF!</v>
      </c>
      <c r="AE8" t="e">
        <f t="shared" si="15"/>
        <v>#VALUE!</v>
      </c>
      <c r="AF8" t="e">
        <f t="shared" si="16"/>
        <v>#VALUE!</v>
      </c>
    </row>
    <row r="9" spans="1:32" ht="25.5" customHeight="1" x14ac:dyDescent="0.25">
      <c r="B9">
        <v>4</v>
      </c>
      <c r="C9" s="234" t="e">
        <f>CHOOSE(VLOOKUP($N$13,$M$15:$N$29,2,0),R9,S9,T9,U9,V9,W9,X9,Y9,Z9,AA9,AB9,AC9,AD9,AE9,AF9)</f>
        <v>#REF!</v>
      </c>
      <c r="D9" s="236" t="e">
        <f t="shared" si="1"/>
        <v>#REF!</v>
      </c>
      <c r="E9" s="225"/>
      <c r="J9" s="228" t="s">
        <v>43</v>
      </c>
      <c r="K9" s="229" t="s">
        <v>1398</v>
      </c>
      <c r="M9" s="228" t="s">
        <v>226</v>
      </c>
      <c r="N9" s="225">
        <v>1</v>
      </c>
      <c r="O9" s="229"/>
      <c r="Q9">
        <v>4</v>
      </c>
      <c r="R9" t="e">
        <f t="shared" si="2"/>
        <v>#REF!</v>
      </c>
      <c r="S9" t="e">
        <f t="shared" si="3"/>
        <v>#REF!</v>
      </c>
      <c r="T9" t="e">
        <f t="shared" si="4"/>
        <v>#REF!</v>
      </c>
      <c r="U9" t="e">
        <f t="shared" si="5"/>
        <v>#REF!</v>
      </c>
      <c r="V9" t="e">
        <f t="shared" si="6"/>
        <v>#REF!</v>
      </c>
      <c r="W9" t="e">
        <f t="shared" si="7"/>
        <v>#REF!</v>
      </c>
      <c r="X9" t="e">
        <f t="shared" si="8"/>
        <v>#REF!</v>
      </c>
      <c r="Y9" t="e">
        <f t="shared" si="9"/>
        <v>#REF!</v>
      </c>
      <c r="Z9" t="e">
        <f t="shared" si="10"/>
        <v>#REF!</v>
      </c>
      <c r="AA9" t="e">
        <f t="shared" si="11"/>
        <v>#REF!</v>
      </c>
      <c r="AB9" t="e">
        <f t="shared" si="12"/>
        <v>#REF!</v>
      </c>
      <c r="AC9" t="e">
        <f t="shared" si="13"/>
        <v>#REF!</v>
      </c>
      <c r="AD9" t="e">
        <f t="shared" si="14"/>
        <v>#REF!</v>
      </c>
      <c r="AE9" t="e">
        <f t="shared" si="15"/>
        <v>#VALUE!</v>
      </c>
      <c r="AF9" t="e">
        <f t="shared" si="16"/>
        <v>#VALUE!</v>
      </c>
    </row>
    <row r="10" spans="1:32" ht="25.5" customHeight="1" x14ac:dyDescent="0.25">
      <c r="B10">
        <v>5</v>
      </c>
      <c r="C10" s="234" t="e">
        <f t="shared" ref="C10:C70" si="18">CHOOSE(VLOOKUP($N$13,$M$15:$N$29,2,0),R10,S10,T10,U10,V10,W10,X10,Y10,Z10,AA10,AB10,AC10,AD10,AE10,AF10)</f>
        <v>#REF!</v>
      </c>
      <c r="D10" s="236" t="e">
        <f t="shared" si="1"/>
        <v>#REF!</v>
      </c>
      <c r="E10" s="225"/>
      <c r="J10" s="228" t="s">
        <v>46</v>
      </c>
      <c r="K10" s="229" t="s">
        <v>1398</v>
      </c>
      <c r="M10" s="228" t="s">
        <v>1400</v>
      </c>
      <c r="N10" s="225">
        <v>2</v>
      </c>
      <c r="O10" s="229"/>
      <c r="Q10">
        <v>5</v>
      </c>
      <c r="R10" t="e">
        <f t="shared" si="2"/>
        <v>#REF!</v>
      </c>
      <c r="S10" t="e">
        <f t="shared" si="3"/>
        <v>#REF!</v>
      </c>
      <c r="T10" t="e">
        <f t="shared" si="4"/>
        <v>#REF!</v>
      </c>
      <c r="U10" t="e">
        <f t="shared" si="5"/>
        <v>#REF!</v>
      </c>
      <c r="V10" t="e">
        <f t="shared" si="6"/>
        <v>#REF!</v>
      </c>
      <c r="W10" t="e">
        <f t="shared" si="7"/>
        <v>#REF!</v>
      </c>
      <c r="X10" t="e">
        <f t="shared" si="8"/>
        <v>#REF!</v>
      </c>
      <c r="Y10" t="e">
        <f t="shared" si="9"/>
        <v>#REF!</v>
      </c>
      <c r="Z10" t="e">
        <f t="shared" si="10"/>
        <v>#REF!</v>
      </c>
      <c r="AA10" t="e">
        <f t="shared" si="11"/>
        <v>#REF!</v>
      </c>
      <c r="AB10" t="e">
        <f t="shared" si="12"/>
        <v>#REF!</v>
      </c>
      <c r="AC10" t="e">
        <f t="shared" si="13"/>
        <v>#REF!</v>
      </c>
      <c r="AD10" t="e">
        <f t="shared" si="14"/>
        <v>#REF!</v>
      </c>
      <c r="AE10" t="e">
        <f t="shared" si="15"/>
        <v>#VALUE!</v>
      </c>
      <c r="AF10" t="e">
        <f t="shared" si="16"/>
        <v>#VALUE!</v>
      </c>
    </row>
    <row r="11" spans="1:32" ht="25.5" customHeight="1" x14ac:dyDescent="0.25">
      <c r="B11">
        <v>6</v>
      </c>
      <c r="C11" s="234" t="e">
        <f t="shared" si="18"/>
        <v>#REF!</v>
      </c>
      <c r="D11" s="236" t="e">
        <f t="shared" si="1"/>
        <v>#REF!</v>
      </c>
      <c r="E11" s="225"/>
      <c r="J11" s="228"/>
      <c r="K11" s="229"/>
      <c r="M11" s="228" t="s">
        <v>1401</v>
      </c>
      <c r="N11" s="225">
        <v>3</v>
      </c>
      <c r="O11" s="229"/>
      <c r="Q11">
        <v>6</v>
      </c>
      <c r="R11" t="e">
        <f t="shared" si="2"/>
        <v>#REF!</v>
      </c>
      <c r="S11" t="e">
        <f t="shared" si="3"/>
        <v>#REF!</v>
      </c>
      <c r="T11" t="e">
        <f t="shared" si="4"/>
        <v>#REF!</v>
      </c>
      <c r="U11" t="e">
        <f t="shared" si="5"/>
        <v>#REF!</v>
      </c>
      <c r="V11" t="e">
        <f t="shared" si="6"/>
        <v>#REF!</v>
      </c>
      <c r="W11" t="e">
        <f t="shared" si="7"/>
        <v>#REF!</v>
      </c>
      <c r="X11" t="e">
        <f t="shared" si="8"/>
        <v>#REF!</v>
      </c>
      <c r="Y11" t="e">
        <f t="shared" si="9"/>
        <v>#REF!</v>
      </c>
      <c r="Z11" t="e">
        <f t="shared" si="10"/>
        <v>#REF!</v>
      </c>
      <c r="AA11" t="e">
        <f t="shared" si="11"/>
        <v>#REF!</v>
      </c>
      <c r="AB11" t="e">
        <f t="shared" si="12"/>
        <v>#REF!</v>
      </c>
      <c r="AC11" t="e">
        <f t="shared" si="13"/>
        <v>#REF!</v>
      </c>
      <c r="AD11" t="e">
        <f t="shared" si="14"/>
        <v>#REF!</v>
      </c>
      <c r="AE11" t="e">
        <f t="shared" si="15"/>
        <v>#VALUE!</v>
      </c>
      <c r="AF11" t="e">
        <f t="shared" si="16"/>
        <v>#VALUE!</v>
      </c>
    </row>
    <row r="12" spans="1:32" ht="25.5" customHeight="1" thickBot="1" x14ac:dyDescent="0.3">
      <c r="B12">
        <v>7</v>
      </c>
      <c r="C12" s="234" t="e">
        <f t="shared" si="18"/>
        <v>#REF!</v>
      </c>
      <c r="D12" s="236" t="e">
        <f t="shared" si="1"/>
        <v>#REF!</v>
      </c>
      <c r="E12" s="225"/>
      <c r="J12" s="228" t="s">
        <v>1342</v>
      </c>
      <c r="K12" s="229" t="s">
        <v>1399</v>
      </c>
      <c r="M12" s="228"/>
      <c r="N12" s="225"/>
      <c r="O12" s="229"/>
      <c r="Q12">
        <v>7</v>
      </c>
      <c r="R12" t="e">
        <f t="shared" si="2"/>
        <v>#REF!</v>
      </c>
      <c r="S12" t="e">
        <f t="shared" si="3"/>
        <v>#REF!</v>
      </c>
      <c r="T12" t="e">
        <f t="shared" si="4"/>
        <v>#REF!</v>
      </c>
      <c r="U12" t="e">
        <f t="shared" si="5"/>
        <v>#REF!</v>
      </c>
      <c r="V12" t="e">
        <f t="shared" si="6"/>
        <v>#REF!</v>
      </c>
      <c r="W12" t="e">
        <f t="shared" si="7"/>
        <v>#REF!</v>
      </c>
      <c r="X12" t="e">
        <f t="shared" si="8"/>
        <v>#REF!</v>
      </c>
      <c r="Y12" t="e">
        <f t="shared" si="9"/>
        <v>#REF!</v>
      </c>
      <c r="Z12" t="e">
        <f t="shared" si="10"/>
        <v>#REF!</v>
      </c>
      <c r="AA12" t="e">
        <f t="shared" si="11"/>
        <v>#REF!</v>
      </c>
      <c r="AB12" t="e">
        <f t="shared" si="12"/>
        <v>#REF!</v>
      </c>
      <c r="AC12" t="e">
        <f t="shared" si="13"/>
        <v>#REF!</v>
      </c>
      <c r="AD12" t="e">
        <f t="shared" si="14"/>
        <v>#REF!</v>
      </c>
      <c r="AE12" t="e">
        <f t="shared" si="15"/>
        <v>#VALUE!</v>
      </c>
      <c r="AF12" t="e">
        <f t="shared" si="16"/>
        <v>#VALUE!</v>
      </c>
    </row>
    <row r="13" spans="1:32" ht="25.5" customHeight="1" x14ac:dyDescent="0.25">
      <c r="B13">
        <v>8</v>
      </c>
      <c r="C13" s="234" t="e">
        <f t="shared" ref="C13:C20" si="19">CHOOSE(VLOOKUP($N$13,$M$15:$N$29,2,0),R13,S13,T13,U13,V13,W13,X13,Y13,Z13,AA13,AB13,AC13,AD13,AE13,AF13)</f>
        <v>#REF!</v>
      </c>
      <c r="D13" s="236" t="e">
        <f t="shared" ref="D13:D20" si="20">VLOOKUP(C13,Evaluation_compétences,VLOOKUP($N$13,$M$15:$O$29,3),0)</f>
        <v>#REF!</v>
      </c>
      <c r="E13" s="225"/>
      <c r="J13" s="228" t="s">
        <v>1343</v>
      </c>
      <c r="K13" s="229" t="s">
        <v>1399</v>
      </c>
      <c r="M13" s="238">
        <f>VLOOKUP(C3,$M$3:$N$11,2,0)</f>
        <v>1</v>
      </c>
      <c r="N13" s="239">
        <f>M13*10+$M$14</f>
        <v>11</v>
      </c>
      <c r="O13" s="240"/>
      <c r="Q13">
        <v>8</v>
      </c>
      <c r="R13" t="e">
        <f t="shared" si="2"/>
        <v>#REF!</v>
      </c>
      <c r="S13" t="e">
        <f t="shared" si="3"/>
        <v>#REF!</v>
      </c>
      <c r="T13" t="e">
        <f t="shared" si="4"/>
        <v>#REF!</v>
      </c>
      <c r="U13" t="e">
        <f t="shared" si="5"/>
        <v>#REF!</v>
      </c>
      <c r="V13" t="e">
        <f t="shared" si="6"/>
        <v>#REF!</v>
      </c>
      <c r="W13" t="e">
        <f t="shared" si="7"/>
        <v>#REF!</v>
      </c>
      <c r="X13" t="e">
        <f t="shared" si="8"/>
        <v>#REF!</v>
      </c>
      <c r="Y13" t="e">
        <f t="shared" si="9"/>
        <v>#REF!</v>
      </c>
      <c r="Z13" t="e">
        <f t="shared" si="10"/>
        <v>#REF!</v>
      </c>
      <c r="AA13" t="e">
        <f t="shared" si="11"/>
        <v>#REF!</v>
      </c>
      <c r="AB13" t="e">
        <f t="shared" si="12"/>
        <v>#REF!</v>
      </c>
      <c r="AC13" t="e">
        <f t="shared" si="13"/>
        <v>#REF!</v>
      </c>
      <c r="AD13" t="e">
        <f t="shared" si="14"/>
        <v>#REF!</v>
      </c>
      <c r="AE13" t="e">
        <f t="shared" si="15"/>
        <v>#VALUE!</v>
      </c>
      <c r="AF13" t="e">
        <f t="shared" si="16"/>
        <v>#VALUE!</v>
      </c>
    </row>
    <row r="14" spans="1:32" ht="25.5" customHeight="1" thickBot="1" x14ac:dyDescent="0.3">
      <c r="B14">
        <v>9</v>
      </c>
      <c r="C14" s="234" t="e">
        <f t="shared" si="19"/>
        <v>#REF!</v>
      </c>
      <c r="D14" s="236" t="e">
        <f t="shared" si="20"/>
        <v>#REF!</v>
      </c>
      <c r="E14" s="225"/>
      <c r="J14" s="228" t="s">
        <v>1344</v>
      </c>
      <c r="K14" s="229" t="s">
        <v>1399</v>
      </c>
      <c r="M14" s="230">
        <f>VLOOKUP(C4,$M$3:$N$11,2,0)</f>
        <v>1</v>
      </c>
      <c r="N14" s="237"/>
      <c r="O14" s="231"/>
      <c r="Q14">
        <v>9</v>
      </c>
      <c r="R14" t="e">
        <f t="shared" si="2"/>
        <v>#REF!</v>
      </c>
      <c r="S14" t="e">
        <f t="shared" si="3"/>
        <v>#REF!</v>
      </c>
      <c r="T14" t="e">
        <f t="shared" si="4"/>
        <v>#REF!</v>
      </c>
      <c r="U14" t="e">
        <f t="shared" si="5"/>
        <v>#REF!</v>
      </c>
      <c r="V14" t="e">
        <f t="shared" si="6"/>
        <v>#REF!</v>
      </c>
      <c r="W14" t="e">
        <f t="shared" si="7"/>
        <v>#REF!</v>
      </c>
      <c r="X14" t="e">
        <f t="shared" si="8"/>
        <v>#REF!</v>
      </c>
      <c r="Y14" t="e">
        <f t="shared" si="9"/>
        <v>#REF!</v>
      </c>
      <c r="Z14" t="e">
        <f t="shared" si="10"/>
        <v>#REF!</v>
      </c>
      <c r="AA14" t="e">
        <f t="shared" si="11"/>
        <v>#REF!</v>
      </c>
      <c r="AB14" t="e">
        <f t="shared" si="12"/>
        <v>#REF!</v>
      </c>
      <c r="AC14" t="e">
        <f t="shared" si="13"/>
        <v>#REF!</v>
      </c>
      <c r="AD14" t="e">
        <f t="shared" si="14"/>
        <v>#REF!</v>
      </c>
      <c r="AE14" t="e">
        <f t="shared" si="15"/>
        <v>#VALUE!</v>
      </c>
      <c r="AF14" t="e">
        <f t="shared" si="16"/>
        <v>#VALUE!</v>
      </c>
    </row>
    <row r="15" spans="1:32" ht="25.5" customHeight="1" x14ac:dyDescent="0.25">
      <c r="B15">
        <v>10</v>
      </c>
      <c r="C15" s="234" t="e">
        <f t="shared" si="19"/>
        <v>#REF!</v>
      </c>
      <c r="D15" s="236" t="e">
        <f t="shared" si="20"/>
        <v>#REF!</v>
      </c>
      <c r="E15" s="225"/>
      <c r="J15" s="228" t="s">
        <v>1345</v>
      </c>
      <c r="K15" s="229" t="s">
        <v>1399</v>
      </c>
      <c r="M15" s="228">
        <f>N3*10+$N$9</f>
        <v>11</v>
      </c>
      <c r="N15" s="225">
        <v>1</v>
      </c>
      <c r="O15" s="229">
        <v>2</v>
      </c>
      <c r="Q15">
        <v>10</v>
      </c>
      <c r="R15" t="e">
        <f t="shared" si="2"/>
        <v>#REF!</v>
      </c>
      <c r="S15" t="e">
        <f t="shared" si="3"/>
        <v>#REF!</v>
      </c>
      <c r="T15" t="e">
        <f t="shared" si="4"/>
        <v>#REF!</v>
      </c>
      <c r="U15" t="e">
        <f t="shared" si="5"/>
        <v>#REF!</v>
      </c>
      <c r="V15" t="e">
        <f t="shared" si="6"/>
        <v>#REF!</v>
      </c>
      <c r="W15" t="e">
        <f t="shared" si="7"/>
        <v>#REF!</v>
      </c>
      <c r="X15" t="e">
        <f t="shared" si="8"/>
        <v>#REF!</v>
      </c>
      <c r="Y15" t="e">
        <f t="shared" si="9"/>
        <v>#REF!</v>
      </c>
      <c r="Z15" t="e">
        <f t="shared" si="10"/>
        <v>#REF!</v>
      </c>
      <c r="AA15" t="e">
        <f t="shared" si="11"/>
        <v>#REF!</v>
      </c>
      <c r="AB15" t="e">
        <f t="shared" si="12"/>
        <v>#REF!</v>
      </c>
      <c r="AC15" t="e">
        <f t="shared" si="13"/>
        <v>#REF!</v>
      </c>
      <c r="AD15" t="e">
        <f t="shared" si="14"/>
        <v>#REF!</v>
      </c>
      <c r="AE15" t="e">
        <f t="shared" si="15"/>
        <v>#VALUE!</v>
      </c>
      <c r="AF15" t="e">
        <f t="shared" si="16"/>
        <v>#VALUE!</v>
      </c>
    </row>
    <row r="16" spans="1:32" ht="25.5" customHeight="1" x14ac:dyDescent="0.25">
      <c r="B16">
        <v>11</v>
      </c>
      <c r="C16" s="234" t="e">
        <f t="shared" si="19"/>
        <v>#REF!</v>
      </c>
      <c r="D16" s="236" t="e">
        <f t="shared" si="20"/>
        <v>#REF!</v>
      </c>
      <c r="E16" s="225"/>
      <c r="J16" s="228" t="s">
        <v>1346</v>
      </c>
      <c r="K16" s="229" t="s">
        <v>1399</v>
      </c>
      <c r="M16" s="228">
        <f>N3*10+$N$10</f>
        <v>12</v>
      </c>
      <c r="N16" s="225">
        <v>2</v>
      </c>
      <c r="O16" s="229">
        <v>4</v>
      </c>
      <c r="Q16">
        <v>11</v>
      </c>
      <c r="R16" t="e">
        <f t="shared" si="2"/>
        <v>#REF!</v>
      </c>
      <c r="S16" t="e">
        <f t="shared" si="3"/>
        <v>#REF!</v>
      </c>
      <c r="T16" t="e">
        <f t="shared" si="4"/>
        <v>#REF!</v>
      </c>
      <c r="U16" t="e">
        <f t="shared" si="5"/>
        <v>#REF!</v>
      </c>
      <c r="V16" t="e">
        <f t="shared" si="6"/>
        <v>#REF!</v>
      </c>
      <c r="W16" t="e">
        <f t="shared" si="7"/>
        <v>#REF!</v>
      </c>
      <c r="X16" t="e">
        <f t="shared" si="8"/>
        <v>#REF!</v>
      </c>
      <c r="Y16" t="e">
        <f t="shared" si="9"/>
        <v>#REF!</v>
      </c>
      <c r="Z16" t="e">
        <f t="shared" si="10"/>
        <v>#REF!</v>
      </c>
      <c r="AA16" t="e">
        <f t="shared" si="11"/>
        <v>#REF!</v>
      </c>
      <c r="AB16" t="e">
        <f t="shared" si="12"/>
        <v>#REF!</v>
      </c>
      <c r="AC16" t="e">
        <f t="shared" si="13"/>
        <v>#REF!</v>
      </c>
      <c r="AD16" t="e">
        <f t="shared" si="14"/>
        <v>#REF!</v>
      </c>
      <c r="AE16" t="e">
        <f t="shared" si="15"/>
        <v>#VALUE!</v>
      </c>
      <c r="AF16" t="e">
        <f t="shared" si="16"/>
        <v>#VALUE!</v>
      </c>
    </row>
    <row r="17" spans="2:32" ht="25.5" customHeight="1" x14ac:dyDescent="0.25">
      <c r="B17">
        <v>12</v>
      </c>
      <c r="C17" s="234" t="e">
        <f t="shared" si="19"/>
        <v>#REF!</v>
      </c>
      <c r="D17" s="236" t="e">
        <f t="shared" si="20"/>
        <v>#REF!</v>
      </c>
      <c r="E17" s="225"/>
      <c r="J17" s="228" t="s">
        <v>1397</v>
      </c>
      <c r="K17" s="229" t="s">
        <v>1399</v>
      </c>
      <c r="M17" s="228">
        <f>N3*10+$N$11</f>
        <v>13</v>
      </c>
      <c r="N17" s="225">
        <v>3</v>
      </c>
      <c r="O17" s="229">
        <v>6</v>
      </c>
      <c r="Q17">
        <v>12</v>
      </c>
      <c r="R17" t="e">
        <f t="shared" si="2"/>
        <v>#REF!</v>
      </c>
      <c r="S17" t="e">
        <f t="shared" si="3"/>
        <v>#REF!</v>
      </c>
      <c r="T17" t="e">
        <f t="shared" si="4"/>
        <v>#REF!</v>
      </c>
      <c r="U17" t="e">
        <f t="shared" si="5"/>
        <v>#REF!</v>
      </c>
      <c r="V17" t="e">
        <f t="shared" si="6"/>
        <v>#REF!</v>
      </c>
      <c r="W17" t="e">
        <f t="shared" si="7"/>
        <v>#REF!</v>
      </c>
      <c r="X17" t="e">
        <f t="shared" si="8"/>
        <v>#REF!</v>
      </c>
      <c r="Y17" t="e">
        <f t="shared" si="9"/>
        <v>#REF!</v>
      </c>
      <c r="Z17" t="e">
        <f t="shared" si="10"/>
        <v>#REF!</v>
      </c>
      <c r="AA17" t="e">
        <f t="shared" si="11"/>
        <v>#REF!</v>
      </c>
      <c r="AB17" t="e">
        <f t="shared" si="12"/>
        <v>#REF!</v>
      </c>
      <c r="AC17" t="e">
        <f t="shared" si="13"/>
        <v>#REF!</v>
      </c>
      <c r="AD17" t="e">
        <f t="shared" si="14"/>
        <v>#REF!</v>
      </c>
      <c r="AE17" t="e">
        <f t="shared" si="15"/>
        <v>#VALUE!</v>
      </c>
      <c r="AF17" t="e">
        <f t="shared" si="16"/>
        <v>#VALUE!</v>
      </c>
    </row>
    <row r="18" spans="2:32" ht="25.5" customHeight="1" x14ac:dyDescent="0.25">
      <c r="B18">
        <v>13</v>
      </c>
      <c r="C18" s="234" t="e">
        <f t="shared" si="19"/>
        <v>#REF!</v>
      </c>
      <c r="D18" s="236" t="e">
        <f t="shared" si="20"/>
        <v>#REF!</v>
      </c>
      <c r="E18" s="225"/>
      <c r="J18" s="228" t="s">
        <v>1347</v>
      </c>
      <c r="K18" s="229" t="s">
        <v>1399</v>
      </c>
      <c r="M18" s="228">
        <f>N4*10+$N$9</f>
        <v>21</v>
      </c>
      <c r="N18" s="225">
        <v>4</v>
      </c>
      <c r="O18" s="229">
        <v>8</v>
      </c>
      <c r="Q18">
        <v>13</v>
      </c>
      <c r="R18" t="e">
        <f t="shared" si="2"/>
        <v>#REF!</v>
      </c>
      <c r="S18" t="e">
        <f t="shared" si="3"/>
        <v>#REF!</v>
      </c>
      <c r="T18" t="e">
        <f t="shared" si="4"/>
        <v>#REF!</v>
      </c>
      <c r="U18" t="e">
        <f t="shared" si="5"/>
        <v>#REF!</v>
      </c>
      <c r="V18" t="e">
        <f t="shared" si="6"/>
        <v>#REF!</v>
      </c>
      <c r="W18" t="e">
        <f t="shared" si="7"/>
        <v>#REF!</v>
      </c>
      <c r="X18" t="e">
        <f t="shared" si="8"/>
        <v>#REF!</v>
      </c>
      <c r="Y18" t="e">
        <f t="shared" si="9"/>
        <v>#REF!</v>
      </c>
      <c r="Z18" t="e">
        <f t="shared" si="10"/>
        <v>#REF!</v>
      </c>
      <c r="AA18" t="e">
        <f t="shared" si="11"/>
        <v>#REF!</v>
      </c>
      <c r="AB18" t="e">
        <f t="shared" si="12"/>
        <v>#REF!</v>
      </c>
      <c r="AC18" t="e">
        <f t="shared" si="13"/>
        <v>#REF!</v>
      </c>
      <c r="AD18" t="e">
        <f t="shared" si="14"/>
        <v>#REF!</v>
      </c>
      <c r="AE18" t="e">
        <f t="shared" si="15"/>
        <v>#VALUE!</v>
      </c>
      <c r="AF18" t="e">
        <f t="shared" si="16"/>
        <v>#VALUE!</v>
      </c>
    </row>
    <row r="19" spans="2:32" ht="25.5" customHeight="1" x14ac:dyDescent="0.25">
      <c r="B19">
        <v>14</v>
      </c>
      <c r="C19" s="234" t="e">
        <f t="shared" si="19"/>
        <v>#REF!</v>
      </c>
      <c r="D19" s="236" t="e">
        <f t="shared" si="20"/>
        <v>#REF!</v>
      </c>
      <c r="E19" s="225"/>
      <c r="J19" s="228" t="s">
        <v>1348</v>
      </c>
      <c r="K19" s="229" t="s">
        <v>1399</v>
      </c>
      <c r="M19" s="228">
        <f>N4*10+$N$10</f>
        <v>22</v>
      </c>
      <c r="N19" s="225">
        <v>5</v>
      </c>
      <c r="O19" s="229">
        <v>10</v>
      </c>
      <c r="Q19">
        <v>14</v>
      </c>
      <c r="R19" t="e">
        <f t="shared" si="2"/>
        <v>#REF!</v>
      </c>
      <c r="S19" t="e">
        <f t="shared" si="3"/>
        <v>#REF!</v>
      </c>
      <c r="T19" t="e">
        <f t="shared" si="4"/>
        <v>#REF!</v>
      </c>
      <c r="U19" t="e">
        <f t="shared" si="5"/>
        <v>#REF!</v>
      </c>
      <c r="V19" t="e">
        <f t="shared" si="6"/>
        <v>#REF!</v>
      </c>
      <c r="W19" t="e">
        <f t="shared" si="7"/>
        <v>#REF!</v>
      </c>
      <c r="X19" t="e">
        <f t="shared" si="8"/>
        <v>#REF!</v>
      </c>
      <c r="Y19" t="e">
        <f t="shared" si="9"/>
        <v>#REF!</v>
      </c>
      <c r="Z19" t="e">
        <f t="shared" si="10"/>
        <v>#REF!</v>
      </c>
      <c r="AA19" t="e">
        <f t="shared" si="11"/>
        <v>#REF!</v>
      </c>
      <c r="AB19" t="e">
        <f t="shared" si="12"/>
        <v>#REF!</v>
      </c>
      <c r="AC19" t="e">
        <f t="shared" si="13"/>
        <v>#REF!</v>
      </c>
      <c r="AD19" t="e">
        <f t="shared" si="14"/>
        <v>#REF!</v>
      </c>
      <c r="AE19" t="e">
        <f t="shared" si="15"/>
        <v>#VALUE!</v>
      </c>
      <c r="AF19" t="e">
        <f t="shared" si="16"/>
        <v>#VALUE!</v>
      </c>
    </row>
    <row r="20" spans="2:32" ht="25.5" customHeight="1" x14ac:dyDescent="0.25">
      <c r="B20">
        <v>15</v>
      </c>
      <c r="C20" s="234" t="e">
        <f t="shared" si="19"/>
        <v>#REF!</v>
      </c>
      <c r="D20" s="236" t="e">
        <f t="shared" si="20"/>
        <v>#REF!</v>
      </c>
      <c r="E20" s="225"/>
      <c r="J20" s="228" t="s">
        <v>1349</v>
      </c>
      <c r="K20" s="229" t="s">
        <v>1399</v>
      </c>
      <c r="M20" s="228">
        <f>N4*10+$N$11</f>
        <v>23</v>
      </c>
      <c r="N20" s="225">
        <v>6</v>
      </c>
      <c r="O20" s="229">
        <v>12</v>
      </c>
      <c r="Q20">
        <v>15</v>
      </c>
      <c r="R20" t="e">
        <f t="shared" si="2"/>
        <v>#REF!</v>
      </c>
      <c r="S20" t="e">
        <f t="shared" si="3"/>
        <v>#REF!</v>
      </c>
      <c r="T20" t="e">
        <f t="shared" si="4"/>
        <v>#REF!</v>
      </c>
      <c r="U20" t="e">
        <f t="shared" si="5"/>
        <v>#REF!</v>
      </c>
      <c r="V20" t="e">
        <f t="shared" si="6"/>
        <v>#REF!</v>
      </c>
      <c r="W20" t="e">
        <f t="shared" si="7"/>
        <v>#REF!</v>
      </c>
      <c r="X20" t="e">
        <f t="shared" si="8"/>
        <v>#REF!</v>
      </c>
      <c r="Y20" t="e">
        <f t="shared" si="9"/>
        <v>#REF!</v>
      </c>
      <c r="Z20" t="e">
        <f t="shared" si="10"/>
        <v>#REF!</v>
      </c>
      <c r="AA20" t="e">
        <f t="shared" si="11"/>
        <v>#REF!</v>
      </c>
      <c r="AB20" t="e">
        <f t="shared" si="12"/>
        <v>#REF!</v>
      </c>
      <c r="AC20" t="e">
        <f t="shared" si="13"/>
        <v>#REF!</v>
      </c>
      <c r="AD20" t="e">
        <f t="shared" si="14"/>
        <v>#REF!</v>
      </c>
      <c r="AE20" t="e">
        <f t="shared" si="15"/>
        <v>#VALUE!</v>
      </c>
      <c r="AF20" t="e">
        <f t="shared" si="16"/>
        <v>#VALUE!</v>
      </c>
    </row>
    <row r="21" spans="2:32" ht="25.5" customHeight="1" x14ac:dyDescent="0.25">
      <c r="B21">
        <v>16</v>
      </c>
      <c r="C21" s="234" t="e">
        <f t="shared" si="18"/>
        <v>#REF!</v>
      </c>
      <c r="D21" s="236" t="e">
        <f t="shared" si="1"/>
        <v>#REF!</v>
      </c>
      <c r="E21" s="225"/>
      <c r="J21" s="228" t="s">
        <v>1350</v>
      </c>
      <c r="K21" s="229" t="s">
        <v>1399</v>
      </c>
      <c r="M21" s="228">
        <f>N5*10+$N$9</f>
        <v>31</v>
      </c>
      <c r="N21" s="225">
        <v>7</v>
      </c>
      <c r="O21" s="229">
        <v>14</v>
      </c>
      <c r="Q21">
        <v>16</v>
      </c>
      <c r="R21" t="e">
        <f t="shared" si="2"/>
        <v>#REF!</v>
      </c>
      <c r="S21" t="e">
        <f t="shared" si="3"/>
        <v>#REF!</v>
      </c>
      <c r="T21" t="e">
        <f t="shared" si="4"/>
        <v>#REF!</v>
      </c>
      <c r="U21" t="e">
        <f t="shared" si="5"/>
        <v>#REF!</v>
      </c>
      <c r="V21" t="e">
        <f t="shared" si="6"/>
        <v>#REF!</v>
      </c>
      <c r="W21" t="e">
        <f t="shared" si="7"/>
        <v>#REF!</v>
      </c>
      <c r="X21" t="e">
        <f t="shared" si="8"/>
        <v>#REF!</v>
      </c>
      <c r="Y21" t="e">
        <f t="shared" si="9"/>
        <v>#REF!</v>
      </c>
      <c r="Z21" t="e">
        <f t="shared" si="10"/>
        <v>#REF!</v>
      </c>
      <c r="AA21" t="e">
        <f t="shared" si="11"/>
        <v>#REF!</v>
      </c>
      <c r="AB21" t="e">
        <f t="shared" si="12"/>
        <v>#REF!</v>
      </c>
      <c r="AC21" t="e">
        <f t="shared" si="13"/>
        <v>#REF!</v>
      </c>
      <c r="AD21" t="e">
        <f t="shared" si="14"/>
        <v>#REF!</v>
      </c>
      <c r="AE21" t="e">
        <f t="shared" si="15"/>
        <v>#VALUE!</v>
      </c>
      <c r="AF21" t="e">
        <f t="shared" si="16"/>
        <v>#VALUE!</v>
      </c>
    </row>
    <row r="22" spans="2:32" ht="25.5" customHeight="1" x14ac:dyDescent="0.25">
      <c r="B22">
        <v>17</v>
      </c>
      <c r="C22" s="234" t="e">
        <f t="shared" si="18"/>
        <v>#REF!</v>
      </c>
      <c r="D22" s="236" t="e">
        <f t="shared" si="1"/>
        <v>#REF!</v>
      </c>
      <c r="E22" s="225"/>
      <c r="J22" s="228" t="s">
        <v>1351</v>
      </c>
      <c r="K22" s="229" t="s">
        <v>1399</v>
      </c>
      <c r="M22" s="228">
        <f>N5*10+$N$10</f>
        <v>32</v>
      </c>
      <c r="N22" s="225">
        <v>8</v>
      </c>
      <c r="O22" s="229">
        <v>16</v>
      </c>
      <c r="Q22">
        <v>17</v>
      </c>
      <c r="R22" t="e">
        <f t="shared" si="2"/>
        <v>#REF!</v>
      </c>
      <c r="S22" t="e">
        <f t="shared" si="3"/>
        <v>#REF!</v>
      </c>
      <c r="T22" t="e">
        <f t="shared" si="4"/>
        <v>#REF!</v>
      </c>
      <c r="U22" t="e">
        <f t="shared" si="5"/>
        <v>#REF!</v>
      </c>
      <c r="V22" t="e">
        <f t="shared" si="6"/>
        <v>#REF!</v>
      </c>
      <c r="W22" t="e">
        <f t="shared" si="7"/>
        <v>#REF!</v>
      </c>
      <c r="X22" t="e">
        <f t="shared" si="8"/>
        <v>#REF!</v>
      </c>
      <c r="Y22" t="e">
        <f t="shared" si="9"/>
        <v>#REF!</v>
      </c>
      <c r="Z22" t="e">
        <f t="shared" si="10"/>
        <v>#REF!</v>
      </c>
      <c r="AA22" t="e">
        <f t="shared" si="11"/>
        <v>#REF!</v>
      </c>
      <c r="AB22" t="e">
        <f t="shared" si="12"/>
        <v>#REF!</v>
      </c>
      <c r="AC22" t="e">
        <f t="shared" si="13"/>
        <v>#REF!</v>
      </c>
      <c r="AD22" t="e">
        <f t="shared" si="14"/>
        <v>#REF!</v>
      </c>
      <c r="AE22" t="e">
        <f t="shared" si="15"/>
        <v>#VALUE!</v>
      </c>
      <c r="AF22" t="e">
        <f t="shared" si="16"/>
        <v>#VALUE!</v>
      </c>
    </row>
    <row r="23" spans="2:32" ht="25.5" customHeight="1" x14ac:dyDescent="0.25">
      <c r="B23">
        <v>18</v>
      </c>
      <c r="C23" s="234" t="e">
        <f t="shared" si="18"/>
        <v>#REF!</v>
      </c>
      <c r="D23" s="236" t="e">
        <f t="shared" si="1"/>
        <v>#REF!</v>
      </c>
      <c r="E23" s="225"/>
      <c r="J23" s="228" t="s">
        <v>1352</v>
      </c>
      <c r="K23" s="229" t="s">
        <v>1399</v>
      </c>
      <c r="M23" s="228">
        <f>N5*10+$N$11</f>
        <v>33</v>
      </c>
      <c r="N23" s="225">
        <v>9</v>
      </c>
      <c r="O23" s="229">
        <v>18</v>
      </c>
      <c r="Q23">
        <v>18</v>
      </c>
      <c r="R23" t="e">
        <f t="shared" si="2"/>
        <v>#REF!</v>
      </c>
      <c r="S23" t="e">
        <f t="shared" si="3"/>
        <v>#REF!</v>
      </c>
      <c r="T23" t="e">
        <f t="shared" si="4"/>
        <v>#REF!</v>
      </c>
      <c r="U23" t="e">
        <f t="shared" si="5"/>
        <v>#REF!</v>
      </c>
      <c r="V23" t="e">
        <f t="shared" si="6"/>
        <v>#REF!</v>
      </c>
      <c r="W23" t="e">
        <f t="shared" si="7"/>
        <v>#REF!</v>
      </c>
      <c r="X23" t="e">
        <f t="shared" si="8"/>
        <v>#REF!</v>
      </c>
      <c r="Y23" t="e">
        <f t="shared" si="9"/>
        <v>#REF!</v>
      </c>
      <c r="Z23" t="e">
        <f t="shared" si="10"/>
        <v>#REF!</v>
      </c>
      <c r="AA23" t="e">
        <f t="shared" si="11"/>
        <v>#REF!</v>
      </c>
      <c r="AB23" t="e">
        <f t="shared" si="12"/>
        <v>#REF!</v>
      </c>
      <c r="AC23" t="e">
        <f t="shared" si="13"/>
        <v>#REF!</v>
      </c>
      <c r="AD23" t="e">
        <f t="shared" si="14"/>
        <v>#REF!</v>
      </c>
      <c r="AE23" t="e">
        <f t="shared" si="15"/>
        <v>#VALUE!</v>
      </c>
      <c r="AF23" t="e">
        <f t="shared" si="16"/>
        <v>#VALUE!</v>
      </c>
    </row>
    <row r="24" spans="2:32" ht="25.5" customHeight="1" x14ac:dyDescent="0.25">
      <c r="B24">
        <v>19</v>
      </c>
      <c r="C24" s="234" t="e">
        <f t="shared" si="18"/>
        <v>#REF!</v>
      </c>
      <c r="D24" s="236" t="e">
        <f t="shared" si="1"/>
        <v>#REF!</v>
      </c>
      <c r="E24" s="225"/>
      <c r="J24" s="228" t="s">
        <v>1353</v>
      </c>
      <c r="K24" s="229" t="s">
        <v>1399</v>
      </c>
      <c r="M24" s="228">
        <f>N6*10+$N$9</f>
        <v>41</v>
      </c>
      <c r="N24" s="225">
        <v>10</v>
      </c>
      <c r="O24" s="229">
        <v>20</v>
      </c>
      <c r="Q24">
        <v>19</v>
      </c>
      <c r="R24" t="e">
        <f t="shared" si="2"/>
        <v>#REF!</v>
      </c>
      <c r="S24" t="e">
        <f t="shared" si="3"/>
        <v>#REF!</v>
      </c>
      <c r="T24" t="e">
        <f t="shared" si="4"/>
        <v>#REF!</v>
      </c>
      <c r="U24" t="e">
        <f t="shared" si="5"/>
        <v>#REF!</v>
      </c>
      <c r="V24" t="e">
        <f t="shared" si="6"/>
        <v>#REF!</v>
      </c>
      <c r="W24" t="e">
        <f t="shared" si="7"/>
        <v>#REF!</v>
      </c>
      <c r="X24" t="e">
        <f t="shared" si="8"/>
        <v>#REF!</v>
      </c>
      <c r="Y24" t="e">
        <f t="shared" si="9"/>
        <v>#REF!</v>
      </c>
      <c r="Z24" t="e">
        <f t="shared" si="10"/>
        <v>#REF!</v>
      </c>
      <c r="AA24" t="e">
        <f t="shared" si="11"/>
        <v>#REF!</v>
      </c>
      <c r="AB24" t="e">
        <f t="shared" si="12"/>
        <v>#REF!</v>
      </c>
      <c r="AC24" t="e">
        <f t="shared" si="13"/>
        <v>#REF!</v>
      </c>
      <c r="AD24" t="e">
        <f t="shared" si="14"/>
        <v>#REF!</v>
      </c>
      <c r="AE24" t="e">
        <f t="shared" si="15"/>
        <v>#VALUE!</v>
      </c>
      <c r="AF24" t="e">
        <f t="shared" si="16"/>
        <v>#VALUE!</v>
      </c>
    </row>
    <row r="25" spans="2:32" ht="25.5" customHeight="1" x14ac:dyDescent="0.25">
      <c r="B25">
        <v>20</v>
      </c>
      <c r="C25" s="234" t="e">
        <f t="shared" si="18"/>
        <v>#REF!</v>
      </c>
      <c r="D25" s="236" t="e">
        <f t="shared" si="1"/>
        <v>#REF!</v>
      </c>
      <c r="E25" s="225"/>
      <c r="J25" s="228" t="s">
        <v>1354</v>
      </c>
      <c r="K25" s="229" t="s">
        <v>1399</v>
      </c>
      <c r="M25" s="228">
        <f>N6*10+$N$10</f>
        <v>42</v>
      </c>
      <c r="N25" s="225">
        <v>11</v>
      </c>
      <c r="O25" s="229">
        <v>22</v>
      </c>
      <c r="Q25">
        <v>20</v>
      </c>
      <c r="R25" t="e">
        <f t="shared" si="2"/>
        <v>#REF!</v>
      </c>
      <c r="S25" t="e">
        <f t="shared" si="3"/>
        <v>#REF!</v>
      </c>
      <c r="T25" t="e">
        <f t="shared" si="4"/>
        <v>#REF!</v>
      </c>
      <c r="U25" t="e">
        <f t="shared" si="5"/>
        <v>#REF!</v>
      </c>
      <c r="V25" t="e">
        <f t="shared" si="6"/>
        <v>#REF!</v>
      </c>
      <c r="W25" t="e">
        <f t="shared" si="7"/>
        <v>#REF!</v>
      </c>
      <c r="X25" t="e">
        <f t="shared" si="8"/>
        <v>#REF!</v>
      </c>
      <c r="Y25" t="e">
        <f t="shared" si="9"/>
        <v>#REF!</v>
      </c>
      <c r="Z25" t="e">
        <f t="shared" si="10"/>
        <v>#REF!</v>
      </c>
      <c r="AA25" t="e">
        <f t="shared" si="11"/>
        <v>#REF!</v>
      </c>
      <c r="AB25" t="e">
        <f t="shared" si="12"/>
        <v>#REF!</v>
      </c>
      <c r="AC25" t="e">
        <f t="shared" si="13"/>
        <v>#REF!</v>
      </c>
      <c r="AD25" t="e">
        <f t="shared" si="14"/>
        <v>#REF!</v>
      </c>
      <c r="AE25" t="e">
        <f t="shared" si="15"/>
        <v>#VALUE!</v>
      </c>
      <c r="AF25" t="e">
        <f t="shared" si="16"/>
        <v>#VALUE!</v>
      </c>
    </row>
    <row r="26" spans="2:32" ht="25.5" customHeight="1" x14ac:dyDescent="0.25">
      <c r="B26">
        <v>21</v>
      </c>
      <c r="C26" s="234" t="e">
        <f t="shared" si="18"/>
        <v>#REF!</v>
      </c>
      <c r="D26" s="236" t="e">
        <f t="shared" si="1"/>
        <v>#REF!</v>
      </c>
      <c r="E26" s="225"/>
      <c r="J26" s="228" t="s">
        <v>1355</v>
      </c>
      <c r="K26" s="229" t="s">
        <v>1399</v>
      </c>
      <c r="M26" s="228">
        <f>N6*10+$N$11</f>
        <v>43</v>
      </c>
      <c r="N26" s="225">
        <v>12</v>
      </c>
      <c r="O26" s="229">
        <v>24</v>
      </c>
      <c r="Q26">
        <v>21</v>
      </c>
      <c r="R26" t="e">
        <f t="shared" si="2"/>
        <v>#REF!</v>
      </c>
      <c r="S26" t="e">
        <f t="shared" si="3"/>
        <v>#REF!</v>
      </c>
      <c r="T26" t="e">
        <f t="shared" si="4"/>
        <v>#REF!</v>
      </c>
      <c r="U26" t="e">
        <f t="shared" si="5"/>
        <v>#REF!</v>
      </c>
      <c r="V26" t="e">
        <f t="shared" si="6"/>
        <v>#REF!</v>
      </c>
      <c r="W26" t="e">
        <f t="shared" si="7"/>
        <v>#REF!</v>
      </c>
      <c r="X26" t="e">
        <f t="shared" si="8"/>
        <v>#REF!</v>
      </c>
      <c r="Y26" t="e">
        <f t="shared" si="9"/>
        <v>#REF!</v>
      </c>
      <c r="Z26" t="e">
        <f t="shared" si="10"/>
        <v>#REF!</v>
      </c>
      <c r="AA26" t="e">
        <f t="shared" si="11"/>
        <v>#REF!</v>
      </c>
      <c r="AB26" t="e">
        <f t="shared" si="12"/>
        <v>#REF!</v>
      </c>
      <c r="AC26" t="e">
        <f t="shared" si="13"/>
        <v>#REF!</v>
      </c>
      <c r="AD26" t="e">
        <f t="shared" si="14"/>
        <v>#REF!</v>
      </c>
      <c r="AE26" t="e">
        <f t="shared" si="15"/>
        <v>#VALUE!</v>
      </c>
      <c r="AF26" t="e">
        <f t="shared" si="16"/>
        <v>#VALUE!</v>
      </c>
    </row>
    <row r="27" spans="2:32" ht="25.5" customHeight="1" x14ac:dyDescent="0.25">
      <c r="B27">
        <v>22</v>
      </c>
      <c r="C27" s="234" t="e">
        <f t="shared" si="18"/>
        <v>#REF!</v>
      </c>
      <c r="D27" s="236" t="e">
        <f t="shared" si="1"/>
        <v>#REF!</v>
      </c>
      <c r="E27" s="225"/>
      <c r="J27" s="228" t="s">
        <v>1356</v>
      </c>
      <c r="K27" s="229" t="s">
        <v>1399</v>
      </c>
      <c r="M27" s="228">
        <f>N7*10+$N$9</f>
        <v>51</v>
      </c>
      <c r="N27" s="225">
        <v>13</v>
      </c>
      <c r="O27" s="229">
        <v>26</v>
      </c>
      <c r="Q27">
        <v>22</v>
      </c>
      <c r="R27" t="e">
        <f t="shared" si="2"/>
        <v>#REF!</v>
      </c>
      <c r="S27" t="e">
        <f t="shared" si="3"/>
        <v>#REF!</v>
      </c>
      <c r="T27" t="e">
        <f t="shared" si="4"/>
        <v>#REF!</v>
      </c>
      <c r="U27" t="e">
        <f t="shared" si="5"/>
        <v>#REF!</v>
      </c>
      <c r="V27" t="e">
        <f t="shared" si="6"/>
        <v>#REF!</v>
      </c>
      <c r="W27" t="e">
        <f t="shared" si="7"/>
        <v>#REF!</v>
      </c>
      <c r="X27" t="e">
        <f t="shared" si="8"/>
        <v>#REF!</v>
      </c>
      <c r="Y27" t="e">
        <f t="shared" si="9"/>
        <v>#REF!</v>
      </c>
      <c r="Z27" t="e">
        <f t="shared" si="10"/>
        <v>#REF!</v>
      </c>
      <c r="AA27" t="e">
        <f t="shared" si="11"/>
        <v>#REF!</v>
      </c>
      <c r="AB27" t="e">
        <f t="shared" si="12"/>
        <v>#REF!</v>
      </c>
      <c r="AC27" t="e">
        <f t="shared" si="13"/>
        <v>#REF!</v>
      </c>
      <c r="AD27" t="e">
        <f t="shared" si="14"/>
        <v>#REF!</v>
      </c>
      <c r="AE27" t="e">
        <f t="shared" si="15"/>
        <v>#VALUE!</v>
      </c>
      <c r="AF27" t="e">
        <f t="shared" si="16"/>
        <v>#VALUE!</v>
      </c>
    </row>
    <row r="28" spans="2:32" ht="25.5" customHeight="1" x14ac:dyDescent="0.25">
      <c r="B28">
        <v>23</v>
      </c>
      <c r="C28" s="234" t="e">
        <f t="shared" si="18"/>
        <v>#REF!</v>
      </c>
      <c r="D28" s="236" t="e">
        <f t="shared" si="1"/>
        <v>#REF!</v>
      </c>
      <c r="E28" s="225"/>
      <c r="J28" s="228" t="s">
        <v>1357</v>
      </c>
      <c r="K28" s="229" t="s">
        <v>1399</v>
      </c>
      <c r="M28" s="228">
        <f>N7*10+$N$10</f>
        <v>52</v>
      </c>
      <c r="N28" s="225">
        <v>14</v>
      </c>
      <c r="O28" s="229">
        <v>28</v>
      </c>
      <c r="Q28">
        <v>23</v>
      </c>
      <c r="R28" t="e">
        <f t="shared" si="2"/>
        <v>#REF!</v>
      </c>
      <c r="S28" t="e">
        <f t="shared" si="3"/>
        <v>#REF!</v>
      </c>
      <c r="T28" t="e">
        <f t="shared" si="4"/>
        <v>#REF!</v>
      </c>
      <c r="U28" t="e">
        <f t="shared" si="5"/>
        <v>#REF!</v>
      </c>
      <c r="V28" t="e">
        <f t="shared" si="6"/>
        <v>#REF!</v>
      </c>
      <c r="W28" t="e">
        <f t="shared" si="7"/>
        <v>#REF!</v>
      </c>
      <c r="X28" t="e">
        <f t="shared" si="8"/>
        <v>#REF!</v>
      </c>
      <c r="Y28" t="e">
        <f t="shared" si="9"/>
        <v>#REF!</v>
      </c>
      <c r="Z28" t="e">
        <f t="shared" si="10"/>
        <v>#REF!</v>
      </c>
      <c r="AA28" t="e">
        <f t="shared" si="11"/>
        <v>#REF!</v>
      </c>
      <c r="AB28" t="e">
        <f t="shared" si="12"/>
        <v>#REF!</v>
      </c>
      <c r="AC28" t="e">
        <f t="shared" si="13"/>
        <v>#REF!</v>
      </c>
      <c r="AD28" t="e">
        <f t="shared" si="14"/>
        <v>#REF!</v>
      </c>
      <c r="AE28" t="e">
        <f t="shared" si="15"/>
        <v>#VALUE!</v>
      </c>
      <c r="AF28" t="e">
        <f t="shared" si="16"/>
        <v>#VALUE!</v>
      </c>
    </row>
    <row r="29" spans="2:32" ht="25.5" customHeight="1" x14ac:dyDescent="0.25">
      <c r="B29">
        <v>24</v>
      </c>
      <c r="C29" s="234" t="e">
        <f>CHOOSE(VLOOKUP($N$13,$M$15:$N$29,2,0),R29,S29,T29,U29,V29,W29,X29,Y29,Z29,AA29,AB29,AC29,AD29,AE29,AF29)</f>
        <v>#REF!</v>
      </c>
      <c r="D29" s="236" t="e">
        <f>VLOOKUP(C29,Evaluation_compétences,VLOOKUP($N$13,$M$15:$O$29,3),0)</f>
        <v>#REF!</v>
      </c>
      <c r="E29" s="225"/>
      <c r="J29" s="228" t="s">
        <v>1358</v>
      </c>
      <c r="K29" s="229" t="s">
        <v>1399</v>
      </c>
      <c r="M29" s="228">
        <f>N7*10+$N$11</f>
        <v>53</v>
      </c>
      <c r="N29" s="225">
        <v>15</v>
      </c>
      <c r="O29" s="229">
        <v>30</v>
      </c>
      <c r="Q29">
        <v>24</v>
      </c>
      <c r="R29" t="e">
        <f t="shared" si="2"/>
        <v>#REF!</v>
      </c>
      <c r="S29" t="e">
        <f t="shared" si="3"/>
        <v>#REF!</v>
      </c>
      <c r="T29" t="e">
        <f t="shared" si="4"/>
        <v>#REF!</v>
      </c>
      <c r="U29" t="e">
        <f t="shared" si="5"/>
        <v>#REF!</v>
      </c>
      <c r="V29" t="e">
        <f t="shared" si="6"/>
        <v>#REF!</v>
      </c>
      <c r="W29" t="e">
        <f t="shared" si="7"/>
        <v>#REF!</v>
      </c>
      <c r="X29" t="e">
        <f t="shared" si="8"/>
        <v>#REF!</v>
      </c>
      <c r="Y29" t="e">
        <f t="shared" si="9"/>
        <v>#REF!</v>
      </c>
      <c r="Z29" t="e">
        <f t="shared" si="10"/>
        <v>#REF!</v>
      </c>
      <c r="AA29" t="e">
        <f t="shared" si="11"/>
        <v>#REF!</v>
      </c>
      <c r="AB29" t="e">
        <f t="shared" si="12"/>
        <v>#REF!</v>
      </c>
      <c r="AC29" t="e">
        <f t="shared" si="13"/>
        <v>#REF!</v>
      </c>
      <c r="AD29" t="e">
        <f t="shared" si="14"/>
        <v>#REF!</v>
      </c>
      <c r="AE29" t="e">
        <f t="shared" si="15"/>
        <v>#VALUE!</v>
      </c>
      <c r="AF29" t="e">
        <f t="shared" si="16"/>
        <v>#VALUE!</v>
      </c>
    </row>
    <row r="30" spans="2:32" ht="25.5" customHeight="1" thickBot="1" x14ac:dyDescent="0.3">
      <c r="B30">
        <v>25</v>
      </c>
      <c r="C30" s="234" t="e">
        <f t="shared" si="18"/>
        <v>#REF!</v>
      </c>
      <c r="D30" s="236" t="e">
        <f t="shared" si="1"/>
        <v>#REF!</v>
      </c>
      <c r="E30" s="225"/>
      <c r="J30" s="228" t="s">
        <v>1359</v>
      </c>
      <c r="K30" s="229" t="s">
        <v>1399</v>
      </c>
      <c r="M30" s="230"/>
      <c r="N30" s="237"/>
      <c r="O30" s="231"/>
      <c r="Q30">
        <v>25</v>
      </c>
      <c r="R30" t="e">
        <f t="shared" si="2"/>
        <v>#REF!</v>
      </c>
      <c r="S30" t="e">
        <f t="shared" si="3"/>
        <v>#REF!</v>
      </c>
      <c r="T30" t="e">
        <f t="shared" si="4"/>
        <v>#REF!</v>
      </c>
      <c r="U30" t="e">
        <f t="shared" si="5"/>
        <v>#REF!</v>
      </c>
      <c r="V30" t="e">
        <f t="shared" si="6"/>
        <v>#REF!</v>
      </c>
      <c r="W30" t="e">
        <f t="shared" si="7"/>
        <v>#REF!</v>
      </c>
      <c r="X30" t="e">
        <f t="shared" si="8"/>
        <v>#REF!</v>
      </c>
      <c r="Y30" t="e">
        <f t="shared" si="9"/>
        <v>#REF!</v>
      </c>
      <c r="Z30" t="e">
        <f t="shared" si="10"/>
        <v>#REF!</v>
      </c>
      <c r="AA30" t="e">
        <f t="shared" si="11"/>
        <v>#REF!</v>
      </c>
      <c r="AB30" t="e">
        <f t="shared" si="12"/>
        <v>#REF!</v>
      </c>
      <c r="AC30" t="e">
        <f t="shared" si="13"/>
        <v>#REF!</v>
      </c>
      <c r="AD30" t="e">
        <f t="shared" si="14"/>
        <v>#REF!</v>
      </c>
      <c r="AE30" t="e">
        <f t="shared" si="15"/>
        <v>#VALUE!</v>
      </c>
      <c r="AF30" t="e">
        <f t="shared" si="16"/>
        <v>#VALUE!</v>
      </c>
    </row>
    <row r="31" spans="2:32" ht="25.5" customHeight="1" x14ac:dyDescent="0.25">
      <c r="B31">
        <v>26</v>
      </c>
      <c r="C31" s="234" t="e">
        <f t="shared" si="18"/>
        <v>#REF!</v>
      </c>
      <c r="D31" s="236" t="e">
        <f t="shared" si="1"/>
        <v>#REF!</v>
      </c>
      <c r="E31" s="225"/>
      <c r="J31" s="228" t="s">
        <v>1360</v>
      </c>
      <c r="K31" s="229" t="s">
        <v>1399</v>
      </c>
      <c r="Q31">
        <v>26</v>
      </c>
      <c r="R31" t="e">
        <f t="shared" si="2"/>
        <v>#REF!</v>
      </c>
      <c r="S31" t="e">
        <f t="shared" si="3"/>
        <v>#REF!</v>
      </c>
      <c r="T31" t="e">
        <f t="shared" si="4"/>
        <v>#REF!</v>
      </c>
      <c r="U31" t="e">
        <f t="shared" si="5"/>
        <v>#REF!</v>
      </c>
      <c r="V31" t="e">
        <f t="shared" si="6"/>
        <v>#REF!</v>
      </c>
      <c r="W31" t="e">
        <f t="shared" si="7"/>
        <v>#REF!</v>
      </c>
      <c r="X31" t="e">
        <f t="shared" si="8"/>
        <v>#REF!</v>
      </c>
      <c r="Y31" t="e">
        <f t="shared" si="9"/>
        <v>#REF!</v>
      </c>
      <c r="Z31" t="e">
        <f t="shared" si="10"/>
        <v>#REF!</v>
      </c>
      <c r="AA31" t="e">
        <f t="shared" si="11"/>
        <v>#REF!</v>
      </c>
      <c r="AB31" t="e">
        <f t="shared" si="12"/>
        <v>#REF!</v>
      </c>
      <c r="AC31" t="e">
        <f t="shared" si="13"/>
        <v>#REF!</v>
      </c>
      <c r="AD31" t="e">
        <f t="shared" si="14"/>
        <v>#REF!</v>
      </c>
      <c r="AE31" t="e">
        <f t="shared" si="15"/>
        <v>#VALUE!</v>
      </c>
      <c r="AF31" t="e">
        <f t="shared" si="16"/>
        <v>#VALUE!</v>
      </c>
    </row>
    <row r="32" spans="2:32" ht="25.5" customHeight="1" x14ac:dyDescent="0.25">
      <c r="B32">
        <v>27</v>
      </c>
      <c r="C32" s="234" t="e">
        <f t="shared" si="18"/>
        <v>#REF!</v>
      </c>
      <c r="D32" s="236" t="e">
        <f t="shared" si="1"/>
        <v>#REF!</v>
      </c>
      <c r="E32" s="225"/>
      <c r="J32" s="228" t="s">
        <v>1361</v>
      </c>
      <c r="K32" s="229" t="s">
        <v>1399</v>
      </c>
      <c r="Q32">
        <v>27</v>
      </c>
      <c r="R32" t="e">
        <f t="shared" si="2"/>
        <v>#REF!</v>
      </c>
      <c r="S32" t="e">
        <f t="shared" si="3"/>
        <v>#REF!</v>
      </c>
      <c r="T32" t="e">
        <f t="shared" si="4"/>
        <v>#REF!</v>
      </c>
      <c r="U32" t="e">
        <f t="shared" si="5"/>
        <v>#REF!</v>
      </c>
      <c r="V32" t="e">
        <f t="shared" si="6"/>
        <v>#REF!</v>
      </c>
      <c r="W32" t="e">
        <f t="shared" si="7"/>
        <v>#REF!</v>
      </c>
      <c r="X32" t="e">
        <f t="shared" si="8"/>
        <v>#REF!</v>
      </c>
      <c r="Y32" t="e">
        <f t="shared" si="9"/>
        <v>#REF!</v>
      </c>
      <c r="Z32" t="e">
        <f t="shared" si="10"/>
        <v>#REF!</v>
      </c>
      <c r="AA32" t="e">
        <f t="shared" si="11"/>
        <v>#REF!</v>
      </c>
      <c r="AB32" t="e">
        <f t="shared" si="12"/>
        <v>#REF!</v>
      </c>
      <c r="AC32" t="e">
        <f t="shared" si="13"/>
        <v>#REF!</v>
      </c>
      <c r="AD32" t="e">
        <f t="shared" si="14"/>
        <v>#REF!</v>
      </c>
      <c r="AE32" t="e">
        <f t="shared" si="15"/>
        <v>#VALUE!</v>
      </c>
      <c r="AF32" t="e">
        <f t="shared" si="16"/>
        <v>#VALUE!</v>
      </c>
    </row>
    <row r="33" spans="2:32" ht="25.5" customHeight="1" x14ac:dyDescent="0.25">
      <c r="B33">
        <v>28</v>
      </c>
      <c r="C33" s="234" t="e">
        <f t="shared" si="18"/>
        <v>#REF!</v>
      </c>
      <c r="D33" s="236" t="e">
        <f t="shared" si="1"/>
        <v>#REF!</v>
      </c>
      <c r="E33" s="225"/>
      <c r="J33" s="228" t="s">
        <v>1362</v>
      </c>
      <c r="K33" s="229" t="s">
        <v>1399</v>
      </c>
      <c r="Q33">
        <v>28</v>
      </c>
      <c r="R33" t="e">
        <f t="shared" si="2"/>
        <v>#REF!</v>
      </c>
      <c r="S33" t="e">
        <f t="shared" si="3"/>
        <v>#REF!</v>
      </c>
      <c r="T33" t="e">
        <f t="shared" si="4"/>
        <v>#REF!</v>
      </c>
      <c r="U33" t="e">
        <f t="shared" si="5"/>
        <v>#REF!</v>
      </c>
      <c r="V33" t="e">
        <f t="shared" si="6"/>
        <v>#REF!</v>
      </c>
      <c r="W33" t="e">
        <f t="shared" si="7"/>
        <v>#REF!</v>
      </c>
      <c r="X33" t="e">
        <f t="shared" si="8"/>
        <v>#REF!</v>
      </c>
      <c r="Y33" t="e">
        <f t="shared" si="9"/>
        <v>#REF!</v>
      </c>
      <c r="Z33" t="e">
        <f t="shared" si="10"/>
        <v>#REF!</v>
      </c>
      <c r="AA33" t="e">
        <f t="shared" si="11"/>
        <v>#REF!</v>
      </c>
      <c r="AB33" t="e">
        <f t="shared" si="12"/>
        <v>#REF!</v>
      </c>
      <c r="AC33" t="e">
        <f t="shared" si="13"/>
        <v>#REF!</v>
      </c>
      <c r="AD33" t="e">
        <f t="shared" si="14"/>
        <v>#REF!</v>
      </c>
      <c r="AE33" t="e">
        <f t="shared" si="15"/>
        <v>#VALUE!</v>
      </c>
      <c r="AF33" t="e">
        <f t="shared" si="16"/>
        <v>#VALUE!</v>
      </c>
    </row>
    <row r="34" spans="2:32" ht="25.5" customHeight="1" x14ac:dyDescent="0.25">
      <c r="B34">
        <v>29</v>
      </c>
      <c r="C34" s="234" t="e">
        <f t="shared" si="18"/>
        <v>#REF!</v>
      </c>
      <c r="D34" s="236" t="e">
        <f t="shared" si="1"/>
        <v>#REF!</v>
      </c>
      <c r="E34" s="225"/>
      <c r="J34" s="228" t="s">
        <v>1363</v>
      </c>
      <c r="K34" s="229" t="s">
        <v>1399</v>
      </c>
      <c r="Q34">
        <v>29</v>
      </c>
      <c r="R34" t="e">
        <f t="shared" si="2"/>
        <v>#REF!</v>
      </c>
      <c r="S34" t="e">
        <f t="shared" si="3"/>
        <v>#REF!</v>
      </c>
      <c r="T34" t="e">
        <f t="shared" si="4"/>
        <v>#REF!</v>
      </c>
      <c r="U34" t="e">
        <f t="shared" si="5"/>
        <v>#REF!</v>
      </c>
      <c r="V34" t="e">
        <f t="shared" si="6"/>
        <v>#REF!</v>
      </c>
      <c r="W34" t="e">
        <f t="shared" si="7"/>
        <v>#REF!</v>
      </c>
      <c r="X34" t="e">
        <f t="shared" si="8"/>
        <v>#REF!</v>
      </c>
      <c r="Y34" t="e">
        <f t="shared" si="9"/>
        <v>#REF!</v>
      </c>
      <c r="Z34" t="e">
        <f t="shared" si="10"/>
        <v>#REF!</v>
      </c>
      <c r="AA34" t="e">
        <f t="shared" si="11"/>
        <v>#REF!</v>
      </c>
      <c r="AB34" t="e">
        <f t="shared" si="12"/>
        <v>#REF!</v>
      </c>
      <c r="AC34" t="e">
        <f t="shared" si="13"/>
        <v>#REF!</v>
      </c>
      <c r="AD34" t="e">
        <f t="shared" si="14"/>
        <v>#REF!</v>
      </c>
      <c r="AE34" t="e">
        <f t="shared" si="15"/>
        <v>#VALUE!</v>
      </c>
      <c r="AF34" t="e">
        <f t="shared" si="16"/>
        <v>#VALUE!</v>
      </c>
    </row>
    <row r="35" spans="2:32" ht="25.5" customHeight="1" x14ac:dyDescent="0.25">
      <c r="B35">
        <v>30</v>
      </c>
      <c r="C35" s="234" t="e">
        <f t="shared" si="18"/>
        <v>#REF!</v>
      </c>
      <c r="D35" s="236" t="e">
        <f t="shared" si="1"/>
        <v>#REF!</v>
      </c>
      <c r="E35" s="225"/>
      <c r="J35" s="228" t="s">
        <v>1364</v>
      </c>
      <c r="K35" s="229" t="s">
        <v>1399</v>
      </c>
      <c r="Q35">
        <v>30</v>
      </c>
      <c r="R35" t="e">
        <f t="shared" si="2"/>
        <v>#REF!</v>
      </c>
      <c r="S35" t="e">
        <f t="shared" si="3"/>
        <v>#REF!</v>
      </c>
      <c r="T35" t="e">
        <f t="shared" si="4"/>
        <v>#REF!</v>
      </c>
      <c r="U35" t="e">
        <f t="shared" si="5"/>
        <v>#REF!</v>
      </c>
      <c r="V35" t="e">
        <f t="shared" si="6"/>
        <v>#REF!</v>
      </c>
      <c r="W35" t="e">
        <f t="shared" si="7"/>
        <v>#REF!</v>
      </c>
      <c r="X35" t="e">
        <f t="shared" si="8"/>
        <v>#REF!</v>
      </c>
      <c r="Y35" t="e">
        <f t="shared" si="9"/>
        <v>#REF!</v>
      </c>
      <c r="Z35" t="e">
        <f t="shared" si="10"/>
        <v>#REF!</v>
      </c>
      <c r="AA35" t="e">
        <f t="shared" si="11"/>
        <v>#REF!</v>
      </c>
      <c r="AB35" t="e">
        <f t="shared" si="12"/>
        <v>#REF!</v>
      </c>
      <c r="AC35" t="e">
        <f t="shared" si="13"/>
        <v>#REF!</v>
      </c>
      <c r="AD35" t="e">
        <f t="shared" si="14"/>
        <v>#REF!</v>
      </c>
      <c r="AE35" t="e">
        <f t="shared" si="15"/>
        <v>#VALUE!</v>
      </c>
      <c r="AF35" t="e">
        <f t="shared" si="16"/>
        <v>#VALUE!</v>
      </c>
    </row>
    <row r="36" spans="2:32" ht="25.5" customHeight="1" x14ac:dyDescent="0.25">
      <c r="B36">
        <v>31</v>
      </c>
      <c r="C36" s="234" t="e">
        <f t="shared" si="18"/>
        <v>#REF!</v>
      </c>
      <c r="D36" s="236" t="e">
        <f t="shared" si="1"/>
        <v>#REF!</v>
      </c>
      <c r="E36" s="225"/>
      <c r="J36" s="228" t="s">
        <v>1365</v>
      </c>
      <c r="K36" s="229" t="s">
        <v>1399</v>
      </c>
      <c r="Q36">
        <v>31</v>
      </c>
      <c r="R36" t="e">
        <f t="shared" si="2"/>
        <v>#REF!</v>
      </c>
      <c r="S36" t="e">
        <f t="shared" si="3"/>
        <v>#REF!</v>
      </c>
      <c r="T36" t="e">
        <f t="shared" si="4"/>
        <v>#REF!</v>
      </c>
      <c r="U36" t="e">
        <f t="shared" si="5"/>
        <v>#REF!</v>
      </c>
      <c r="V36" t="e">
        <f t="shared" si="6"/>
        <v>#REF!</v>
      </c>
      <c r="W36" t="e">
        <f t="shared" si="7"/>
        <v>#REF!</v>
      </c>
      <c r="X36" t="e">
        <f t="shared" si="8"/>
        <v>#REF!</v>
      </c>
      <c r="Y36" t="e">
        <f t="shared" si="9"/>
        <v>#REF!</v>
      </c>
      <c r="Z36" t="e">
        <f t="shared" si="10"/>
        <v>#REF!</v>
      </c>
      <c r="AA36" t="e">
        <f t="shared" si="11"/>
        <v>#REF!</v>
      </c>
      <c r="AB36" t="e">
        <f t="shared" si="12"/>
        <v>#REF!</v>
      </c>
      <c r="AC36" t="e">
        <f t="shared" si="13"/>
        <v>#REF!</v>
      </c>
      <c r="AD36" t="e">
        <f t="shared" si="14"/>
        <v>#REF!</v>
      </c>
      <c r="AE36" t="e">
        <f t="shared" si="15"/>
        <v>#VALUE!</v>
      </c>
      <c r="AF36" t="e">
        <f t="shared" si="16"/>
        <v>#VALUE!</v>
      </c>
    </row>
    <row r="37" spans="2:32" ht="25.5" customHeight="1" x14ac:dyDescent="0.25">
      <c r="B37">
        <v>32</v>
      </c>
      <c r="C37" s="234" t="e">
        <f t="shared" si="18"/>
        <v>#REF!</v>
      </c>
      <c r="D37" s="236" t="e">
        <f t="shared" si="1"/>
        <v>#REF!</v>
      </c>
      <c r="E37" s="225"/>
      <c r="J37" s="228" t="s">
        <v>1366</v>
      </c>
      <c r="K37" s="229" t="s">
        <v>1399</v>
      </c>
      <c r="N37" s="233"/>
      <c r="Q37">
        <v>32</v>
      </c>
      <c r="R37" t="e">
        <f t="shared" si="2"/>
        <v>#REF!</v>
      </c>
      <c r="S37" t="e">
        <f t="shared" si="3"/>
        <v>#REF!</v>
      </c>
      <c r="T37" t="e">
        <f t="shared" si="4"/>
        <v>#REF!</v>
      </c>
      <c r="U37" t="e">
        <f t="shared" si="5"/>
        <v>#REF!</v>
      </c>
      <c r="V37" t="e">
        <f t="shared" si="6"/>
        <v>#REF!</v>
      </c>
      <c r="W37" t="e">
        <f t="shared" si="7"/>
        <v>#REF!</v>
      </c>
      <c r="X37" t="e">
        <f t="shared" si="8"/>
        <v>#REF!</v>
      </c>
      <c r="Y37" t="e">
        <f t="shared" si="9"/>
        <v>#REF!</v>
      </c>
      <c r="Z37" t="e">
        <f t="shared" si="10"/>
        <v>#REF!</v>
      </c>
      <c r="AA37" t="e">
        <f t="shared" si="11"/>
        <v>#REF!</v>
      </c>
      <c r="AB37" t="e">
        <f t="shared" si="12"/>
        <v>#REF!</v>
      </c>
      <c r="AC37" t="e">
        <f t="shared" si="13"/>
        <v>#REF!</v>
      </c>
      <c r="AD37" t="e">
        <f t="shared" si="14"/>
        <v>#REF!</v>
      </c>
      <c r="AE37" t="e">
        <f t="shared" si="15"/>
        <v>#VALUE!</v>
      </c>
      <c r="AF37" t="e">
        <f t="shared" si="16"/>
        <v>#VALUE!</v>
      </c>
    </row>
    <row r="38" spans="2:32" ht="25.5" customHeight="1" x14ac:dyDescent="0.25">
      <c r="B38">
        <v>33</v>
      </c>
      <c r="C38" s="234" t="e">
        <f t="shared" si="18"/>
        <v>#REF!</v>
      </c>
      <c r="D38" s="236" t="e">
        <f t="shared" si="1"/>
        <v>#REF!</v>
      </c>
      <c r="E38" s="225"/>
      <c r="J38" s="228" t="s">
        <v>1367</v>
      </c>
      <c r="K38" s="229" t="s">
        <v>1399</v>
      </c>
      <c r="Q38">
        <v>33</v>
      </c>
      <c r="R38" t="e">
        <f t="shared" ref="R38:R101" si="21">INDEX(Liste_compétences,SMALL(Année1_trimestre1,$B38))</f>
        <v>#REF!</v>
      </c>
      <c r="S38" t="e">
        <f t="shared" ref="S38:S101" si="22">INDEX(Liste_compétences,SMALL(Année1_trimestre2,$B38))</f>
        <v>#REF!</v>
      </c>
      <c r="T38" t="e">
        <f t="shared" ref="T38:T101" si="23">INDEX(Liste_compétences,SMALL(Année1_trimestre3,$B38))</f>
        <v>#REF!</v>
      </c>
      <c r="U38" t="e">
        <f t="shared" ref="U38:U101" si="24">INDEX(Liste_compétences,SMALL(Année2_trimestre1,$B38))</f>
        <v>#REF!</v>
      </c>
      <c r="V38" t="e">
        <f t="shared" ref="V38:V101" si="25">INDEX(Liste_compétences,SMALL(Année2_trimestre2,$B38))</f>
        <v>#REF!</v>
      </c>
      <c r="W38" t="e">
        <f t="shared" ref="W38:W101" si="26">INDEX(Liste_compétences,SMALL(Année2_trimestre3,$B38))</f>
        <v>#REF!</v>
      </c>
      <c r="X38" t="e">
        <f t="shared" ref="X38:X101" si="27">INDEX(Liste_compétences,SMALL(Année3_trimestre1,$B38))</f>
        <v>#REF!</v>
      </c>
      <c r="Y38" t="e">
        <f t="shared" ref="Y38:Y101" si="28">INDEX(Liste_compétences,SMALL(Année3_trimestre2,$B38))</f>
        <v>#REF!</v>
      </c>
      <c r="Z38" t="e">
        <f t="shared" ref="Z38:Z101" si="29">INDEX(Liste_compétences,SMALL(Année3_trimestre3,$B38))</f>
        <v>#REF!</v>
      </c>
      <c r="AA38" t="e">
        <f t="shared" ref="AA38:AA101" si="30">INDEX(Liste_compétences,SMALL(Année4_trimestre1,$B38))</f>
        <v>#REF!</v>
      </c>
      <c r="AB38" t="e">
        <f t="shared" ref="AB38:AB101" si="31">INDEX(Liste_compétences,SMALL(Année4_trimestre2,$B38))</f>
        <v>#REF!</v>
      </c>
      <c r="AC38" t="e">
        <f t="shared" ref="AC38:AC101" si="32">INDEX(Liste_compétences,SMALL(Année4_trimestre3,$B38))</f>
        <v>#REF!</v>
      </c>
      <c r="AD38" t="e">
        <f t="shared" ref="AD38:AD101" si="33">INDEX(Liste_compétences,SMALL(Année5_trimestre1,$B38))</f>
        <v>#REF!</v>
      </c>
      <c r="AE38" t="e">
        <f t="shared" ref="AE38:AE101" si="34">INDEX(Liste_compétences,SMALL(Année5_trimestre2,$B38))</f>
        <v>#VALUE!</v>
      </c>
      <c r="AF38" t="e">
        <f t="shared" ref="AF38:AF101" si="35">INDEX(Liste_compétences,SMALL(Année5_trimestre3,$B38))</f>
        <v>#VALUE!</v>
      </c>
    </row>
    <row r="39" spans="2:32" ht="25.5" customHeight="1" x14ac:dyDescent="0.25">
      <c r="B39">
        <v>34</v>
      </c>
      <c r="C39" s="234" t="e">
        <f t="shared" si="18"/>
        <v>#REF!</v>
      </c>
      <c r="D39" s="236" t="e">
        <f t="shared" si="1"/>
        <v>#REF!</v>
      </c>
      <c r="E39" s="225"/>
      <c r="J39" s="228" t="s">
        <v>1368</v>
      </c>
      <c r="K39" s="229" t="s">
        <v>1399</v>
      </c>
      <c r="Q39">
        <v>34</v>
      </c>
      <c r="R39" t="e">
        <f t="shared" si="21"/>
        <v>#REF!</v>
      </c>
      <c r="S39" t="e">
        <f t="shared" si="22"/>
        <v>#REF!</v>
      </c>
      <c r="T39" t="e">
        <f t="shared" si="23"/>
        <v>#REF!</v>
      </c>
      <c r="U39" t="e">
        <f t="shared" si="24"/>
        <v>#REF!</v>
      </c>
      <c r="V39" t="e">
        <f t="shared" si="25"/>
        <v>#REF!</v>
      </c>
      <c r="W39" t="e">
        <f t="shared" si="26"/>
        <v>#REF!</v>
      </c>
      <c r="X39" t="e">
        <f t="shared" si="27"/>
        <v>#REF!</v>
      </c>
      <c r="Y39" t="e">
        <f t="shared" si="28"/>
        <v>#REF!</v>
      </c>
      <c r="Z39" t="e">
        <f t="shared" si="29"/>
        <v>#REF!</v>
      </c>
      <c r="AA39" t="e">
        <f t="shared" si="30"/>
        <v>#REF!</v>
      </c>
      <c r="AB39" t="e">
        <f t="shared" si="31"/>
        <v>#REF!</v>
      </c>
      <c r="AC39" t="e">
        <f t="shared" si="32"/>
        <v>#REF!</v>
      </c>
      <c r="AD39" t="e">
        <f t="shared" si="33"/>
        <v>#REF!</v>
      </c>
      <c r="AE39" t="e">
        <f t="shared" si="34"/>
        <v>#VALUE!</v>
      </c>
      <c r="AF39" t="e">
        <f t="shared" si="35"/>
        <v>#VALUE!</v>
      </c>
    </row>
    <row r="40" spans="2:32" ht="25.5" customHeight="1" x14ac:dyDescent="0.25">
      <c r="B40">
        <v>35</v>
      </c>
      <c r="C40" s="234" t="e">
        <f t="shared" si="18"/>
        <v>#REF!</v>
      </c>
      <c r="D40" s="236" t="e">
        <f t="shared" ref="D40:D70" si="36">VLOOKUP(C40,Evaluation_compétences,VLOOKUP($N$13,$M$15:$O$29,3),0)</f>
        <v>#REF!</v>
      </c>
      <c r="E40" s="225"/>
      <c r="J40" s="228" t="s">
        <v>1369</v>
      </c>
      <c r="K40" s="229" t="s">
        <v>1399</v>
      </c>
      <c r="Q40">
        <v>35</v>
      </c>
      <c r="R40" t="e">
        <f t="shared" si="21"/>
        <v>#REF!</v>
      </c>
      <c r="S40" t="e">
        <f t="shared" si="22"/>
        <v>#REF!</v>
      </c>
      <c r="T40" t="e">
        <f t="shared" si="23"/>
        <v>#REF!</v>
      </c>
      <c r="U40" t="e">
        <f t="shared" si="24"/>
        <v>#REF!</v>
      </c>
      <c r="V40" t="e">
        <f t="shared" si="25"/>
        <v>#REF!</v>
      </c>
      <c r="W40" t="e">
        <f t="shared" si="26"/>
        <v>#REF!</v>
      </c>
      <c r="X40" t="e">
        <f t="shared" si="27"/>
        <v>#REF!</v>
      </c>
      <c r="Y40" t="e">
        <f t="shared" si="28"/>
        <v>#REF!</v>
      </c>
      <c r="Z40" t="e">
        <f t="shared" si="29"/>
        <v>#REF!</v>
      </c>
      <c r="AA40" t="e">
        <f t="shared" si="30"/>
        <v>#REF!</v>
      </c>
      <c r="AB40" t="e">
        <f t="shared" si="31"/>
        <v>#REF!</v>
      </c>
      <c r="AC40" t="e">
        <f t="shared" si="32"/>
        <v>#REF!</v>
      </c>
      <c r="AD40" t="e">
        <f t="shared" si="33"/>
        <v>#REF!</v>
      </c>
      <c r="AE40" t="e">
        <f t="shared" si="34"/>
        <v>#VALUE!</v>
      </c>
      <c r="AF40" t="e">
        <f t="shared" si="35"/>
        <v>#VALUE!</v>
      </c>
    </row>
    <row r="41" spans="2:32" ht="25.5" customHeight="1" x14ac:dyDescent="0.25">
      <c r="B41">
        <v>36</v>
      </c>
      <c r="C41" s="234" t="e">
        <f t="shared" si="18"/>
        <v>#REF!</v>
      </c>
      <c r="D41" s="236" t="e">
        <f t="shared" si="36"/>
        <v>#REF!</v>
      </c>
      <c r="E41" s="225"/>
      <c r="J41" s="228" t="s">
        <v>1370</v>
      </c>
      <c r="K41" s="229" t="s">
        <v>1399</v>
      </c>
      <c r="Q41">
        <v>36</v>
      </c>
      <c r="R41" t="e">
        <f t="shared" si="21"/>
        <v>#REF!</v>
      </c>
      <c r="S41" t="e">
        <f t="shared" si="22"/>
        <v>#REF!</v>
      </c>
      <c r="T41" t="e">
        <f t="shared" si="23"/>
        <v>#REF!</v>
      </c>
      <c r="U41" t="e">
        <f t="shared" si="24"/>
        <v>#REF!</v>
      </c>
      <c r="V41" t="e">
        <f t="shared" si="25"/>
        <v>#REF!</v>
      </c>
      <c r="W41" t="e">
        <f t="shared" si="26"/>
        <v>#REF!</v>
      </c>
      <c r="X41" t="e">
        <f t="shared" si="27"/>
        <v>#REF!</v>
      </c>
      <c r="Y41" t="e">
        <f t="shared" si="28"/>
        <v>#REF!</v>
      </c>
      <c r="Z41" t="e">
        <f t="shared" si="29"/>
        <v>#REF!</v>
      </c>
      <c r="AA41" t="e">
        <f t="shared" si="30"/>
        <v>#REF!</v>
      </c>
      <c r="AB41" t="e">
        <f t="shared" si="31"/>
        <v>#REF!</v>
      </c>
      <c r="AC41" t="e">
        <f t="shared" si="32"/>
        <v>#REF!</v>
      </c>
      <c r="AD41" t="e">
        <f t="shared" si="33"/>
        <v>#REF!</v>
      </c>
      <c r="AE41" t="e">
        <f t="shared" si="34"/>
        <v>#VALUE!</v>
      </c>
      <c r="AF41" t="e">
        <f t="shared" si="35"/>
        <v>#VALUE!</v>
      </c>
    </row>
    <row r="42" spans="2:32" ht="25.5" customHeight="1" x14ac:dyDescent="0.25">
      <c r="B42">
        <v>37</v>
      </c>
      <c r="C42" s="234" t="e">
        <f t="shared" si="18"/>
        <v>#REF!</v>
      </c>
      <c r="D42" s="236" t="e">
        <f t="shared" si="36"/>
        <v>#REF!</v>
      </c>
      <c r="E42" s="225"/>
      <c r="J42" s="228" t="s">
        <v>1371</v>
      </c>
      <c r="K42" s="229" t="s">
        <v>1399</v>
      </c>
      <c r="Q42">
        <v>37</v>
      </c>
      <c r="R42" t="e">
        <f t="shared" si="21"/>
        <v>#REF!</v>
      </c>
      <c r="S42" t="e">
        <f t="shared" si="22"/>
        <v>#REF!</v>
      </c>
      <c r="T42" t="e">
        <f t="shared" si="23"/>
        <v>#REF!</v>
      </c>
      <c r="U42" t="e">
        <f t="shared" si="24"/>
        <v>#REF!</v>
      </c>
      <c r="V42" t="e">
        <f t="shared" si="25"/>
        <v>#REF!</v>
      </c>
      <c r="W42" t="e">
        <f t="shared" si="26"/>
        <v>#REF!</v>
      </c>
      <c r="X42" t="e">
        <f t="shared" si="27"/>
        <v>#REF!</v>
      </c>
      <c r="Y42" t="e">
        <f t="shared" si="28"/>
        <v>#REF!</v>
      </c>
      <c r="Z42" t="e">
        <f t="shared" si="29"/>
        <v>#REF!</v>
      </c>
      <c r="AA42" t="e">
        <f t="shared" si="30"/>
        <v>#REF!</v>
      </c>
      <c r="AB42" t="e">
        <f t="shared" si="31"/>
        <v>#REF!</v>
      </c>
      <c r="AC42" t="e">
        <f t="shared" si="32"/>
        <v>#REF!</v>
      </c>
      <c r="AD42" t="e">
        <f t="shared" si="33"/>
        <v>#REF!</v>
      </c>
      <c r="AE42" t="e">
        <f t="shared" si="34"/>
        <v>#VALUE!</v>
      </c>
      <c r="AF42" t="e">
        <f t="shared" si="35"/>
        <v>#VALUE!</v>
      </c>
    </row>
    <row r="43" spans="2:32" ht="25.5" customHeight="1" x14ac:dyDescent="0.25">
      <c r="B43">
        <v>38</v>
      </c>
      <c r="C43" s="234" t="e">
        <f t="shared" si="18"/>
        <v>#REF!</v>
      </c>
      <c r="D43" s="236" t="e">
        <f t="shared" si="36"/>
        <v>#REF!</v>
      </c>
      <c r="E43" s="225"/>
      <c r="J43" s="228" t="s">
        <v>1372</v>
      </c>
      <c r="K43" s="229" t="s">
        <v>1399</v>
      </c>
      <c r="Q43">
        <v>38</v>
      </c>
      <c r="R43" t="e">
        <f t="shared" si="21"/>
        <v>#REF!</v>
      </c>
      <c r="S43" t="e">
        <f t="shared" si="22"/>
        <v>#REF!</v>
      </c>
      <c r="T43" t="e">
        <f t="shared" si="23"/>
        <v>#REF!</v>
      </c>
      <c r="U43" t="e">
        <f t="shared" si="24"/>
        <v>#REF!</v>
      </c>
      <c r="V43" t="e">
        <f t="shared" si="25"/>
        <v>#REF!</v>
      </c>
      <c r="W43" t="e">
        <f t="shared" si="26"/>
        <v>#REF!</v>
      </c>
      <c r="X43" t="e">
        <f t="shared" si="27"/>
        <v>#REF!</v>
      </c>
      <c r="Y43" t="e">
        <f t="shared" si="28"/>
        <v>#REF!</v>
      </c>
      <c r="Z43" t="e">
        <f t="shared" si="29"/>
        <v>#REF!</v>
      </c>
      <c r="AA43" t="e">
        <f t="shared" si="30"/>
        <v>#REF!</v>
      </c>
      <c r="AB43" t="e">
        <f t="shared" si="31"/>
        <v>#REF!</v>
      </c>
      <c r="AC43" t="e">
        <f t="shared" si="32"/>
        <v>#REF!</v>
      </c>
      <c r="AD43" t="e">
        <f t="shared" si="33"/>
        <v>#REF!</v>
      </c>
      <c r="AE43" t="e">
        <f t="shared" si="34"/>
        <v>#VALUE!</v>
      </c>
      <c r="AF43" t="e">
        <f t="shared" si="35"/>
        <v>#VALUE!</v>
      </c>
    </row>
    <row r="44" spans="2:32" ht="25.5" customHeight="1" x14ac:dyDescent="0.25">
      <c r="B44">
        <v>39</v>
      </c>
      <c r="C44" s="234" t="e">
        <f t="shared" si="18"/>
        <v>#REF!</v>
      </c>
      <c r="D44" s="236" t="e">
        <f t="shared" si="36"/>
        <v>#REF!</v>
      </c>
      <c r="E44" s="225"/>
      <c r="J44" s="228" t="s">
        <v>1373</v>
      </c>
      <c r="K44" s="229" t="s">
        <v>1399</v>
      </c>
      <c r="Q44">
        <v>39</v>
      </c>
      <c r="R44" t="e">
        <f t="shared" si="21"/>
        <v>#REF!</v>
      </c>
      <c r="S44" t="e">
        <f t="shared" si="22"/>
        <v>#REF!</v>
      </c>
      <c r="T44" t="e">
        <f t="shared" si="23"/>
        <v>#REF!</v>
      </c>
      <c r="U44" t="e">
        <f t="shared" si="24"/>
        <v>#REF!</v>
      </c>
      <c r="V44" t="e">
        <f t="shared" si="25"/>
        <v>#REF!</v>
      </c>
      <c r="W44" t="e">
        <f t="shared" si="26"/>
        <v>#REF!</v>
      </c>
      <c r="X44" t="e">
        <f t="shared" si="27"/>
        <v>#REF!</v>
      </c>
      <c r="Y44" t="e">
        <f t="shared" si="28"/>
        <v>#REF!</v>
      </c>
      <c r="Z44" t="e">
        <f t="shared" si="29"/>
        <v>#REF!</v>
      </c>
      <c r="AA44" t="e">
        <f t="shared" si="30"/>
        <v>#REF!</v>
      </c>
      <c r="AB44" t="e">
        <f t="shared" si="31"/>
        <v>#REF!</v>
      </c>
      <c r="AC44" t="e">
        <f t="shared" si="32"/>
        <v>#REF!</v>
      </c>
      <c r="AD44" t="e">
        <f t="shared" si="33"/>
        <v>#REF!</v>
      </c>
      <c r="AE44" t="e">
        <f t="shared" si="34"/>
        <v>#VALUE!</v>
      </c>
      <c r="AF44" t="e">
        <f t="shared" si="35"/>
        <v>#VALUE!</v>
      </c>
    </row>
    <row r="45" spans="2:32" ht="25.5" customHeight="1" x14ac:dyDescent="0.25">
      <c r="B45">
        <v>40</v>
      </c>
      <c r="C45" s="234" t="e">
        <f t="shared" si="18"/>
        <v>#REF!</v>
      </c>
      <c r="D45" s="236" t="e">
        <f t="shared" si="36"/>
        <v>#REF!</v>
      </c>
      <c r="E45" s="225"/>
      <c r="J45" s="228" t="s">
        <v>1374</v>
      </c>
      <c r="K45" s="229" t="s">
        <v>1399</v>
      </c>
      <c r="Q45">
        <v>40</v>
      </c>
      <c r="R45" t="e">
        <f t="shared" si="21"/>
        <v>#REF!</v>
      </c>
      <c r="S45" t="e">
        <f t="shared" si="22"/>
        <v>#REF!</v>
      </c>
      <c r="T45" t="e">
        <f t="shared" si="23"/>
        <v>#REF!</v>
      </c>
      <c r="U45" t="e">
        <f t="shared" si="24"/>
        <v>#REF!</v>
      </c>
      <c r="V45" t="e">
        <f t="shared" si="25"/>
        <v>#REF!</v>
      </c>
      <c r="W45" t="e">
        <f t="shared" si="26"/>
        <v>#REF!</v>
      </c>
      <c r="X45" t="e">
        <f t="shared" si="27"/>
        <v>#REF!</v>
      </c>
      <c r="Y45" t="e">
        <f t="shared" si="28"/>
        <v>#REF!</v>
      </c>
      <c r="Z45" t="e">
        <f t="shared" si="29"/>
        <v>#REF!</v>
      </c>
      <c r="AA45" t="e">
        <f t="shared" si="30"/>
        <v>#REF!</v>
      </c>
      <c r="AB45" t="e">
        <f t="shared" si="31"/>
        <v>#REF!</v>
      </c>
      <c r="AC45" t="e">
        <f t="shared" si="32"/>
        <v>#REF!</v>
      </c>
      <c r="AD45" t="e">
        <f t="shared" si="33"/>
        <v>#REF!</v>
      </c>
      <c r="AE45" t="e">
        <f t="shared" si="34"/>
        <v>#VALUE!</v>
      </c>
      <c r="AF45" t="e">
        <f t="shared" si="35"/>
        <v>#VALUE!</v>
      </c>
    </row>
    <row r="46" spans="2:32" ht="25.5" customHeight="1" x14ac:dyDescent="0.25">
      <c r="B46">
        <v>41</v>
      </c>
      <c r="C46" s="234" t="e">
        <f t="shared" si="18"/>
        <v>#REF!</v>
      </c>
      <c r="D46" s="236" t="e">
        <f t="shared" si="36"/>
        <v>#REF!</v>
      </c>
      <c r="E46" s="225"/>
      <c r="J46" s="228" t="s">
        <v>1375</v>
      </c>
      <c r="K46" s="229" t="s">
        <v>1399</v>
      </c>
      <c r="Q46">
        <v>41</v>
      </c>
      <c r="R46" t="e">
        <f t="shared" si="21"/>
        <v>#REF!</v>
      </c>
      <c r="S46" t="e">
        <f t="shared" si="22"/>
        <v>#REF!</v>
      </c>
      <c r="T46" t="e">
        <f t="shared" si="23"/>
        <v>#REF!</v>
      </c>
      <c r="U46" t="e">
        <f t="shared" si="24"/>
        <v>#REF!</v>
      </c>
      <c r="V46" t="e">
        <f t="shared" si="25"/>
        <v>#REF!</v>
      </c>
      <c r="W46" t="e">
        <f t="shared" si="26"/>
        <v>#REF!</v>
      </c>
      <c r="X46" t="e">
        <f t="shared" si="27"/>
        <v>#REF!</v>
      </c>
      <c r="Y46" t="e">
        <f t="shared" si="28"/>
        <v>#REF!</v>
      </c>
      <c r="Z46" t="e">
        <f t="shared" si="29"/>
        <v>#REF!</v>
      </c>
      <c r="AA46" t="e">
        <f t="shared" si="30"/>
        <v>#REF!</v>
      </c>
      <c r="AB46" t="e">
        <f t="shared" si="31"/>
        <v>#REF!</v>
      </c>
      <c r="AC46" t="e">
        <f t="shared" si="32"/>
        <v>#REF!</v>
      </c>
      <c r="AD46" t="e">
        <f t="shared" si="33"/>
        <v>#REF!</v>
      </c>
      <c r="AE46" t="e">
        <f t="shared" si="34"/>
        <v>#VALUE!</v>
      </c>
      <c r="AF46" t="e">
        <f t="shared" si="35"/>
        <v>#VALUE!</v>
      </c>
    </row>
    <row r="47" spans="2:32" ht="25.5" customHeight="1" x14ac:dyDescent="0.25">
      <c r="B47">
        <v>42</v>
      </c>
      <c r="C47" s="234" t="e">
        <f t="shared" si="18"/>
        <v>#REF!</v>
      </c>
      <c r="D47" s="236" t="e">
        <f t="shared" si="36"/>
        <v>#REF!</v>
      </c>
      <c r="E47" s="225"/>
      <c r="J47" s="228" t="s">
        <v>1376</v>
      </c>
      <c r="K47" s="229" t="s">
        <v>1399</v>
      </c>
      <c r="Q47">
        <v>42</v>
      </c>
      <c r="R47" t="e">
        <f t="shared" si="21"/>
        <v>#REF!</v>
      </c>
      <c r="S47" t="e">
        <f t="shared" si="22"/>
        <v>#REF!</v>
      </c>
      <c r="T47" t="e">
        <f t="shared" si="23"/>
        <v>#REF!</v>
      </c>
      <c r="U47" t="e">
        <f t="shared" si="24"/>
        <v>#REF!</v>
      </c>
      <c r="V47" t="e">
        <f t="shared" si="25"/>
        <v>#REF!</v>
      </c>
      <c r="W47" t="e">
        <f t="shared" si="26"/>
        <v>#REF!</v>
      </c>
      <c r="X47" t="e">
        <f t="shared" si="27"/>
        <v>#REF!</v>
      </c>
      <c r="Y47" t="e">
        <f t="shared" si="28"/>
        <v>#REF!</v>
      </c>
      <c r="Z47" t="e">
        <f t="shared" si="29"/>
        <v>#REF!</v>
      </c>
      <c r="AA47" t="e">
        <f t="shared" si="30"/>
        <v>#REF!</v>
      </c>
      <c r="AB47" t="e">
        <f t="shared" si="31"/>
        <v>#REF!</v>
      </c>
      <c r="AC47" t="e">
        <f t="shared" si="32"/>
        <v>#REF!</v>
      </c>
      <c r="AD47" t="e">
        <f t="shared" si="33"/>
        <v>#REF!</v>
      </c>
      <c r="AE47" t="e">
        <f t="shared" si="34"/>
        <v>#VALUE!</v>
      </c>
      <c r="AF47" t="e">
        <f t="shared" si="35"/>
        <v>#VALUE!</v>
      </c>
    </row>
    <row r="48" spans="2:32" ht="25.5" customHeight="1" x14ac:dyDescent="0.25">
      <c r="B48">
        <v>43</v>
      </c>
      <c r="C48" s="234" t="e">
        <f t="shared" si="18"/>
        <v>#REF!</v>
      </c>
      <c r="D48" s="236" t="e">
        <f t="shared" si="36"/>
        <v>#REF!</v>
      </c>
      <c r="E48" s="225"/>
      <c r="J48" s="228" t="s">
        <v>1377</v>
      </c>
      <c r="K48" s="229" t="s">
        <v>1399</v>
      </c>
      <c r="Q48">
        <v>43</v>
      </c>
      <c r="R48" t="e">
        <f t="shared" si="21"/>
        <v>#REF!</v>
      </c>
      <c r="S48" t="e">
        <f t="shared" si="22"/>
        <v>#REF!</v>
      </c>
      <c r="T48" t="e">
        <f t="shared" si="23"/>
        <v>#REF!</v>
      </c>
      <c r="U48" t="e">
        <f t="shared" si="24"/>
        <v>#REF!</v>
      </c>
      <c r="V48" t="e">
        <f t="shared" si="25"/>
        <v>#REF!</v>
      </c>
      <c r="W48" t="e">
        <f t="shared" si="26"/>
        <v>#REF!</v>
      </c>
      <c r="X48" t="e">
        <f t="shared" si="27"/>
        <v>#REF!</v>
      </c>
      <c r="Y48" t="e">
        <f t="shared" si="28"/>
        <v>#REF!</v>
      </c>
      <c r="Z48" t="e">
        <f t="shared" si="29"/>
        <v>#REF!</v>
      </c>
      <c r="AA48" t="e">
        <f t="shared" si="30"/>
        <v>#REF!</v>
      </c>
      <c r="AB48" t="e">
        <f t="shared" si="31"/>
        <v>#REF!</v>
      </c>
      <c r="AC48" t="e">
        <f t="shared" si="32"/>
        <v>#REF!</v>
      </c>
      <c r="AD48" t="e">
        <f t="shared" si="33"/>
        <v>#REF!</v>
      </c>
      <c r="AE48" t="e">
        <f t="shared" si="34"/>
        <v>#VALUE!</v>
      </c>
      <c r="AF48" t="e">
        <f t="shared" si="35"/>
        <v>#VALUE!</v>
      </c>
    </row>
    <row r="49" spans="2:32" ht="25.5" customHeight="1" x14ac:dyDescent="0.25">
      <c r="B49">
        <v>44</v>
      </c>
      <c r="C49" s="234" t="e">
        <f t="shared" si="18"/>
        <v>#REF!</v>
      </c>
      <c r="D49" s="236" t="e">
        <f t="shared" si="36"/>
        <v>#REF!</v>
      </c>
      <c r="E49" s="225"/>
      <c r="J49" s="228" t="s">
        <v>1378</v>
      </c>
      <c r="K49" s="229" t="s">
        <v>1399</v>
      </c>
      <c r="Q49">
        <v>44</v>
      </c>
      <c r="R49" t="e">
        <f t="shared" si="21"/>
        <v>#REF!</v>
      </c>
      <c r="S49" t="e">
        <f t="shared" si="22"/>
        <v>#REF!</v>
      </c>
      <c r="T49" t="e">
        <f t="shared" si="23"/>
        <v>#REF!</v>
      </c>
      <c r="U49" t="e">
        <f t="shared" si="24"/>
        <v>#REF!</v>
      </c>
      <c r="V49" t="e">
        <f t="shared" si="25"/>
        <v>#REF!</v>
      </c>
      <c r="W49" t="e">
        <f t="shared" si="26"/>
        <v>#REF!</v>
      </c>
      <c r="X49" t="e">
        <f t="shared" si="27"/>
        <v>#REF!</v>
      </c>
      <c r="Y49" t="e">
        <f t="shared" si="28"/>
        <v>#REF!</v>
      </c>
      <c r="Z49" t="e">
        <f t="shared" si="29"/>
        <v>#REF!</v>
      </c>
      <c r="AA49" t="e">
        <f t="shared" si="30"/>
        <v>#REF!</v>
      </c>
      <c r="AB49" t="e">
        <f t="shared" si="31"/>
        <v>#REF!</v>
      </c>
      <c r="AC49" t="e">
        <f t="shared" si="32"/>
        <v>#REF!</v>
      </c>
      <c r="AD49" t="e">
        <f t="shared" si="33"/>
        <v>#REF!</v>
      </c>
      <c r="AE49" t="e">
        <f t="shared" si="34"/>
        <v>#VALUE!</v>
      </c>
      <c r="AF49" t="e">
        <f t="shared" si="35"/>
        <v>#VALUE!</v>
      </c>
    </row>
    <row r="50" spans="2:32" ht="25.5" customHeight="1" x14ac:dyDescent="0.25">
      <c r="B50">
        <v>45</v>
      </c>
      <c r="C50" s="234" t="e">
        <f t="shared" si="18"/>
        <v>#REF!</v>
      </c>
      <c r="D50" s="236" t="e">
        <f t="shared" si="36"/>
        <v>#REF!</v>
      </c>
      <c r="E50" s="225"/>
      <c r="J50" s="228" t="s">
        <v>1379</v>
      </c>
      <c r="K50" s="229" t="s">
        <v>1399</v>
      </c>
      <c r="Q50">
        <v>45</v>
      </c>
      <c r="R50" t="e">
        <f t="shared" si="21"/>
        <v>#REF!</v>
      </c>
      <c r="S50" t="e">
        <f t="shared" si="22"/>
        <v>#REF!</v>
      </c>
      <c r="T50" t="e">
        <f t="shared" si="23"/>
        <v>#REF!</v>
      </c>
      <c r="U50" t="e">
        <f t="shared" si="24"/>
        <v>#REF!</v>
      </c>
      <c r="V50" t="e">
        <f t="shared" si="25"/>
        <v>#REF!</v>
      </c>
      <c r="W50" t="e">
        <f t="shared" si="26"/>
        <v>#REF!</v>
      </c>
      <c r="X50" t="e">
        <f t="shared" si="27"/>
        <v>#REF!</v>
      </c>
      <c r="Y50" t="e">
        <f t="shared" si="28"/>
        <v>#REF!</v>
      </c>
      <c r="Z50" t="e">
        <f t="shared" si="29"/>
        <v>#REF!</v>
      </c>
      <c r="AA50" t="e">
        <f t="shared" si="30"/>
        <v>#REF!</v>
      </c>
      <c r="AB50" t="e">
        <f t="shared" si="31"/>
        <v>#REF!</v>
      </c>
      <c r="AC50" t="e">
        <f t="shared" si="32"/>
        <v>#REF!</v>
      </c>
      <c r="AD50" t="e">
        <f t="shared" si="33"/>
        <v>#REF!</v>
      </c>
      <c r="AE50" t="e">
        <f t="shared" si="34"/>
        <v>#VALUE!</v>
      </c>
      <c r="AF50" t="e">
        <f t="shared" si="35"/>
        <v>#VALUE!</v>
      </c>
    </row>
    <row r="51" spans="2:32" ht="25.5" customHeight="1" x14ac:dyDescent="0.25">
      <c r="B51">
        <v>46</v>
      </c>
      <c r="C51" s="234" t="e">
        <f t="shared" si="18"/>
        <v>#REF!</v>
      </c>
      <c r="D51" s="236" t="e">
        <f t="shared" si="36"/>
        <v>#REF!</v>
      </c>
      <c r="E51" s="225"/>
      <c r="J51" s="228" t="s">
        <v>1380</v>
      </c>
      <c r="K51" s="229" t="s">
        <v>1399</v>
      </c>
      <c r="Q51">
        <v>46</v>
      </c>
      <c r="R51" t="e">
        <f t="shared" si="21"/>
        <v>#REF!</v>
      </c>
      <c r="S51" t="e">
        <f t="shared" si="22"/>
        <v>#REF!</v>
      </c>
      <c r="T51" t="e">
        <f t="shared" si="23"/>
        <v>#REF!</v>
      </c>
      <c r="U51" t="e">
        <f t="shared" si="24"/>
        <v>#REF!</v>
      </c>
      <c r="V51" t="e">
        <f t="shared" si="25"/>
        <v>#REF!</v>
      </c>
      <c r="W51" t="e">
        <f t="shared" si="26"/>
        <v>#REF!</v>
      </c>
      <c r="X51" t="e">
        <f t="shared" si="27"/>
        <v>#REF!</v>
      </c>
      <c r="Y51" t="e">
        <f t="shared" si="28"/>
        <v>#REF!</v>
      </c>
      <c r="Z51" t="e">
        <f t="shared" si="29"/>
        <v>#REF!</v>
      </c>
      <c r="AA51" t="e">
        <f t="shared" si="30"/>
        <v>#REF!</v>
      </c>
      <c r="AB51" t="e">
        <f t="shared" si="31"/>
        <v>#REF!</v>
      </c>
      <c r="AC51" t="e">
        <f t="shared" si="32"/>
        <v>#REF!</v>
      </c>
      <c r="AD51" t="e">
        <f t="shared" si="33"/>
        <v>#REF!</v>
      </c>
      <c r="AE51" t="e">
        <f t="shared" si="34"/>
        <v>#VALUE!</v>
      </c>
      <c r="AF51" t="e">
        <f t="shared" si="35"/>
        <v>#VALUE!</v>
      </c>
    </row>
    <row r="52" spans="2:32" ht="25.5" customHeight="1" x14ac:dyDescent="0.25">
      <c r="B52">
        <v>47</v>
      </c>
      <c r="C52" s="234" t="e">
        <f t="shared" si="18"/>
        <v>#REF!</v>
      </c>
      <c r="D52" s="236" t="e">
        <f t="shared" si="36"/>
        <v>#REF!</v>
      </c>
      <c r="E52" s="225"/>
      <c r="J52" s="228" t="s">
        <v>1427</v>
      </c>
      <c r="K52" s="229" t="s">
        <v>1399</v>
      </c>
      <c r="Q52">
        <v>47</v>
      </c>
      <c r="R52" t="e">
        <f t="shared" si="21"/>
        <v>#REF!</v>
      </c>
      <c r="S52" t="e">
        <f t="shared" si="22"/>
        <v>#REF!</v>
      </c>
      <c r="T52" t="e">
        <f t="shared" si="23"/>
        <v>#REF!</v>
      </c>
      <c r="U52" t="e">
        <f t="shared" si="24"/>
        <v>#REF!</v>
      </c>
      <c r="V52" t="e">
        <f t="shared" si="25"/>
        <v>#REF!</v>
      </c>
      <c r="W52" t="e">
        <f t="shared" si="26"/>
        <v>#REF!</v>
      </c>
      <c r="X52" t="e">
        <f t="shared" si="27"/>
        <v>#REF!</v>
      </c>
      <c r="Y52" t="e">
        <f t="shared" si="28"/>
        <v>#REF!</v>
      </c>
      <c r="Z52" t="e">
        <f t="shared" si="29"/>
        <v>#REF!</v>
      </c>
      <c r="AA52" t="e">
        <f t="shared" si="30"/>
        <v>#REF!</v>
      </c>
      <c r="AB52" t="e">
        <f t="shared" si="31"/>
        <v>#REF!</v>
      </c>
      <c r="AC52" t="e">
        <f t="shared" si="32"/>
        <v>#REF!</v>
      </c>
      <c r="AD52" t="e">
        <f t="shared" si="33"/>
        <v>#REF!</v>
      </c>
      <c r="AE52" t="e">
        <f t="shared" si="34"/>
        <v>#VALUE!</v>
      </c>
      <c r="AF52" t="e">
        <f t="shared" si="35"/>
        <v>#VALUE!</v>
      </c>
    </row>
    <row r="53" spans="2:32" ht="25.5" customHeight="1" x14ac:dyDescent="0.25">
      <c r="B53">
        <v>48</v>
      </c>
      <c r="C53" s="234" t="e">
        <f t="shared" si="18"/>
        <v>#REF!</v>
      </c>
      <c r="D53" s="236" t="e">
        <f t="shared" si="36"/>
        <v>#REF!</v>
      </c>
      <c r="E53" s="225"/>
      <c r="J53" s="228" t="s">
        <v>1381</v>
      </c>
      <c r="K53" s="229" t="s">
        <v>1399</v>
      </c>
      <c r="Q53">
        <v>48</v>
      </c>
      <c r="R53" t="e">
        <f t="shared" si="21"/>
        <v>#REF!</v>
      </c>
      <c r="S53" t="e">
        <f t="shared" si="22"/>
        <v>#REF!</v>
      </c>
      <c r="T53" t="e">
        <f t="shared" si="23"/>
        <v>#REF!</v>
      </c>
      <c r="U53" t="e">
        <f t="shared" si="24"/>
        <v>#REF!</v>
      </c>
      <c r="V53" t="e">
        <f t="shared" si="25"/>
        <v>#REF!</v>
      </c>
      <c r="W53" t="e">
        <f t="shared" si="26"/>
        <v>#REF!</v>
      </c>
      <c r="X53" t="e">
        <f t="shared" si="27"/>
        <v>#REF!</v>
      </c>
      <c r="Y53" t="e">
        <f t="shared" si="28"/>
        <v>#REF!</v>
      </c>
      <c r="Z53" t="e">
        <f t="shared" si="29"/>
        <v>#REF!</v>
      </c>
      <c r="AA53" t="e">
        <f t="shared" si="30"/>
        <v>#REF!</v>
      </c>
      <c r="AB53" t="e">
        <f t="shared" si="31"/>
        <v>#REF!</v>
      </c>
      <c r="AC53" t="e">
        <f t="shared" si="32"/>
        <v>#REF!</v>
      </c>
      <c r="AD53" t="e">
        <f t="shared" si="33"/>
        <v>#REF!</v>
      </c>
      <c r="AE53" t="e">
        <f t="shared" si="34"/>
        <v>#VALUE!</v>
      </c>
      <c r="AF53" t="e">
        <f t="shared" si="35"/>
        <v>#VALUE!</v>
      </c>
    </row>
    <row r="54" spans="2:32" ht="25.5" customHeight="1" x14ac:dyDescent="0.25">
      <c r="B54">
        <v>49</v>
      </c>
      <c r="C54" s="234" t="e">
        <f t="shared" si="18"/>
        <v>#REF!</v>
      </c>
      <c r="D54" s="236" t="e">
        <f t="shared" si="36"/>
        <v>#REF!</v>
      </c>
      <c r="E54" s="225"/>
      <c r="J54" s="228" t="s">
        <v>1382</v>
      </c>
      <c r="K54" s="229" t="s">
        <v>1399</v>
      </c>
      <c r="Q54">
        <v>49</v>
      </c>
      <c r="R54" t="e">
        <f t="shared" si="21"/>
        <v>#REF!</v>
      </c>
      <c r="S54" t="e">
        <f t="shared" si="22"/>
        <v>#REF!</v>
      </c>
      <c r="T54" t="e">
        <f t="shared" si="23"/>
        <v>#REF!</v>
      </c>
      <c r="U54" t="e">
        <f t="shared" si="24"/>
        <v>#REF!</v>
      </c>
      <c r="V54" t="e">
        <f t="shared" si="25"/>
        <v>#REF!</v>
      </c>
      <c r="W54" t="e">
        <f t="shared" si="26"/>
        <v>#REF!</v>
      </c>
      <c r="X54" t="e">
        <f t="shared" si="27"/>
        <v>#REF!</v>
      </c>
      <c r="Y54" t="e">
        <f t="shared" si="28"/>
        <v>#REF!</v>
      </c>
      <c r="Z54" t="e">
        <f t="shared" si="29"/>
        <v>#REF!</v>
      </c>
      <c r="AA54" t="e">
        <f t="shared" si="30"/>
        <v>#REF!</v>
      </c>
      <c r="AB54" t="e">
        <f t="shared" si="31"/>
        <v>#REF!</v>
      </c>
      <c r="AC54" t="e">
        <f t="shared" si="32"/>
        <v>#REF!</v>
      </c>
      <c r="AD54" t="e">
        <f t="shared" si="33"/>
        <v>#REF!</v>
      </c>
      <c r="AE54" t="e">
        <f t="shared" si="34"/>
        <v>#VALUE!</v>
      </c>
      <c r="AF54" t="e">
        <f t="shared" si="35"/>
        <v>#VALUE!</v>
      </c>
    </row>
    <row r="55" spans="2:32" ht="25.5" customHeight="1" x14ac:dyDescent="0.25">
      <c r="B55">
        <v>50</v>
      </c>
      <c r="C55" s="234" t="e">
        <f t="shared" si="18"/>
        <v>#REF!</v>
      </c>
      <c r="D55" s="236" t="e">
        <f t="shared" si="36"/>
        <v>#REF!</v>
      </c>
      <c r="E55" s="225"/>
      <c r="J55" s="228" t="s">
        <v>1383</v>
      </c>
      <c r="K55" s="229" t="s">
        <v>1399</v>
      </c>
      <c r="Q55">
        <v>50</v>
      </c>
      <c r="R55" t="e">
        <f t="shared" si="21"/>
        <v>#REF!</v>
      </c>
      <c r="S55" t="e">
        <f t="shared" si="22"/>
        <v>#REF!</v>
      </c>
      <c r="T55" t="e">
        <f t="shared" si="23"/>
        <v>#REF!</v>
      </c>
      <c r="U55" t="e">
        <f t="shared" si="24"/>
        <v>#REF!</v>
      </c>
      <c r="V55" t="e">
        <f t="shared" si="25"/>
        <v>#REF!</v>
      </c>
      <c r="W55" t="e">
        <f t="shared" si="26"/>
        <v>#REF!</v>
      </c>
      <c r="X55" t="e">
        <f t="shared" si="27"/>
        <v>#REF!</v>
      </c>
      <c r="Y55" t="e">
        <f t="shared" si="28"/>
        <v>#REF!</v>
      </c>
      <c r="Z55" t="e">
        <f t="shared" si="29"/>
        <v>#REF!</v>
      </c>
      <c r="AA55" t="e">
        <f t="shared" si="30"/>
        <v>#REF!</v>
      </c>
      <c r="AB55" t="e">
        <f t="shared" si="31"/>
        <v>#REF!</v>
      </c>
      <c r="AC55" t="e">
        <f t="shared" si="32"/>
        <v>#REF!</v>
      </c>
      <c r="AD55" t="e">
        <f t="shared" si="33"/>
        <v>#REF!</v>
      </c>
      <c r="AE55" t="e">
        <f t="shared" si="34"/>
        <v>#VALUE!</v>
      </c>
      <c r="AF55" t="e">
        <f t="shared" si="35"/>
        <v>#VALUE!</v>
      </c>
    </row>
    <row r="56" spans="2:32" ht="25.5" customHeight="1" x14ac:dyDescent="0.25">
      <c r="B56">
        <v>51</v>
      </c>
      <c r="C56" s="234" t="e">
        <f t="shared" si="18"/>
        <v>#REF!</v>
      </c>
      <c r="D56" s="236" t="e">
        <f t="shared" si="36"/>
        <v>#REF!</v>
      </c>
      <c r="E56" s="225"/>
      <c r="J56" s="228" t="s">
        <v>1384</v>
      </c>
      <c r="K56" s="229" t="s">
        <v>1399</v>
      </c>
      <c r="Q56">
        <v>51</v>
      </c>
      <c r="R56" t="e">
        <f t="shared" si="21"/>
        <v>#REF!</v>
      </c>
      <c r="S56" t="e">
        <f t="shared" si="22"/>
        <v>#REF!</v>
      </c>
      <c r="T56" t="e">
        <f t="shared" si="23"/>
        <v>#REF!</v>
      </c>
      <c r="U56" t="e">
        <f t="shared" si="24"/>
        <v>#REF!</v>
      </c>
      <c r="V56" t="e">
        <f t="shared" si="25"/>
        <v>#REF!</v>
      </c>
      <c r="W56" t="e">
        <f t="shared" si="26"/>
        <v>#REF!</v>
      </c>
      <c r="X56" t="e">
        <f t="shared" si="27"/>
        <v>#REF!</v>
      </c>
      <c r="Y56" t="e">
        <f t="shared" si="28"/>
        <v>#REF!</v>
      </c>
      <c r="Z56" t="e">
        <f t="shared" si="29"/>
        <v>#REF!</v>
      </c>
      <c r="AA56" t="e">
        <f t="shared" si="30"/>
        <v>#REF!</v>
      </c>
      <c r="AB56" t="e">
        <f t="shared" si="31"/>
        <v>#REF!</v>
      </c>
      <c r="AC56" t="e">
        <f t="shared" si="32"/>
        <v>#REF!</v>
      </c>
      <c r="AD56" t="e">
        <f t="shared" si="33"/>
        <v>#REF!</v>
      </c>
      <c r="AE56" t="e">
        <f t="shared" si="34"/>
        <v>#VALUE!</v>
      </c>
      <c r="AF56" t="e">
        <f t="shared" si="35"/>
        <v>#VALUE!</v>
      </c>
    </row>
    <row r="57" spans="2:32" ht="25.5" customHeight="1" x14ac:dyDescent="0.25">
      <c r="B57">
        <v>52</v>
      </c>
      <c r="C57" s="234" t="e">
        <f t="shared" si="18"/>
        <v>#REF!</v>
      </c>
      <c r="D57" s="236" t="e">
        <f t="shared" si="36"/>
        <v>#REF!</v>
      </c>
      <c r="E57" s="225"/>
      <c r="J57" s="228" t="s">
        <v>1385</v>
      </c>
      <c r="K57" s="229" t="s">
        <v>1399</v>
      </c>
      <c r="Q57">
        <v>52</v>
      </c>
      <c r="R57" t="e">
        <f t="shared" si="21"/>
        <v>#REF!</v>
      </c>
      <c r="S57" t="e">
        <f t="shared" si="22"/>
        <v>#REF!</v>
      </c>
      <c r="T57" t="e">
        <f t="shared" si="23"/>
        <v>#REF!</v>
      </c>
      <c r="U57" t="e">
        <f t="shared" si="24"/>
        <v>#REF!</v>
      </c>
      <c r="V57" t="e">
        <f t="shared" si="25"/>
        <v>#REF!</v>
      </c>
      <c r="W57" t="e">
        <f t="shared" si="26"/>
        <v>#REF!</v>
      </c>
      <c r="X57" t="e">
        <f t="shared" si="27"/>
        <v>#REF!</v>
      </c>
      <c r="Y57" t="e">
        <f t="shared" si="28"/>
        <v>#REF!</v>
      </c>
      <c r="Z57" t="e">
        <f t="shared" si="29"/>
        <v>#REF!</v>
      </c>
      <c r="AA57" t="e">
        <f t="shared" si="30"/>
        <v>#REF!</v>
      </c>
      <c r="AB57" t="e">
        <f t="shared" si="31"/>
        <v>#REF!</v>
      </c>
      <c r="AC57" t="e">
        <f t="shared" si="32"/>
        <v>#REF!</v>
      </c>
      <c r="AD57" t="e">
        <f t="shared" si="33"/>
        <v>#REF!</v>
      </c>
      <c r="AE57" t="e">
        <f t="shared" si="34"/>
        <v>#VALUE!</v>
      </c>
      <c r="AF57" t="e">
        <f t="shared" si="35"/>
        <v>#VALUE!</v>
      </c>
    </row>
    <row r="58" spans="2:32" ht="25.5" customHeight="1" x14ac:dyDescent="0.25">
      <c r="B58">
        <v>53</v>
      </c>
      <c r="C58" s="234" t="e">
        <f t="shared" si="18"/>
        <v>#REF!</v>
      </c>
      <c r="D58" s="236" t="e">
        <f t="shared" si="36"/>
        <v>#REF!</v>
      </c>
      <c r="E58" s="225"/>
      <c r="J58" s="228" t="s">
        <v>1386</v>
      </c>
      <c r="K58" s="229" t="s">
        <v>1399</v>
      </c>
      <c r="Q58">
        <v>53</v>
      </c>
      <c r="R58" t="e">
        <f t="shared" si="21"/>
        <v>#REF!</v>
      </c>
      <c r="S58" t="e">
        <f t="shared" si="22"/>
        <v>#REF!</v>
      </c>
      <c r="T58" t="e">
        <f t="shared" si="23"/>
        <v>#REF!</v>
      </c>
      <c r="U58" t="e">
        <f t="shared" si="24"/>
        <v>#REF!</v>
      </c>
      <c r="V58" t="e">
        <f t="shared" si="25"/>
        <v>#REF!</v>
      </c>
      <c r="W58" t="e">
        <f t="shared" si="26"/>
        <v>#REF!</v>
      </c>
      <c r="X58" t="e">
        <f t="shared" si="27"/>
        <v>#REF!</v>
      </c>
      <c r="Y58" t="e">
        <f t="shared" si="28"/>
        <v>#REF!</v>
      </c>
      <c r="Z58" t="e">
        <f t="shared" si="29"/>
        <v>#REF!</v>
      </c>
      <c r="AA58" t="e">
        <f t="shared" si="30"/>
        <v>#REF!</v>
      </c>
      <c r="AB58" t="e">
        <f t="shared" si="31"/>
        <v>#REF!</v>
      </c>
      <c r="AC58" t="e">
        <f t="shared" si="32"/>
        <v>#REF!</v>
      </c>
      <c r="AD58" t="e">
        <f t="shared" si="33"/>
        <v>#REF!</v>
      </c>
      <c r="AE58" t="e">
        <f t="shared" si="34"/>
        <v>#VALUE!</v>
      </c>
      <c r="AF58" t="e">
        <f t="shared" si="35"/>
        <v>#VALUE!</v>
      </c>
    </row>
    <row r="59" spans="2:32" ht="25.5" customHeight="1" x14ac:dyDescent="0.25">
      <c r="B59">
        <v>54</v>
      </c>
      <c r="C59" s="234" t="e">
        <f t="shared" si="18"/>
        <v>#REF!</v>
      </c>
      <c r="D59" s="236" t="e">
        <f t="shared" si="36"/>
        <v>#REF!</v>
      </c>
      <c r="E59" s="225"/>
      <c r="J59" s="228" t="s">
        <v>1387</v>
      </c>
      <c r="K59" s="229" t="s">
        <v>1399</v>
      </c>
      <c r="Q59">
        <v>54</v>
      </c>
      <c r="R59" t="e">
        <f t="shared" si="21"/>
        <v>#REF!</v>
      </c>
      <c r="S59" t="e">
        <f t="shared" si="22"/>
        <v>#REF!</v>
      </c>
      <c r="T59" t="e">
        <f t="shared" si="23"/>
        <v>#REF!</v>
      </c>
      <c r="U59" t="e">
        <f t="shared" si="24"/>
        <v>#REF!</v>
      </c>
      <c r="V59" t="e">
        <f t="shared" si="25"/>
        <v>#REF!</v>
      </c>
      <c r="W59" t="e">
        <f t="shared" si="26"/>
        <v>#REF!</v>
      </c>
      <c r="X59" t="e">
        <f t="shared" si="27"/>
        <v>#REF!</v>
      </c>
      <c r="Y59" t="e">
        <f t="shared" si="28"/>
        <v>#REF!</v>
      </c>
      <c r="Z59" t="e">
        <f t="shared" si="29"/>
        <v>#REF!</v>
      </c>
      <c r="AA59" t="e">
        <f t="shared" si="30"/>
        <v>#REF!</v>
      </c>
      <c r="AB59" t="e">
        <f t="shared" si="31"/>
        <v>#REF!</v>
      </c>
      <c r="AC59" t="e">
        <f t="shared" si="32"/>
        <v>#REF!</v>
      </c>
      <c r="AD59" t="e">
        <f t="shared" si="33"/>
        <v>#REF!</v>
      </c>
      <c r="AE59" t="e">
        <f t="shared" si="34"/>
        <v>#VALUE!</v>
      </c>
      <c r="AF59" t="e">
        <f t="shared" si="35"/>
        <v>#VALUE!</v>
      </c>
    </row>
    <row r="60" spans="2:32" ht="25.5" customHeight="1" x14ac:dyDescent="0.25">
      <c r="B60">
        <v>55</v>
      </c>
      <c r="C60" s="234" t="e">
        <f t="shared" si="18"/>
        <v>#REF!</v>
      </c>
      <c r="D60" s="236" t="e">
        <f t="shared" si="36"/>
        <v>#REF!</v>
      </c>
      <c r="E60" s="225"/>
      <c r="J60" s="228" t="s">
        <v>1388</v>
      </c>
      <c r="K60" s="229" t="s">
        <v>1399</v>
      </c>
      <c r="Q60">
        <v>55</v>
      </c>
      <c r="R60" t="e">
        <f t="shared" si="21"/>
        <v>#REF!</v>
      </c>
      <c r="S60" t="e">
        <f t="shared" si="22"/>
        <v>#REF!</v>
      </c>
      <c r="T60" t="e">
        <f t="shared" si="23"/>
        <v>#REF!</v>
      </c>
      <c r="U60" t="e">
        <f t="shared" si="24"/>
        <v>#REF!</v>
      </c>
      <c r="V60" t="e">
        <f t="shared" si="25"/>
        <v>#REF!</v>
      </c>
      <c r="W60" t="e">
        <f t="shared" si="26"/>
        <v>#REF!</v>
      </c>
      <c r="X60" t="e">
        <f t="shared" si="27"/>
        <v>#REF!</v>
      </c>
      <c r="Y60" t="e">
        <f t="shared" si="28"/>
        <v>#REF!</v>
      </c>
      <c r="Z60" t="e">
        <f t="shared" si="29"/>
        <v>#REF!</v>
      </c>
      <c r="AA60" t="e">
        <f t="shared" si="30"/>
        <v>#REF!</v>
      </c>
      <c r="AB60" t="e">
        <f t="shared" si="31"/>
        <v>#REF!</v>
      </c>
      <c r="AC60" t="e">
        <f t="shared" si="32"/>
        <v>#REF!</v>
      </c>
      <c r="AD60" t="e">
        <f t="shared" si="33"/>
        <v>#REF!</v>
      </c>
      <c r="AE60" t="e">
        <f t="shared" si="34"/>
        <v>#VALUE!</v>
      </c>
      <c r="AF60" t="e">
        <f t="shared" si="35"/>
        <v>#VALUE!</v>
      </c>
    </row>
    <row r="61" spans="2:32" ht="25.5" customHeight="1" x14ac:dyDescent="0.25">
      <c r="B61">
        <v>56</v>
      </c>
      <c r="C61" s="234" t="e">
        <f t="shared" si="18"/>
        <v>#REF!</v>
      </c>
      <c r="D61" s="236" t="e">
        <f t="shared" si="36"/>
        <v>#REF!</v>
      </c>
      <c r="E61" s="225"/>
      <c r="J61" s="228" t="s">
        <v>1389</v>
      </c>
      <c r="K61" s="229" t="s">
        <v>1399</v>
      </c>
      <c r="Q61">
        <v>56</v>
      </c>
      <c r="R61" t="e">
        <f t="shared" si="21"/>
        <v>#REF!</v>
      </c>
      <c r="S61" t="e">
        <f t="shared" si="22"/>
        <v>#REF!</v>
      </c>
      <c r="T61" t="e">
        <f t="shared" si="23"/>
        <v>#REF!</v>
      </c>
      <c r="U61" t="e">
        <f t="shared" si="24"/>
        <v>#REF!</v>
      </c>
      <c r="V61" t="e">
        <f t="shared" si="25"/>
        <v>#REF!</v>
      </c>
      <c r="W61" t="e">
        <f t="shared" si="26"/>
        <v>#REF!</v>
      </c>
      <c r="X61" t="e">
        <f t="shared" si="27"/>
        <v>#REF!</v>
      </c>
      <c r="Y61" t="e">
        <f t="shared" si="28"/>
        <v>#REF!</v>
      </c>
      <c r="Z61" t="e">
        <f t="shared" si="29"/>
        <v>#REF!</v>
      </c>
      <c r="AA61" t="e">
        <f t="shared" si="30"/>
        <v>#REF!</v>
      </c>
      <c r="AB61" t="e">
        <f t="shared" si="31"/>
        <v>#REF!</v>
      </c>
      <c r="AC61" t="e">
        <f t="shared" si="32"/>
        <v>#REF!</v>
      </c>
      <c r="AD61" t="e">
        <f t="shared" si="33"/>
        <v>#REF!</v>
      </c>
      <c r="AE61" t="e">
        <f t="shared" si="34"/>
        <v>#VALUE!</v>
      </c>
      <c r="AF61" t="e">
        <f t="shared" si="35"/>
        <v>#VALUE!</v>
      </c>
    </row>
    <row r="62" spans="2:32" ht="25.5" customHeight="1" x14ac:dyDescent="0.25">
      <c r="B62">
        <v>57</v>
      </c>
      <c r="C62" s="234" t="e">
        <f t="shared" si="18"/>
        <v>#REF!</v>
      </c>
      <c r="D62" s="236" t="e">
        <f t="shared" si="36"/>
        <v>#REF!</v>
      </c>
      <c r="E62" s="225"/>
      <c r="J62" s="228" t="s">
        <v>1390</v>
      </c>
      <c r="K62" s="229" t="s">
        <v>1399</v>
      </c>
      <c r="Q62">
        <v>57</v>
      </c>
      <c r="R62" t="e">
        <f t="shared" si="21"/>
        <v>#REF!</v>
      </c>
      <c r="S62" t="e">
        <f t="shared" si="22"/>
        <v>#REF!</v>
      </c>
      <c r="T62" t="e">
        <f t="shared" si="23"/>
        <v>#REF!</v>
      </c>
      <c r="U62" t="e">
        <f t="shared" si="24"/>
        <v>#REF!</v>
      </c>
      <c r="V62" t="e">
        <f t="shared" si="25"/>
        <v>#REF!</v>
      </c>
      <c r="W62" t="e">
        <f t="shared" si="26"/>
        <v>#REF!</v>
      </c>
      <c r="X62" t="e">
        <f t="shared" si="27"/>
        <v>#REF!</v>
      </c>
      <c r="Y62" t="e">
        <f t="shared" si="28"/>
        <v>#REF!</v>
      </c>
      <c r="Z62" t="e">
        <f t="shared" si="29"/>
        <v>#REF!</v>
      </c>
      <c r="AA62" t="e">
        <f t="shared" si="30"/>
        <v>#REF!</v>
      </c>
      <c r="AB62" t="e">
        <f t="shared" si="31"/>
        <v>#REF!</v>
      </c>
      <c r="AC62" t="e">
        <f t="shared" si="32"/>
        <v>#REF!</v>
      </c>
      <c r="AD62" t="e">
        <f t="shared" si="33"/>
        <v>#REF!</v>
      </c>
      <c r="AE62" t="e">
        <f t="shared" si="34"/>
        <v>#VALUE!</v>
      </c>
      <c r="AF62" t="e">
        <f t="shared" si="35"/>
        <v>#VALUE!</v>
      </c>
    </row>
    <row r="63" spans="2:32" ht="25.5" customHeight="1" x14ac:dyDescent="0.25">
      <c r="B63">
        <v>58</v>
      </c>
      <c r="C63" s="234" t="e">
        <f t="shared" si="18"/>
        <v>#REF!</v>
      </c>
      <c r="D63" s="236" t="e">
        <f t="shared" si="36"/>
        <v>#REF!</v>
      </c>
      <c r="E63" s="225"/>
      <c r="J63" s="228" t="s">
        <v>1391</v>
      </c>
      <c r="K63" s="229" t="s">
        <v>1399</v>
      </c>
      <c r="Q63">
        <v>58</v>
      </c>
      <c r="R63" t="e">
        <f t="shared" si="21"/>
        <v>#REF!</v>
      </c>
      <c r="S63" t="e">
        <f t="shared" si="22"/>
        <v>#REF!</v>
      </c>
      <c r="T63" t="e">
        <f t="shared" si="23"/>
        <v>#REF!</v>
      </c>
      <c r="U63" t="e">
        <f t="shared" si="24"/>
        <v>#REF!</v>
      </c>
      <c r="V63" t="e">
        <f t="shared" si="25"/>
        <v>#REF!</v>
      </c>
      <c r="W63" t="e">
        <f t="shared" si="26"/>
        <v>#REF!</v>
      </c>
      <c r="X63" t="e">
        <f t="shared" si="27"/>
        <v>#REF!</v>
      </c>
      <c r="Y63" t="e">
        <f t="shared" si="28"/>
        <v>#REF!</v>
      </c>
      <c r="Z63" t="e">
        <f t="shared" si="29"/>
        <v>#REF!</v>
      </c>
      <c r="AA63" t="e">
        <f t="shared" si="30"/>
        <v>#REF!</v>
      </c>
      <c r="AB63" t="e">
        <f t="shared" si="31"/>
        <v>#REF!</v>
      </c>
      <c r="AC63" t="e">
        <f t="shared" si="32"/>
        <v>#REF!</v>
      </c>
      <c r="AD63" t="e">
        <f t="shared" si="33"/>
        <v>#REF!</v>
      </c>
      <c r="AE63" t="e">
        <f t="shared" si="34"/>
        <v>#VALUE!</v>
      </c>
      <c r="AF63" t="e">
        <f t="shared" si="35"/>
        <v>#VALUE!</v>
      </c>
    </row>
    <row r="64" spans="2:32" ht="25.5" customHeight="1" x14ac:dyDescent="0.25">
      <c r="B64">
        <v>59</v>
      </c>
      <c r="C64" s="234" t="e">
        <f t="shared" si="18"/>
        <v>#REF!</v>
      </c>
      <c r="D64" s="236" t="e">
        <f t="shared" si="36"/>
        <v>#REF!</v>
      </c>
      <c r="E64" s="225"/>
      <c r="J64" s="228" t="s">
        <v>1392</v>
      </c>
      <c r="K64" s="229" t="s">
        <v>1399</v>
      </c>
      <c r="Q64">
        <v>59</v>
      </c>
      <c r="R64" t="e">
        <f t="shared" si="21"/>
        <v>#REF!</v>
      </c>
      <c r="S64" t="e">
        <f t="shared" si="22"/>
        <v>#REF!</v>
      </c>
      <c r="T64" t="e">
        <f t="shared" si="23"/>
        <v>#REF!</v>
      </c>
      <c r="U64" t="e">
        <f t="shared" si="24"/>
        <v>#REF!</v>
      </c>
      <c r="V64" t="e">
        <f t="shared" si="25"/>
        <v>#REF!</v>
      </c>
      <c r="W64" t="e">
        <f t="shared" si="26"/>
        <v>#REF!</v>
      </c>
      <c r="X64" t="e">
        <f t="shared" si="27"/>
        <v>#REF!</v>
      </c>
      <c r="Y64" t="e">
        <f t="shared" si="28"/>
        <v>#REF!</v>
      </c>
      <c r="Z64" t="e">
        <f t="shared" si="29"/>
        <v>#REF!</v>
      </c>
      <c r="AA64" t="e">
        <f t="shared" si="30"/>
        <v>#REF!</v>
      </c>
      <c r="AB64" t="e">
        <f t="shared" si="31"/>
        <v>#REF!</v>
      </c>
      <c r="AC64" t="e">
        <f t="shared" si="32"/>
        <v>#REF!</v>
      </c>
      <c r="AD64" t="e">
        <f t="shared" si="33"/>
        <v>#REF!</v>
      </c>
      <c r="AE64" t="e">
        <f t="shared" si="34"/>
        <v>#VALUE!</v>
      </c>
      <c r="AF64" t="e">
        <f t="shared" si="35"/>
        <v>#VALUE!</v>
      </c>
    </row>
    <row r="65" spans="1:32" ht="25.5" customHeight="1" x14ac:dyDescent="0.25">
      <c r="B65">
        <v>60</v>
      </c>
      <c r="C65" s="234" t="e">
        <f t="shared" si="18"/>
        <v>#REF!</v>
      </c>
      <c r="D65" s="236" t="e">
        <f t="shared" si="36"/>
        <v>#REF!</v>
      </c>
      <c r="E65" s="225"/>
      <c r="J65" s="228" t="s">
        <v>1393</v>
      </c>
      <c r="K65" s="229" t="s">
        <v>1399</v>
      </c>
      <c r="Q65">
        <v>60</v>
      </c>
      <c r="R65" t="e">
        <f t="shared" si="21"/>
        <v>#REF!</v>
      </c>
      <c r="S65" t="e">
        <f t="shared" si="22"/>
        <v>#REF!</v>
      </c>
      <c r="T65" t="e">
        <f t="shared" si="23"/>
        <v>#REF!</v>
      </c>
      <c r="U65" t="e">
        <f t="shared" si="24"/>
        <v>#REF!</v>
      </c>
      <c r="V65" t="e">
        <f t="shared" si="25"/>
        <v>#REF!</v>
      </c>
      <c r="W65" t="e">
        <f t="shared" si="26"/>
        <v>#REF!</v>
      </c>
      <c r="X65" t="e">
        <f t="shared" si="27"/>
        <v>#REF!</v>
      </c>
      <c r="Y65" t="e">
        <f t="shared" si="28"/>
        <v>#REF!</v>
      </c>
      <c r="Z65" t="e">
        <f t="shared" si="29"/>
        <v>#REF!</v>
      </c>
      <c r="AA65" t="e">
        <f t="shared" si="30"/>
        <v>#REF!</v>
      </c>
      <c r="AB65" t="e">
        <f t="shared" si="31"/>
        <v>#REF!</v>
      </c>
      <c r="AC65" t="e">
        <f t="shared" si="32"/>
        <v>#REF!</v>
      </c>
      <c r="AD65" t="e">
        <f t="shared" si="33"/>
        <v>#REF!</v>
      </c>
      <c r="AE65" t="e">
        <f t="shared" si="34"/>
        <v>#VALUE!</v>
      </c>
      <c r="AF65" t="e">
        <f t="shared" si="35"/>
        <v>#VALUE!</v>
      </c>
    </row>
    <row r="66" spans="1:32" ht="25.5" customHeight="1" x14ac:dyDescent="0.25">
      <c r="B66">
        <v>61</v>
      </c>
      <c r="C66" s="234" t="e">
        <f t="shared" si="18"/>
        <v>#REF!</v>
      </c>
      <c r="D66" s="236" t="e">
        <f t="shared" si="36"/>
        <v>#REF!</v>
      </c>
      <c r="E66" s="225"/>
      <c r="J66" s="228" t="s">
        <v>1394</v>
      </c>
      <c r="K66" s="229" t="s">
        <v>1399</v>
      </c>
      <c r="Q66">
        <v>61</v>
      </c>
      <c r="R66" t="e">
        <f t="shared" si="21"/>
        <v>#REF!</v>
      </c>
      <c r="S66" t="e">
        <f t="shared" si="22"/>
        <v>#REF!</v>
      </c>
      <c r="T66" t="e">
        <f t="shared" si="23"/>
        <v>#REF!</v>
      </c>
      <c r="U66" t="e">
        <f t="shared" si="24"/>
        <v>#REF!</v>
      </c>
      <c r="V66" t="e">
        <f t="shared" si="25"/>
        <v>#REF!</v>
      </c>
      <c r="W66" t="e">
        <f t="shared" si="26"/>
        <v>#REF!</v>
      </c>
      <c r="X66" t="e">
        <f t="shared" si="27"/>
        <v>#REF!</v>
      </c>
      <c r="Y66" t="e">
        <f t="shared" si="28"/>
        <v>#REF!</v>
      </c>
      <c r="Z66" t="e">
        <f t="shared" si="29"/>
        <v>#REF!</v>
      </c>
      <c r="AA66" t="e">
        <f t="shared" si="30"/>
        <v>#REF!</v>
      </c>
      <c r="AB66" t="e">
        <f t="shared" si="31"/>
        <v>#REF!</v>
      </c>
      <c r="AC66" t="e">
        <f t="shared" si="32"/>
        <v>#REF!</v>
      </c>
      <c r="AD66" t="e">
        <f t="shared" si="33"/>
        <v>#REF!</v>
      </c>
      <c r="AE66" t="e">
        <f t="shared" si="34"/>
        <v>#VALUE!</v>
      </c>
      <c r="AF66" t="e">
        <f t="shared" si="35"/>
        <v>#VALUE!</v>
      </c>
    </row>
    <row r="67" spans="1:32" ht="25.5" customHeight="1" x14ac:dyDescent="0.25">
      <c r="B67">
        <v>62</v>
      </c>
      <c r="C67" s="234" t="e">
        <f t="shared" si="18"/>
        <v>#REF!</v>
      </c>
      <c r="D67" s="236" t="e">
        <f t="shared" si="36"/>
        <v>#REF!</v>
      </c>
      <c r="E67" s="225"/>
      <c r="J67" s="228" t="s">
        <v>1395</v>
      </c>
      <c r="K67" s="229" t="s">
        <v>1399</v>
      </c>
      <c r="Q67">
        <v>62</v>
      </c>
      <c r="R67" t="e">
        <f t="shared" si="21"/>
        <v>#REF!</v>
      </c>
      <c r="S67" t="e">
        <f t="shared" si="22"/>
        <v>#REF!</v>
      </c>
      <c r="T67" t="e">
        <f t="shared" si="23"/>
        <v>#REF!</v>
      </c>
      <c r="U67" t="e">
        <f t="shared" si="24"/>
        <v>#REF!</v>
      </c>
      <c r="V67" t="e">
        <f t="shared" si="25"/>
        <v>#REF!</v>
      </c>
      <c r="W67" t="e">
        <f t="shared" si="26"/>
        <v>#REF!</v>
      </c>
      <c r="X67" t="e">
        <f t="shared" si="27"/>
        <v>#REF!</v>
      </c>
      <c r="Y67" t="e">
        <f t="shared" si="28"/>
        <v>#REF!</v>
      </c>
      <c r="Z67" t="e">
        <f t="shared" si="29"/>
        <v>#REF!</v>
      </c>
      <c r="AA67" t="e">
        <f t="shared" si="30"/>
        <v>#REF!</v>
      </c>
      <c r="AB67" t="e">
        <f t="shared" si="31"/>
        <v>#REF!</v>
      </c>
      <c r="AC67" t="e">
        <f t="shared" si="32"/>
        <v>#REF!</v>
      </c>
      <c r="AD67" t="e">
        <f t="shared" si="33"/>
        <v>#REF!</v>
      </c>
      <c r="AE67" t="e">
        <f t="shared" si="34"/>
        <v>#VALUE!</v>
      </c>
      <c r="AF67" t="e">
        <f t="shared" si="35"/>
        <v>#VALUE!</v>
      </c>
    </row>
    <row r="68" spans="1:32" ht="25.5" customHeight="1" x14ac:dyDescent="0.25">
      <c r="B68">
        <v>63</v>
      </c>
      <c r="C68" s="234" t="e">
        <f t="shared" si="18"/>
        <v>#REF!</v>
      </c>
      <c r="D68" s="236" t="e">
        <f t="shared" si="36"/>
        <v>#REF!</v>
      </c>
      <c r="E68" s="225"/>
      <c r="J68" s="228" t="s">
        <v>1396</v>
      </c>
      <c r="K68" s="229" t="s">
        <v>1399</v>
      </c>
      <c r="Q68">
        <v>63</v>
      </c>
      <c r="R68" t="e">
        <f t="shared" si="21"/>
        <v>#REF!</v>
      </c>
      <c r="S68" t="e">
        <f t="shared" si="22"/>
        <v>#REF!</v>
      </c>
      <c r="T68" t="e">
        <f t="shared" si="23"/>
        <v>#REF!</v>
      </c>
      <c r="U68" t="e">
        <f t="shared" si="24"/>
        <v>#REF!</v>
      </c>
      <c r="V68" t="e">
        <f t="shared" si="25"/>
        <v>#REF!</v>
      </c>
      <c r="W68" t="e">
        <f t="shared" si="26"/>
        <v>#REF!</v>
      </c>
      <c r="X68" t="e">
        <f t="shared" si="27"/>
        <v>#REF!</v>
      </c>
      <c r="Y68" t="e">
        <f t="shared" si="28"/>
        <v>#REF!</v>
      </c>
      <c r="Z68" t="e">
        <f t="shared" si="29"/>
        <v>#REF!</v>
      </c>
      <c r="AA68" t="e">
        <f t="shared" si="30"/>
        <v>#REF!</v>
      </c>
      <c r="AB68" t="e">
        <f t="shared" si="31"/>
        <v>#REF!</v>
      </c>
      <c r="AC68" t="e">
        <f t="shared" si="32"/>
        <v>#REF!</v>
      </c>
      <c r="AD68" t="e">
        <f t="shared" si="33"/>
        <v>#REF!</v>
      </c>
      <c r="AE68" t="e">
        <f t="shared" si="34"/>
        <v>#VALUE!</v>
      </c>
      <c r="AF68" t="e">
        <f t="shared" si="35"/>
        <v>#VALUE!</v>
      </c>
    </row>
    <row r="69" spans="1:32" ht="25.5" customHeight="1" x14ac:dyDescent="0.25">
      <c r="B69">
        <v>64</v>
      </c>
      <c r="C69" s="234" t="e">
        <f t="shared" si="18"/>
        <v>#REF!</v>
      </c>
      <c r="D69" s="236" t="e">
        <f t="shared" si="36"/>
        <v>#REF!</v>
      </c>
      <c r="E69" s="225"/>
      <c r="J69" s="228"/>
      <c r="K69" s="229"/>
      <c r="Q69">
        <v>64</v>
      </c>
      <c r="R69" t="e">
        <f t="shared" si="21"/>
        <v>#REF!</v>
      </c>
      <c r="S69" t="e">
        <f t="shared" si="22"/>
        <v>#REF!</v>
      </c>
      <c r="T69" t="e">
        <f t="shared" si="23"/>
        <v>#REF!</v>
      </c>
      <c r="U69" t="e">
        <f t="shared" si="24"/>
        <v>#REF!</v>
      </c>
      <c r="V69" t="e">
        <f t="shared" si="25"/>
        <v>#REF!</v>
      </c>
      <c r="W69" t="e">
        <f t="shared" si="26"/>
        <v>#REF!</v>
      </c>
      <c r="X69" t="e">
        <f t="shared" si="27"/>
        <v>#REF!</v>
      </c>
      <c r="Y69" t="e">
        <f t="shared" si="28"/>
        <v>#REF!</v>
      </c>
      <c r="Z69" t="e">
        <f t="shared" si="29"/>
        <v>#REF!</v>
      </c>
      <c r="AA69" t="e">
        <f t="shared" si="30"/>
        <v>#REF!</v>
      </c>
      <c r="AB69" t="e">
        <f t="shared" si="31"/>
        <v>#REF!</v>
      </c>
      <c r="AC69" t="e">
        <f t="shared" si="32"/>
        <v>#REF!</v>
      </c>
      <c r="AD69" t="e">
        <f t="shared" si="33"/>
        <v>#REF!</v>
      </c>
      <c r="AE69" t="e">
        <f t="shared" si="34"/>
        <v>#VALUE!</v>
      </c>
      <c r="AF69" t="e">
        <f t="shared" si="35"/>
        <v>#VALUE!</v>
      </c>
    </row>
    <row r="70" spans="1:32" ht="25.5" customHeight="1" thickBot="1" x14ac:dyDescent="0.3">
      <c r="B70">
        <v>65</v>
      </c>
      <c r="C70" s="234" t="e">
        <f t="shared" si="18"/>
        <v>#REF!</v>
      </c>
      <c r="D70" s="236" t="e">
        <f t="shared" si="36"/>
        <v>#REF!</v>
      </c>
      <c r="E70" s="225"/>
      <c r="J70" s="230"/>
      <c r="K70" s="231"/>
      <c r="Q70">
        <v>65</v>
      </c>
      <c r="R70" t="e">
        <f t="shared" si="21"/>
        <v>#REF!</v>
      </c>
      <c r="S70" t="e">
        <f t="shared" si="22"/>
        <v>#REF!</v>
      </c>
      <c r="T70" t="e">
        <f t="shared" si="23"/>
        <v>#REF!</v>
      </c>
      <c r="U70" t="e">
        <f t="shared" si="24"/>
        <v>#REF!</v>
      </c>
      <c r="V70" t="e">
        <f t="shared" si="25"/>
        <v>#REF!</v>
      </c>
      <c r="W70" t="e">
        <f t="shared" si="26"/>
        <v>#REF!</v>
      </c>
      <c r="X70" t="e">
        <f t="shared" si="27"/>
        <v>#REF!</v>
      </c>
      <c r="Y70" t="e">
        <f t="shared" si="28"/>
        <v>#REF!</v>
      </c>
      <c r="Z70" t="e">
        <f t="shared" si="29"/>
        <v>#REF!</v>
      </c>
      <c r="AA70" t="e">
        <f t="shared" si="30"/>
        <v>#REF!</v>
      </c>
      <c r="AB70" t="e">
        <f t="shared" si="31"/>
        <v>#REF!</v>
      </c>
      <c r="AC70" t="e">
        <f t="shared" si="32"/>
        <v>#REF!</v>
      </c>
      <c r="AD70" t="e">
        <f t="shared" si="33"/>
        <v>#REF!</v>
      </c>
      <c r="AE70" t="e">
        <f t="shared" si="34"/>
        <v>#VALUE!</v>
      </c>
      <c r="AF70" t="e">
        <f t="shared" si="35"/>
        <v>#VALUE!</v>
      </c>
    </row>
    <row r="71" spans="1:32" ht="25.5" customHeight="1" x14ac:dyDescent="0.25">
      <c r="B71">
        <v>66</v>
      </c>
      <c r="C71" s="234" t="e">
        <f t="shared" ref="C71:C85" si="37">CHOOSE(VLOOKUP($N$13,$M$15:$N$29,2,0),R71,S71,T71,U71,V71,W71,X71,Y71,Z71,AA71,AB71,AC71,AD71,AE71,AF71)</f>
        <v>#REF!</v>
      </c>
      <c r="D71" s="236" t="e">
        <f t="shared" ref="D71:D85" si="38">VLOOKUP(C71,Evaluation_compétences,VLOOKUP($N$13,$M$15:$O$29,3),0)</f>
        <v>#REF!</v>
      </c>
      <c r="Q71">
        <v>66</v>
      </c>
      <c r="R71" t="e">
        <f t="shared" si="21"/>
        <v>#REF!</v>
      </c>
      <c r="S71" t="e">
        <f t="shared" si="22"/>
        <v>#REF!</v>
      </c>
      <c r="T71" t="e">
        <f t="shared" si="23"/>
        <v>#REF!</v>
      </c>
      <c r="U71" t="e">
        <f t="shared" si="24"/>
        <v>#REF!</v>
      </c>
      <c r="V71" t="e">
        <f t="shared" si="25"/>
        <v>#REF!</v>
      </c>
      <c r="W71" t="e">
        <f t="shared" si="26"/>
        <v>#REF!</v>
      </c>
      <c r="X71" t="e">
        <f t="shared" si="27"/>
        <v>#REF!</v>
      </c>
      <c r="Y71" t="e">
        <f t="shared" si="28"/>
        <v>#REF!</v>
      </c>
      <c r="Z71" t="e">
        <f t="shared" si="29"/>
        <v>#REF!</v>
      </c>
      <c r="AA71" t="e">
        <f t="shared" si="30"/>
        <v>#REF!</v>
      </c>
      <c r="AB71" t="e">
        <f t="shared" si="31"/>
        <v>#REF!</v>
      </c>
      <c r="AC71" t="e">
        <f t="shared" si="32"/>
        <v>#REF!</v>
      </c>
      <c r="AD71" t="e">
        <f t="shared" si="33"/>
        <v>#REF!</v>
      </c>
      <c r="AE71" t="e">
        <f t="shared" si="34"/>
        <v>#VALUE!</v>
      </c>
      <c r="AF71" t="e">
        <f t="shared" si="35"/>
        <v>#VALUE!</v>
      </c>
    </row>
    <row r="72" spans="1:32" ht="25.5" customHeight="1" x14ac:dyDescent="0.25">
      <c r="B72">
        <v>67</v>
      </c>
      <c r="C72" s="234" t="e">
        <f t="shared" si="37"/>
        <v>#REF!</v>
      </c>
      <c r="D72" s="236" t="e">
        <f t="shared" si="38"/>
        <v>#REF!</v>
      </c>
      <c r="Q72">
        <v>67</v>
      </c>
      <c r="R72" t="e">
        <f t="shared" si="21"/>
        <v>#REF!</v>
      </c>
      <c r="S72" t="e">
        <f t="shared" si="22"/>
        <v>#REF!</v>
      </c>
      <c r="T72" t="e">
        <f t="shared" si="23"/>
        <v>#REF!</v>
      </c>
      <c r="U72" t="e">
        <f t="shared" si="24"/>
        <v>#REF!</v>
      </c>
      <c r="V72" t="e">
        <f t="shared" si="25"/>
        <v>#REF!</v>
      </c>
      <c r="W72" t="e">
        <f t="shared" si="26"/>
        <v>#REF!</v>
      </c>
      <c r="X72" t="e">
        <f t="shared" si="27"/>
        <v>#REF!</v>
      </c>
      <c r="Y72" t="e">
        <f t="shared" si="28"/>
        <v>#REF!</v>
      </c>
      <c r="Z72" t="e">
        <f t="shared" si="29"/>
        <v>#REF!</v>
      </c>
      <c r="AA72" t="e">
        <f t="shared" si="30"/>
        <v>#REF!</v>
      </c>
      <c r="AB72" t="e">
        <f t="shared" si="31"/>
        <v>#REF!</v>
      </c>
      <c r="AC72" t="e">
        <f t="shared" si="32"/>
        <v>#REF!</v>
      </c>
      <c r="AD72" t="e">
        <f t="shared" si="33"/>
        <v>#REF!</v>
      </c>
      <c r="AE72" t="e">
        <f t="shared" si="34"/>
        <v>#VALUE!</v>
      </c>
      <c r="AF72" t="e">
        <f t="shared" si="35"/>
        <v>#VALUE!</v>
      </c>
    </row>
    <row r="73" spans="1:32" ht="25.5" customHeight="1" x14ac:dyDescent="0.25">
      <c r="A73" s="225"/>
      <c r="B73">
        <v>68</v>
      </c>
      <c r="C73" s="234" t="e">
        <f t="shared" si="37"/>
        <v>#REF!</v>
      </c>
      <c r="D73" s="236" t="e">
        <f t="shared" si="38"/>
        <v>#REF!</v>
      </c>
      <c r="E73" s="225"/>
      <c r="F73" s="225"/>
      <c r="Q73">
        <v>68</v>
      </c>
      <c r="R73" t="e">
        <f t="shared" si="21"/>
        <v>#REF!</v>
      </c>
      <c r="S73" t="e">
        <f t="shared" si="22"/>
        <v>#REF!</v>
      </c>
      <c r="T73" t="e">
        <f t="shared" si="23"/>
        <v>#REF!</v>
      </c>
      <c r="U73" t="e">
        <f t="shared" si="24"/>
        <v>#REF!</v>
      </c>
      <c r="V73" t="e">
        <f t="shared" si="25"/>
        <v>#REF!</v>
      </c>
      <c r="W73" t="e">
        <f t="shared" si="26"/>
        <v>#REF!</v>
      </c>
      <c r="X73" t="e">
        <f t="shared" si="27"/>
        <v>#REF!</v>
      </c>
      <c r="Y73" t="e">
        <f t="shared" si="28"/>
        <v>#REF!</v>
      </c>
      <c r="Z73" t="e">
        <f t="shared" si="29"/>
        <v>#REF!</v>
      </c>
      <c r="AA73" t="e">
        <f t="shared" si="30"/>
        <v>#REF!</v>
      </c>
      <c r="AB73" t="e">
        <f t="shared" si="31"/>
        <v>#REF!</v>
      </c>
      <c r="AC73" t="e">
        <f t="shared" si="32"/>
        <v>#REF!</v>
      </c>
      <c r="AD73" t="e">
        <f t="shared" si="33"/>
        <v>#REF!</v>
      </c>
      <c r="AE73" t="e">
        <f t="shared" si="34"/>
        <v>#VALUE!</v>
      </c>
      <c r="AF73" t="e">
        <f t="shared" si="35"/>
        <v>#VALUE!</v>
      </c>
    </row>
    <row r="74" spans="1:32" ht="25.5" customHeight="1" x14ac:dyDescent="0.25">
      <c r="A74" s="225"/>
      <c r="B74">
        <v>69</v>
      </c>
      <c r="C74" s="234" t="e">
        <f t="shared" si="37"/>
        <v>#REF!</v>
      </c>
      <c r="D74" s="236" t="e">
        <f t="shared" si="38"/>
        <v>#REF!</v>
      </c>
      <c r="E74" s="225"/>
      <c r="F74" s="225"/>
      <c r="Q74">
        <v>69</v>
      </c>
      <c r="R74" t="e">
        <f t="shared" si="21"/>
        <v>#REF!</v>
      </c>
      <c r="S74" t="e">
        <f t="shared" si="22"/>
        <v>#REF!</v>
      </c>
      <c r="T74" t="e">
        <f t="shared" si="23"/>
        <v>#REF!</v>
      </c>
      <c r="U74" t="e">
        <f t="shared" si="24"/>
        <v>#REF!</v>
      </c>
      <c r="V74" t="e">
        <f t="shared" si="25"/>
        <v>#REF!</v>
      </c>
      <c r="W74" t="e">
        <f t="shared" si="26"/>
        <v>#REF!</v>
      </c>
      <c r="X74" t="e">
        <f t="shared" si="27"/>
        <v>#REF!</v>
      </c>
      <c r="Y74" t="e">
        <f t="shared" si="28"/>
        <v>#REF!</v>
      </c>
      <c r="Z74" t="e">
        <f t="shared" si="29"/>
        <v>#REF!</v>
      </c>
      <c r="AA74" t="e">
        <f t="shared" si="30"/>
        <v>#REF!</v>
      </c>
      <c r="AB74" t="e">
        <f t="shared" si="31"/>
        <v>#REF!</v>
      </c>
      <c r="AC74" t="e">
        <f t="shared" si="32"/>
        <v>#REF!</v>
      </c>
      <c r="AD74" t="e">
        <f t="shared" si="33"/>
        <v>#REF!</v>
      </c>
      <c r="AE74" t="e">
        <f t="shared" si="34"/>
        <v>#VALUE!</v>
      </c>
      <c r="AF74" t="e">
        <f t="shared" si="35"/>
        <v>#VALUE!</v>
      </c>
    </row>
    <row r="75" spans="1:32" ht="25.5" customHeight="1" x14ac:dyDescent="0.25">
      <c r="A75" s="225"/>
      <c r="B75">
        <v>70</v>
      </c>
      <c r="C75" s="234" t="e">
        <f t="shared" si="37"/>
        <v>#REF!</v>
      </c>
      <c r="D75" s="236" t="e">
        <f t="shared" si="38"/>
        <v>#REF!</v>
      </c>
      <c r="E75" s="225"/>
      <c r="F75" s="225"/>
      <c r="Q75">
        <v>70</v>
      </c>
      <c r="R75" t="e">
        <f t="shared" si="21"/>
        <v>#REF!</v>
      </c>
      <c r="S75" t="e">
        <f t="shared" si="22"/>
        <v>#REF!</v>
      </c>
      <c r="T75" t="e">
        <f t="shared" si="23"/>
        <v>#REF!</v>
      </c>
      <c r="U75" t="e">
        <f t="shared" si="24"/>
        <v>#REF!</v>
      </c>
      <c r="V75" t="e">
        <f t="shared" si="25"/>
        <v>#REF!</v>
      </c>
      <c r="W75" t="e">
        <f t="shared" si="26"/>
        <v>#REF!</v>
      </c>
      <c r="X75" t="e">
        <f t="shared" si="27"/>
        <v>#REF!</v>
      </c>
      <c r="Y75" t="e">
        <f t="shared" si="28"/>
        <v>#REF!</v>
      </c>
      <c r="Z75" t="e">
        <f t="shared" si="29"/>
        <v>#REF!</v>
      </c>
      <c r="AA75" t="e">
        <f t="shared" si="30"/>
        <v>#REF!</v>
      </c>
      <c r="AB75" t="e">
        <f t="shared" si="31"/>
        <v>#REF!</v>
      </c>
      <c r="AC75" t="e">
        <f t="shared" si="32"/>
        <v>#REF!</v>
      </c>
      <c r="AD75" t="e">
        <f t="shared" si="33"/>
        <v>#REF!</v>
      </c>
      <c r="AE75" t="e">
        <f t="shared" si="34"/>
        <v>#VALUE!</v>
      </c>
      <c r="AF75" t="e">
        <f t="shared" si="35"/>
        <v>#VALUE!</v>
      </c>
    </row>
    <row r="76" spans="1:32" ht="25.5" customHeight="1" x14ac:dyDescent="0.25">
      <c r="A76" s="225"/>
      <c r="B76">
        <v>71</v>
      </c>
      <c r="C76" s="234" t="e">
        <f t="shared" si="37"/>
        <v>#REF!</v>
      </c>
      <c r="D76" s="236" t="e">
        <f t="shared" si="38"/>
        <v>#REF!</v>
      </c>
      <c r="E76" s="225"/>
      <c r="F76" s="225"/>
      <c r="Q76">
        <v>71</v>
      </c>
      <c r="R76" t="e">
        <f t="shared" si="21"/>
        <v>#REF!</v>
      </c>
      <c r="S76" t="e">
        <f t="shared" si="22"/>
        <v>#REF!</v>
      </c>
      <c r="T76" t="e">
        <f t="shared" si="23"/>
        <v>#REF!</v>
      </c>
      <c r="U76" t="e">
        <f t="shared" si="24"/>
        <v>#REF!</v>
      </c>
      <c r="V76" t="e">
        <f t="shared" si="25"/>
        <v>#REF!</v>
      </c>
      <c r="W76" t="e">
        <f t="shared" si="26"/>
        <v>#REF!</v>
      </c>
      <c r="X76" t="e">
        <f t="shared" si="27"/>
        <v>#REF!</v>
      </c>
      <c r="Y76" t="e">
        <f t="shared" si="28"/>
        <v>#REF!</v>
      </c>
      <c r="Z76" t="e">
        <f t="shared" si="29"/>
        <v>#REF!</v>
      </c>
      <c r="AA76" t="e">
        <f t="shared" si="30"/>
        <v>#REF!</v>
      </c>
      <c r="AB76" t="e">
        <f t="shared" si="31"/>
        <v>#REF!</v>
      </c>
      <c r="AC76" t="e">
        <f t="shared" si="32"/>
        <v>#REF!</v>
      </c>
      <c r="AD76" t="e">
        <f t="shared" si="33"/>
        <v>#REF!</v>
      </c>
      <c r="AE76" t="e">
        <f t="shared" si="34"/>
        <v>#VALUE!</v>
      </c>
      <c r="AF76" t="e">
        <f t="shared" si="35"/>
        <v>#VALUE!</v>
      </c>
    </row>
    <row r="77" spans="1:32" ht="25.5" customHeight="1" x14ac:dyDescent="0.25">
      <c r="A77" s="225"/>
      <c r="B77">
        <v>72</v>
      </c>
      <c r="C77" s="234" t="e">
        <f t="shared" si="37"/>
        <v>#REF!</v>
      </c>
      <c r="D77" s="236" t="e">
        <f t="shared" si="38"/>
        <v>#REF!</v>
      </c>
      <c r="E77" s="225"/>
      <c r="F77" s="225"/>
      <c r="Q77">
        <v>72</v>
      </c>
      <c r="R77" t="e">
        <f t="shared" si="21"/>
        <v>#REF!</v>
      </c>
      <c r="S77" t="e">
        <f t="shared" si="22"/>
        <v>#REF!</v>
      </c>
      <c r="T77" t="e">
        <f t="shared" si="23"/>
        <v>#REF!</v>
      </c>
      <c r="U77" t="e">
        <f t="shared" si="24"/>
        <v>#REF!</v>
      </c>
      <c r="V77" t="e">
        <f t="shared" si="25"/>
        <v>#REF!</v>
      </c>
      <c r="W77" t="e">
        <f t="shared" si="26"/>
        <v>#REF!</v>
      </c>
      <c r="X77" t="e">
        <f t="shared" si="27"/>
        <v>#REF!</v>
      </c>
      <c r="Y77" t="e">
        <f t="shared" si="28"/>
        <v>#REF!</v>
      </c>
      <c r="Z77" t="e">
        <f t="shared" si="29"/>
        <v>#REF!</v>
      </c>
      <c r="AA77" t="e">
        <f t="shared" si="30"/>
        <v>#REF!</v>
      </c>
      <c r="AB77" t="e">
        <f t="shared" si="31"/>
        <v>#REF!</v>
      </c>
      <c r="AC77" t="e">
        <f t="shared" si="32"/>
        <v>#REF!</v>
      </c>
      <c r="AD77" t="e">
        <f t="shared" si="33"/>
        <v>#REF!</v>
      </c>
      <c r="AE77" t="e">
        <f t="shared" si="34"/>
        <v>#VALUE!</v>
      </c>
      <c r="AF77" t="e">
        <f t="shared" si="35"/>
        <v>#VALUE!</v>
      </c>
    </row>
    <row r="78" spans="1:32" ht="25.5" customHeight="1" x14ac:dyDescent="0.25">
      <c r="A78" s="225"/>
      <c r="B78">
        <v>73</v>
      </c>
      <c r="C78" s="234" t="e">
        <f t="shared" si="37"/>
        <v>#REF!</v>
      </c>
      <c r="D78" s="236" t="e">
        <f t="shared" si="38"/>
        <v>#REF!</v>
      </c>
      <c r="E78" s="225"/>
      <c r="F78" s="225"/>
      <c r="Q78">
        <v>73</v>
      </c>
      <c r="R78" t="e">
        <f t="shared" si="21"/>
        <v>#REF!</v>
      </c>
      <c r="S78" t="e">
        <f t="shared" si="22"/>
        <v>#REF!</v>
      </c>
      <c r="T78" t="e">
        <f t="shared" si="23"/>
        <v>#REF!</v>
      </c>
      <c r="U78" t="e">
        <f t="shared" si="24"/>
        <v>#REF!</v>
      </c>
      <c r="V78" t="e">
        <f t="shared" si="25"/>
        <v>#REF!</v>
      </c>
      <c r="W78" t="e">
        <f t="shared" si="26"/>
        <v>#REF!</v>
      </c>
      <c r="X78" t="e">
        <f t="shared" si="27"/>
        <v>#REF!</v>
      </c>
      <c r="Y78" t="e">
        <f t="shared" si="28"/>
        <v>#REF!</v>
      </c>
      <c r="Z78" t="e">
        <f t="shared" si="29"/>
        <v>#REF!</v>
      </c>
      <c r="AA78" t="e">
        <f t="shared" si="30"/>
        <v>#REF!</v>
      </c>
      <c r="AB78" t="e">
        <f t="shared" si="31"/>
        <v>#REF!</v>
      </c>
      <c r="AC78" t="e">
        <f t="shared" si="32"/>
        <v>#REF!</v>
      </c>
      <c r="AD78" t="e">
        <f t="shared" si="33"/>
        <v>#REF!</v>
      </c>
      <c r="AE78" t="e">
        <f t="shared" si="34"/>
        <v>#VALUE!</v>
      </c>
      <c r="AF78" t="e">
        <f t="shared" si="35"/>
        <v>#VALUE!</v>
      </c>
    </row>
    <row r="79" spans="1:32" ht="25.5" customHeight="1" x14ac:dyDescent="0.25">
      <c r="A79" s="225"/>
      <c r="B79">
        <v>74</v>
      </c>
      <c r="C79" s="234" t="e">
        <f t="shared" si="37"/>
        <v>#REF!</v>
      </c>
      <c r="D79" s="236" t="e">
        <f t="shared" si="38"/>
        <v>#REF!</v>
      </c>
      <c r="E79" s="225"/>
      <c r="F79" s="225"/>
      <c r="Q79">
        <v>74</v>
      </c>
      <c r="R79" t="e">
        <f t="shared" si="21"/>
        <v>#REF!</v>
      </c>
      <c r="S79" t="e">
        <f t="shared" si="22"/>
        <v>#REF!</v>
      </c>
      <c r="T79" t="e">
        <f t="shared" si="23"/>
        <v>#REF!</v>
      </c>
      <c r="U79" t="e">
        <f t="shared" si="24"/>
        <v>#REF!</v>
      </c>
      <c r="V79" t="e">
        <f t="shared" si="25"/>
        <v>#REF!</v>
      </c>
      <c r="W79" t="e">
        <f t="shared" si="26"/>
        <v>#REF!</v>
      </c>
      <c r="X79" t="e">
        <f t="shared" si="27"/>
        <v>#REF!</v>
      </c>
      <c r="Y79" t="e">
        <f t="shared" si="28"/>
        <v>#REF!</v>
      </c>
      <c r="Z79" t="e">
        <f t="shared" si="29"/>
        <v>#REF!</v>
      </c>
      <c r="AA79" t="e">
        <f t="shared" si="30"/>
        <v>#REF!</v>
      </c>
      <c r="AB79" t="e">
        <f t="shared" si="31"/>
        <v>#REF!</v>
      </c>
      <c r="AC79" t="e">
        <f t="shared" si="32"/>
        <v>#REF!</v>
      </c>
      <c r="AD79" t="e">
        <f t="shared" si="33"/>
        <v>#REF!</v>
      </c>
      <c r="AE79" t="e">
        <f t="shared" si="34"/>
        <v>#VALUE!</v>
      </c>
      <c r="AF79" t="e">
        <f t="shared" si="35"/>
        <v>#VALUE!</v>
      </c>
    </row>
    <row r="80" spans="1:32" ht="25.5" customHeight="1" x14ac:dyDescent="0.25">
      <c r="A80" s="225"/>
      <c r="B80">
        <v>75</v>
      </c>
      <c r="C80" s="234" t="e">
        <f t="shared" si="37"/>
        <v>#REF!</v>
      </c>
      <c r="D80" s="236" t="e">
        <f t="shared" si="38"/>
        <v>#REF!</v>
      </c>
      <c r="E80" s="225"/>
      <c r="F80" s="225"/>
      <c r="Q80">
        <v>75</v>
      </c>
      <c r="R80" t="e">
        <f t="shared" si="21"/>
        <v>#REF!</v>
      </c>
      <c r="S80" t="e">
        <f t="shared" si="22"/>
        <v>#REF!</v>
      </c>
      <c r="T80" t="e">
        <f t="shared" si="23"/>
        <v>#REF!</v>
      </c>
      <c r="U80" t="e">
        <f t="shared" si="24"/>
        <v>#REF!</v>
      </c>
      <c r="V80" t="e">
        <f t="shared" si="25"/>
        <v>#REF!</v>
      </c>
      <c r="W80" t="e">
        <f t="shared" si="26"/>
        <v>#REF!</v>
      </c>
      <c r="X80" t="e">
        <f t="shared" si="27"/>
        <v>#REF!</v>
      </c>
      <c r="Y80" t="e">
        <f t="shared" si="28"/>
        <v>#REF!</v>
      </c>
      <c r="Z80" t="e">
        <f t="shared" si="29"/>
        <v>#REF!</v>
      </c>
      <c r="AA80" t="e">
        <f t="shared" si="30"/>
        <v>#REF!</v>
      </c>
      <c r="AB80" t="e">
        <f t="shared" si="31"/>
        <v>#REF!</v>
      </c>
      <c r="AC80" t="e">
        <f t="shared" si="32"/>
        <v>#REF!</v>
      </c>
      <c r="AD80" t="e">
        <f t="shared" si="33"/>
        <v>#REF!</v>
      </c>
      <c r="AE80" t="e">
        <f t="shared" si="34"/>
        <v>#VALUE!</v>
      </c>
      <c r="AF80" t="e">
        <f t="shared" si="35"/>
        <v>#VALUE!</v>
      </c>
    </row>
    <row r="81" spans="1:32" ht="25.5" customHeight="1" x14ac:dyDescent="0.25">
      <c r="A81" s="225"/>
      <c r="B81">
        <v>76</v>
      </c>
      <c r="C81" s="234" t="e">
        <f t="shared" si="37"/>
        <v>#REF!</v>
      </c>
      <c r="D81" s="236" t="e">
        <f t="shared" si="38"/>
        <v>#REF!</v>
      </c>
      <c r="E81" s="225"/>
      <c r="F81" s="225"/>
      <c r="Q81">
        <v>76</v>
      </c>
      <c r="R81" t="e">
        <f t="shared" si="21"/>
        <v>#REF!</v>
      </c>
      <c r="S81" t="e">
        <f t="shared" si="22"/>
        <v>#REF!</v>
      </c>
      <c r="T81" t="e">
        <f t="shared" si="23"/>
        <v>#REF!</v>
      </c>
      <c r="U81" t="e">
        <f t="shared" si="24"/>
        <v>#REF!</v>
      </c>
      <c r="V81" t="e">
        <f t="shared" si="25"/>
        <v>#REF!</v>
      </c>
      <c r="W81" t="e">
        <f t="shared" si="26"/>
        <v>#REF!</v>
      </c>
      <c r="X81" t="e">
        <f t="shared" si="27"/>
        <v>#REF!</v>
      </c>
      <c r="Y81" t="e">
        <f t="shared" si="28"/>
        <v>#REF!</v>
      </c>
      <c r="Z81" t="e">
        <f t="shared" si="29"/>
        <v>#REF!</v>
      </c>
      <c r="AA81" t="e">
        <f t="shared" si="30"/>
        <v>#REF!</v>
      </c>
      <c r="AB81" t="e">
        <f t="shared" si="31"/>
        <v>#REF!</v>
      </c>
      <c r="AC81" t="e">
        <f t="shared" si="32"/>
        <v>#REF!</v>
      </c>
      <c r="AD81" t="e">
        <f t="shared" si="33"/>
        <v>#REF!</v>
      </c>
      <c r="AE81" t="e">
        <f t="shared" si="34"/>
        <v>#VALUE!</v>
      </c>
      <c r="AF81" t="e">
        <f t="shared" si="35"/>
        <v>#VALUE!</v>
      </c>
    </row>
    <row r="82" spans="1:32" ht="25.5" customHeight="1" x14ac:dyDescent="0.25">
      <c r="A82" s="225"/>
      <c r="B82">
        <v>77</v>
      </c>
      <c r="C82" s="234" t="e">
        <f t="shared" si="37"/>
        <v>#REF!</v>
      </c>
      <c r="D82" s="236" t="e">
        <f t="shared" si="38"/>
        <v>#REF!</v>
      </c>
      <c r="E82" s="225"/>
      <c r="F82" s="225"/>
      <c r="Q82">
        <v>77</v>
      </c>
      <c r="R82" t="e">
        <f t="shared" si="21"/>
        <v>#REF!</v>
      </c>
      <c r="S82" t="e">
        <f t="shared" si="22"/>
        <v>#REF!</v>
      </c>
      <c r="T82" t="e">
        <f t="shared" si="23"/>
        <v>#REF!</v>
      </c>
      <c r="U82" t="e">
        <f t="shared" si="24"/>
        <v>#REF!</v>
      </c>
      <c r="V82" t="e">
        <f t="shared" si="25"/>
        <v>#REF!</v>
      </c>
      <c r="W82" t="e">
        <f t="shared" si="26"/>
        <v>#REF!</v>
      </c>
      <c r="X82" t="e">
        <f t="shared" si="27"/>
        <v>#REF!</v>
      </c>
      <c r="Y82" t="e">
        <f t="shared" si="28"/>
        <v>#REF!</v>
      </c>
      <c r="Z82" t="e">
        <f t="shared" si="29"/>
        <v>#REF!</v>
      </c>
      <c r="AA82" t="e">
        <f t="shared" si="30"/>
        <v>#REF!</v>
      </c>
      <c r="AB82" t="e">
        <f t="shared" si="31"/>
        <v>#REF!</v>
      </c>
      <c r="AC82" t="e">
        <f t="shared" si="32"/>
        <v>#REF!</v>
      </c>
      <c r="AD82" t="e">
        <f t="shared" si="33"/>
        <v>#REF!</v>
      </c>
      <c r="AE82" t="e">
        <f t="shared" si="34"/>
        <v>#VALUE!</v>
      </c>
      <c r="AF82" t="e">
        <f t="shared" si="35"/>
        <v>#VALUE!</v>
      </c>
    </row>
    <row r="83" spans="1:32" ht="25.5" customHeight="1" x14ac:dyDescent="0.25">
      <c r="B83">
        <v>78</v>
      </c>
      <c r="C83" s="234" t="e">
        <f t="shared" si="37"/>
        <v>#REF!</v>
      </c>
      <c r="D83" s="236" t="e">
        <f t="shared" si="38"/>
        <v>#REF!</v>
      </c>
      <c r="Q83">
        <v>78</v>
      </c>
      <c r="R83" t="e">
        <f t="shared" si="21"/>
        <v>#REF!</v>
      </c>
      <c r="S83" t="e">
        <f t="shared" si="22"/>
        <v>#REF!</v>
      </c>
      <c r="T83" t="e">
        <f t="shared" si="23"/>
        <v>#REF!</v>
      </c>
      <c r="U83" t="e">
        <f t="shared" si="24"/>
        <v>#REF!</v>
      </c>
      <c r="V83" t="e">
        <f t="shared" si="25"/>
        <v>#REF!</v>
      </c>
      <c r="W83" t="e">
        <f t="shared" si="26"/>
        <v>#REF!</v>
      </c>
      <c r="X83" t="e">
        <f t="shared" si="27"/>
        <v>#REF!</v>
      </c>
      <c r="Y83" t="e">
        <f t="shared" si="28"/>
        <v>#REF!</v>
      </c>
      <c r="Z83" t="e">
        <f t="shared" si="29"/>
        <v>#REF!</v>
      </c>
      <c r="AA83" t="e">
        <f t="shared" si="30"/>
        <v>#REF!</v>
      </c>
      <c r="AB83" t="e">
        <f t="shared" si="31"/>
        <v>#REF!</v>
      </c>
      <c r="AC83" t="e">
        <f t="shared" si="32"/>
        <v>#REF!</v>
      </c>
      <c r="AD83" t="e">
        <f t="shared" si="33"/>
        <v>#REF!</v>
      </c>
      <c r="AE83" t="e">
        <f t="shared" si="34"/>
        <v>#VALUE!</v>
      </c>
      <c r="AF83" t="e">
        <f t="shared" si="35"/>
        <v>#VALUE!</v>
      </c>
    </row>
    <row r="84" spans="1:32" ht="25.5" customHeight="1" x14ac:dyDescent="0.25">
      <c r="B84">
        <v>79</v>
      </c>
      <c r="C84" s="234" t="e">
        <f t="shared" si="37"/>
        <v>#REF!</v>
      </c>
      <c r="D84" s="236" t="e">
        <f t="shared" si="38"/>
        <v>#REF!</v>
      </c>
      <c r="Q84">
        <v>79</v>
      </c>
      <c r="R84" t="e">
        <f t="shared" si="21"/>
        <v>#REF!</v>
      </c>
      <c r="S84" t="e">
        <f t="shared" si="22"/>
        <v>#REF!</v>
      </c>
      <c r="T84" t="e">
        <f t="shared" si="23"/>
        <v>#REF!</v>
      </c>
      <c r="U84" t="e">
        <f t="shared" si="24"/>
        <v>#REF!</v>
      </c>
      <c r="V84" t="e">
        <f t="shared" si="25"/>
        <v>#REF!</v>
      </c>
      <c r="W84" t="e">
        <f t="shared" si="26"/>
        <v>#REF!</v>
      </c>
      <c r="X84" t="e">
        <f t="shared" si="27"/>
        <v>#REF!</v>
      </c>
      <c r="Y84" t="e">
        <f t="shared" si="28"/>
        <v>#REF!</v>
      </c>
      <c r="Z84" t="e">
        <f t="shared" si="29"/>
        <v>#REF!</v>
      </c>
      <c r="AA84" t="e">
        <f t="shared" si="30"/>
        <v>#REF!</v>
      </c>
      <c r="AB84" t="e">
        <f t="shared" si="31"/>
        <v>#REF!</v>
      </c>
      <c r="AC84" t="e">
        <f t="shared" si="32"/>
        <v>#REF!</v>
      </c>
      <c r="AD84" t="e">
        <f t="shared" si="33"/>
        <v>#REF!</v>
      </c>
      <c r="AE84" t="e">
        <f t="shared" si="34"/>
        <v>#VALUE!</v>
      </c>
      <c r="AF84" t="e">
        <f t="shared" si="35"/>
        <v>#VALUE!</v>
      </c>
    </row>
    <row r="85" spans="1:32" ht="25.5" customHeight="1" x14ac:dyDescent="0.25">
      <c r="B85">
        <v>80</v>
      </c>
      <c r="C85" s="234" t="e">
        <f t="shared" si="37"/>
        <v>#REF!</v>
      </c>
      <c r="D85" s="236" t="e">
        <f t="shared" si="38"/>
        <v>#REF!</v>
      </c>
      <c r="Q85">
        <v>80</v>
      </c>
      <c r="R85" t="e">
        <f t="shared" si="21"/>
        <v>#REF!</v>
      </c>
      <c r="S85" t="e">
        <f t="shared" si="22"/>
        <v>#REF!</v>
      </c>
      <c r="T85" t="e">
        <f t="shared" si="23"/>
        <v>#REF!</v>
      </c>
      <c r="U85" t="e">
        <f t="shared" si="24"/>
        <v>#REF!</v>
      </c>
      <c r="V85" t="e">
        <f t="shared" si="25"/>
        <v>#REF!</v>
      </c>
      <c r="W85" t="e">
        <f t="shared" si="26"/>
        <v>#REF!</v>
      </c>
      <c r="X85" t="e">
        <f t="shared" si="27"/>
        <v>#REF!</v>
      </c>
      <c r="Y85" t="e">
        <f t="shared" si="28"/>
        <v>#REF!</v>
      </c>
      <c r="Z85" t="e">
        <f t="shared" si="29"/>
        <v>#REF!</v>
      </c>
      <c r="AA85" t="e">
        <f t="shared" si="30"/>
        <v>#REF!</v>
      </c>
      <c r="AB85" t="e">
        <f t="shared" si="31"/>
        <v>#REF!</v>
      </c>
      <c r="AC85" t="e">
        <f t="shared" si="32"/>
        <v>#REF!</v>
      </c>
      <c r="AD85" t="e">
        <f t="shared" si="33"/>
        <v>#REF!</v>
      </c>
      <c r="AE85" t="e">
        <f t="shared" si="34"/>
        <v>#VALUE!</v>
      </c>
      <c r="AF85" t="e">
        <f t="shared" si="35"/>
        <v>#VALUE!</v>
      </c>
    </row>
    <row r="86" spans="1:32" ht="25.5" customHeight="1" x14ac:dyDescent="0.25">
      <c r="B86">
        <v>81</v>
      </c>
      <c r="C86" s="234" t="e">
        <f t="shared" ref="C86:C107" si="39">CHOOSE(VLOOKUP($N$13,$M$15:$N$29,2,0),R86,S86,T86,U86,V86,W86,X86,Y86,Z86,AA86,AB86,AC86,AD86,AE86,AF86)</f>
        <v>#REF!</v>
      </c>
      <c r="D86" s="236" t="e">
        <f t="shared" ref="D86:D107" si="40">VLOOKUP(C86,Evaluation_compétences,VLOOKUP($N$13,$M$15:$O$29,3),0)</f>
        <v>#REF!</v>
      </c>
      <c r="Q86">
        <v>81</v>
      </c>
      <c r="R86" t="e">
        <f t="shared" si="21"/>
        <v>#REF!</v>
      </c>
      <c r="S86" t="e">
        <f t="shared" si="22"/>
        <v>#REF!</v>
      </c>
      <c r="T86" t="e">
        <f t="shared" si="23"/>
        <v>#REF!</v>
      </c>
      <c r="U86" t="e">
        <f t="shared" si="24"/>
        <v>#REF!</v>
      </c>
      <c r="V86" t="e">
        <f t="shared" si="25"/>
        <v>#REF!</v>
      </c>
      <c r="W86" t="e">
        <f t="shared" si="26"/>
        <v>#REF!</v>
      </c>
      <c r="X86" t="e">
        <f t="shared" si="27"/>
        <v>#REF!</v>
      </c>
      <c r="Y86" t="e">
        <f t="shared" si="28"/>
        <v>#REF!</v>
      </c>
      <c r="Z86" t="e">
        <f t="shared" si="29"/>
        <v>#REF!</v>
      </c>
      <c r="AA86" t="e">
        <f t="shared" si="30"/>
        <v>#REF!</v>
      </c>
      <c r="AB86" t="e">
        <f t="shared" si="31"/>
        <v>#REF!</v>
      </c>
      <c r="AC86" t="e">
        <f t="shared" si="32"/>
        <v>#REF!</v>
      </c>
      <c r="AD86" t="e">
        <f t="shared" si="33"/>
        <v>#REF!</v>
      </c>
      <c r="AE86" t="e">
        <f t="shared" si="34"/>
        <v>#VALUE!</v>
      </c>
      <c r="AF86" t="e">
        <f t="shared" si="35"/>
        <v>#VALUE!</v>
      </c>
    </row>
    <row r="87" spans="1:32" ht="25.5" customHeight="1" x14ac:dyDescent="0.25">
      <c r="B87">
        <v>82</v>
      </c>
      <c r="C87" s="234" t="e">
        <f t="shared" si="39"/>
        <v>#REF!</v>
      </c>
      <c r="D87" s="236" t="e">
        <f t="shared" si="40"/>
        <v>#REF!</v>
      </c>
      <c r="Q87">
        <v>82</v>
      </c>
      <c r="R87" t="e">
        <f t="shared" si="21"/>
        <v>#REF!</v>
      </c>
      <c r="S87" t="e">
        <f t="shared" si="22"/>
        <v>#REF!</v>
      </c>
      <c r="T87" t="e">
        <f t="shared" si="23"/>
        <v>#REF!</v>
      </c>
      <c r="U87" t="e">
        <f t="shared" si="24"/>
        <v>#REF!</v>
      </c>
      <c r="V87" t="e">
        <f t="shared" si="25"/>
        <v>#REF!</v>
      </c>
      <c r="W87" t="e">
        <f t="shared" si="26"/>
        <v>#REF!</v>
      </c>
      <c r="X87" t="e">
        <f t="shared" si="27"/>
        <v>#REF!</v>
      </c>
      <c r="Y87" t="e">
        <f t="shared" si="28"/>
        <v>#REF!</v>
      </c>
      <c r="Z87" t="e">
        <f t="shared" si="29"/>
        <v>#REF!</v>
      </c>
      <c r="AA87" t="e">
        <f t="shared" si="30"/>
        <v>#REF!</v>
      </c>
      <c r="AB87" t="e">
        <f t="shared" si="31"/>
        <v>#REF!</v>
      </c>
      <c r="AC87" t="e">
        <f t="shared" si="32"/>
        <v>#REF!</v>
      </c>
      <c r="AD87" t="e">
        <f t="shared" si="33"/>
        <v>#REF!</v>
      </c>
      <c r="AE87" t="e">
        <f t="shared" si="34"/>
        <v>#VALUE!</v>
      </c>
      <c r="AF87" t="e">
        <f t="shared" si="35"/>
        <v>#VALUE!</v>
      </c>
    </row>
    <row r="88" spans="1:32" ht="25.5" customHeight="1" x14ac:dyDescent="0.25">
      <c r="B88">
        <v>83</v>
      </c>
      <c r="C88" s="234" t="e">
        <f t="shared" si="39"/>
        <v>#REF!</v>
      </c>
      <c r="D88" s="236" t="e">
        <f t="shared" si="40"/>
        <v>#REF!</v>
      </c>
      <c r="Q88">
        <v>83</v>
      </c>
      <c r="R88" t="e">
        <f t="shared" si="21"/>
        <v>#REF!</v>
      </c>
      <c r="S88" t="e">
        <f t="shared" si="22"/>
        <v>#REF!</v>
      </c>
      <c r="T88" t="e">
        <f t="shared" si="23"/>
        <v>#REF!</v>
      </c>
      <c r="U88" t="e">
        <f t="shared" si="24"/>
        <v>#REF!</v>
      </c>
      <c r="V88" t="e">
        <f t="shared" si="25"/>
        <v>#REF!</v>
      </c>
      <c r="W88" t="e">
        <f t="shared" si="26"/>
        <v>#REF!</v>
      </c>
      <c r="X88" t="e">
        <f t="shared" si="27"/>
        <v>#REF!</v>
      </c>
      <c r="Y88" t="e">
        <f t="shared" si="28"/>
        <v>#REF!</v>
      </c>
      <c r="Z88" t="e">
        <f t="shared" si="29"/>
        <v>#REF!</v>
      </c>
      <c r="AA88" t="e">
        <f t="shared" si="30"/>
        <v>#REF!</v>
      </c>
      <c r="AB88" t="e">
        <f t="shared" si="31"/>
        <v>#REF!</v>
      </c>
      <c r="AC88" t="e">
        <f t="shared" si="32"/>
        <v>#REF!</v>
      </c>
      <c r="AD88" t="e">
        <f t="shared" si="33"/>
        <v>#REF!</v>
      </c>
      <c r="AE88" t="e">
        <f t="shared" si="34"/>
        <v>#VALUE!</v>
      </c>
      <c r="AF88" t="e">
        <f t="shared" si="35"/>
        <v>#VALUE!</v>
      </c>
    </row>
    <row r="89" spans="1:32" ht="25.5" customHeight="1" x14ac:dyDescent="0.25">
      <c r="B89">
        <v>84</v>
      </c>
      <c r="C89" s="234" t="e">
        <f t="shared" si="39"/>
        <v>#REF!</v>
      </c>
      <c r="D89" s="236" t="e">
        <f t="shared" si="40"/>
        <v>#REF!</v>
      </c>
      <c r="Q89">
        <v>84</v>
      </c>
      <c r="R89" t="e">
        <f t="shared" si="21"/>
        <v>#REF!</v>
      </c>
      <c r="S89" t="e">
        <f t="shared" si="22"/>
        <v>#REF!</v>
      </c>
      <c r="T89" t="e">
        <f t="shared" si="23"/>
        <v>#REF!</v>
      </c>
      <c r="U89" t="e">
        <f t="shared" si="24"/>
        <v>#REF!</v>
      </c>
      <c r="V89" t="e">
        <f t="shared" si="25"/>
        <v>#REF!</v>
      </c>
      <c r="W89" t="e">
        <f t="shared" si="26"/>
        <v>#REF!</v>
      </c>
      <c r="X89" t="e">
        <f t="shared" si="27"/>
        <v>#REF!</v>
      </c>
      <c r="Y89" t="e">
        <f t="shared" si="28"/>
        <v>#REF!</v>
      </c>
      <c r="Z89" t="e">
        <f t="shared" si="29"/>
        <v>#REF!</v>
      </c>
      <c r="AA89" t="e">
        <f t="shared" si="30"/>
        <v>#REF!</v>
      </c>
      <c r="AB89" t="e">
        <f t="shared" si="31"/>
        <v>#REF!</v>
      </c>
      <c r="AC89" t="e">
        <f t="shared" si="32"/>
        <v>#REF!</v>
      </c>
      <c r="AD89" t="e">
        <f t="shared" si="33"/>
        <v>#REF!</v>
      </c>
      <c r="AE89" t="e">
        <f t="shared" si="34"/>
        <v>#VALUE!</v>
      </c>
      <c r="AF89" t="e">
        <f t="shared" si="35"/>
        <v>#VALUE!</v>
      </c>
    </row>
    <row r="90" spans="1:32" ht="25.5" customHeight="1" x14ac:dyDescent="0.25">
      <c r="B90">
        <v>85</v>
      </c>
      <c r="C90" s="234" t="e">
        <f t="shared" si="39"/>
        <v>#REF!</v>
      </c>
      <c r="D90" s="236" t="e">
        <f t="shared" si="40"/>
        <v>#REF!</v>
      </c>
      <c r="Q90">
        <v>85</v>
      </c>
      <c r="R90" t="e">
        <f t="shared" si="21"/>
        <v>#REF!</v>
      </c>
      <c r="S90" t="e">
        <f t="shared" si="22"/>
        <v>#REF!</v>
      </c>
      <c r="T90" t="e">
        <f t="shared" si="23"/>
        <v>#REF!</v>
      </c>
      <c r="U90" t="e">
        <f t="shared" si="24"/>
        <v>#REF!</v>
      </c>
      <c r="V90" t="e">
        <f t="shared" si="25"/>
        <v>#REF!</v>
      </c>
      <c r="W90" t="e">
        <f t="shared" si="26"/>
        <v>#REF!</v>
      </c>
      <c r="X90" t="e">
        <f t="shared" si="27"/>
        <v>#REF!</v>
      </c>
      <c r="Y90" t="e">
        <f t="shared" si="28"/>
        <v>#REF!</v>
      </c>
      <c r="Z90" t="e">
        <f t="shared" si="29"/>
        <v>#REF!</v>
      </c>
      <c r="AA90" t="e">
        <f t="shared" si="30"/>
        <v>#REF!</v>
      </c>
      <c r="AB90" t="e">
        <f t="shared" si="31"/>
        <v>#REF!</v>
      </c>
      <c r="AC90" t="e">
        <f t="shared" si="32"/>
        <v>#REF!</v>
      </c>
      <c r="AD90" t="e">
        <f t="shared" si="33"/>
        <v>#REF!</v>
      </c>
      <c r="AE90" t="e">
        <f t="shared" si="34"/>
        <v>#VALUE!</v>
      </c>
      <c r="AF90" t="e">
        <f t="shared" si="35"/>
        <v>#VALUE!</v>
      </c>
    </row>
    <row r="91" spans="1:32" ht="25.5" customHeight="1" x14ac:dyDescent="0.25">
      <c r="B91">
        <v>86</v>
      </c>
      <c r="C91" s="234" t="e">
        <f t="shared" si="39"/>
        <v>#REF!</v>
      </c>
      <c r="D91" s="236" t="e">
        <f t="shared" si="40"/>
        <v>#REF!</v>
      </c>
      <c r="Q91">
        <v>86</v>
      </c>
      <c r="R91" t="e">
        <f t="shared" si="21"/>
        <v>#REF!</v>
      </c>
      <c r="S91" t="e">
        <f t="shared" si="22"/>
        <v>#REF!</v>
      </c>
      <c r="T91" t="e">
        <f t="shared" si="23"/>
        <v>#REF!</v>
      </c>
      <c r="U91" t="e">
        <f t="shared" si="24"/>
        <v>#REF!</v>
      </c>
      <c r="V91" t="e">
        <f t="shared" si="25"/>
        <v>#REF!</v>
      </c>
      <c r="W91" t="e">
        <f t="shared" si="26"/>
        <v>#REF!</v>
      </c>
      <c r="X91" t="e">
        <f t="shared" si="27"/>
        <v>#REF!</v>
      </c>
      <c r="Y91" t="e">
        <f t="shared" si="28"/>
        <v>#REF!</v>
      </c>
      <c r="Z91" t="e">
        <f t="shared" si="29"/>
        <v>#REF!</v>
      </c>
      <c r="AA91" t="e">
        <f t="shared" si="30"/>
        <v>#REF!</v>
      </c>
      <c r="AB91" t="e">
        <f t="shared" si="31"/>
        <v>#REF!</v>
      </c>
      <c r="AC91" t="e">
        <f t="shared" si="32"/>
        <v>#REF!</v>
      </c>
      <c r="AD91" t="e">
        <f t="shared" si="33"/>
        <v>#REF!</v>
      </c>
      <c r="AE91" t="e">
        <f t="shared" si="34"/>
        <v>#VALUE!</v>
      </c>
      <c r="AF91" t="e">
        <f t="shared" si="35"/>
        <v>#VALUE!</v>
      </c>
    </row>
    <row r="92" spans="1:32" ht="25.5" customHeight="1" x14ac:dyDescent="0.25">
      <c r="B92">
        <v>87</v>
      </c>
      <c r="C92" s="234" t="e">
        <f t="shared" si="39"/>
        <v>#REF!</v>
      </c>
      <c r="D92" s="236" t="e">
        <f t="shared" si="40"/>
        <v>#REF!</v>
      </c>
      <c r="Q92">
        <v>87</v>
      </c>
      <c r="R92" t="e">
        <f t="shared" si="21"/>
        <v>#REF!</v>
      </c>
      <c r="S92" t="e">
        <f t="shared" si="22"/>
        <v>#REF!</v>
      </c>
      <c r="T92" t="e">
        <f t="shared" si="23"/>
        <v>#REF!</v>
      </c>
      <c r="U92" t="e">
        <f t="shared" si="24"/>
        <v>#REF!</v>
      </c>
      <c r="V92" t="e">
        <f t="shared" si="25"/>
        <v>#REF!</v>
      </c>
      <c r="W92" t="e">
        <f t="shared" si="26"/>
        <v>#REF!</v>
      </c>
      <c r="X92" t="e">
        <f t="shared" si="27"/>
        <v>#REF!</v>
      </c>
      <c r="Y92" t="e">
        <f t="shared" si="28"/>
        <v>#REF!</v>
      </c>
      <c r="Z92" t="e">
        <f t="shared" si="29"/>
        <v>#REF!</v>
      </c>
      <c r="AA92" t="e">
        <f t="shared" si="30"/>
        <v>#REF!</v>
      </c>
      <c r="AB92" t="e">
        <f t="shared" si="31"/>
        <v>#REF!</v>
      </c>
      <c r="AC92" t="e">
        <f t="shared" si="32"/>
        <v>#REF!</v>
      </c>
      <c r="AD92" t="e">
        <f t="shared" si="33"/>
        <v>#REF!</v>
      </c>
      <c r="AE92" t="e">
        <f t="shared" si="34"/>
        <v>#VALUE!</v>
      </c>
      <c r="AF92" t="e">
        <f t="shared" si="35"/>
        <v>#VALUE!</v>
      </c>
    </row>
    <row r="93" spans="1:32" ht="25.5" customHeight="1" x14ac:dyDescent="0.25">
      <c r="B93">
        <v>88</v>
      </c>
      <c r="C93" s="234" t="e">
        <f t="shared" si="39"/>
        <v>#REF!</v>
      </c>
      <c r="D93" s="236" t="e">
        <f t="shared" si="40"/>
        <v>#REF!</v>
      </c>
      <c r="Q93">
        <v>88</v>
      </c>
      <c r="R93" t="e">
        <f t="shared" si="21"/>
        <v>#REF!</v>
      </c>
      <c r="S93" t="e">
        <f t="shared" si="22"/>
        <v>#REF!</v>
      </c>
      <c r="T93" t="e">
        <f t="shared" si="23"/>
        <v>#REF!</v>
      </c>
      <c r="U93" t="e">
        <f t="shared" si="24"/>
        <v>#REF!</v>
      </c>
      <c r="V93" t="e">
        <f t="shared" si="25"/>
        <v>#REF!</v>
      </c>
      <c r="W93" t="e">
        <f t="shared" si="26"/>
        <v>#REF!</v>
      </c>
      <c r="X93" t="e">
        <f t="shared" si="27"/>
        <v>#REF!</v>
      </c>
      <c r="Y93" t="e">
        <f t="shared" si="28"/>
        <v>#REF!</v>
      </c>
      <c r="Z93" t="e">
        <f t="shared" si="29"/>
        <v>#REF!</v>
      </c>
      <c r="AA93" t="e">
        <f t="shared" si="30"/>
        <v>#REF!</v>
      </c>
      <c r="AB93" t="e">
        <f t="shared" si="31"/>
        <v>#REF!</v>
      </c>
      <c r="AC93" t="e">
        <f t="shared" si="32"/>
        <v>#REF!</v>
      </c>
      <c r="AD93" t="e">
        <f t="shared" si="33"/>
        <v>#REF!</v>
      </c>
      <c r="AE93" t="e">
        <f t="shared" si="34"/>
        <v>#VALUE!</v>
      </c>
      <c r="AF93" t="e">
        <f t="shared" si="35"/>
        <v>#VALUE!</v>
      </c>
    </row>
    <row r="94" spans="1:32" ht="25.5" customHeight="1" x14ac:dyDescent="0.25">
      <c r="B94">
        <v>89</v>
      </c>
      <c r="C94" s="234" t="e">
        <f t="shared" si="39"/>
        <v>#REF!</v>
      </c>
      <c r="D94" s="236" t="e">
        <f t="shared" si="40"/>
        <v>#REF!</v>
      </c>
      <c r="Q94">
        <v>89</v>
      </c>
      <c r="R94" t="e">
        <f t="shared" si="21"/>
        <v>#REF!</v>
      </c>
      <c r="S94" t="e">
        <f t="shared" si="22"/>
        <v>#REF!</v>
      </c>
      <c r="T94" t="e">
        <f t="shared" si="23"/>
        <v>#REF!</v>
      </c>
      <c r="U94" t="e">
        <f t="shared" si="24"/>
        <v>#REF!</v>
      </c>
      <c r="V94" t="e">
        <f t="shared" si="25"/>
        <v>#REF!</v>
      </c>
      <c r="W94" t="e">
        <f t="shared" si="26"/>
        <v>#REF!</v>
      </c>
      <c r="X94" t="e">
        <f t="shared" si="27"/>
        <v>#REF!</v>
      </c>
      <c r="Y94" t="e">
        <f t="shared" si="28"/>
        <v>#REF!</v>
      </c>
      <c r="Z94" t="e">
        <f t="shared" si="29"/>
        <v>#REF!</v>
      </c>
      <c r="AA94" t="e">
        <f t="shared" si="30"/>
        <v>#REF!</v>
      </c>
      <c r="AB94" t="e">
        <f t="shared" si="31"/>
        <v>#REF!</v>
      </c>
      <c r="AC94" t="e">
        <f t="shared" si="32"/>
        <v>#REF!</v>
      </c>
      <c r="AD94" t="e">
        <f t="shared" si="33"/>
        <v>#REF!</v>
      </c>
      <c r="AE94" t="e">
        <f t="shared" si="34"/>
        <v>#VALUE!</v>
      </c>
      <c r="AF94" t="e">
        <f t="shared" si="35"/>
        <v>#VALUE!</v>
      </c>
    </row>
    <row r="95" spans="1:32" ht="25.5" customHeight="1" x14ac:dyDescent="0.25">
      <c r="B95">
        <v>90</v>
      </c>
      <c r="C95" s="234" t="e">
        <f t="shared" si="39"/>
        <v>#REF!</v>
      </c>
      <c r="D95" s="236" t="e">
        <f t="shared" si="40"/>
        <v>#REF!</v>
      </c>
      <c r="Q95">
        <v>90</v>
      </c>
      <c r="R95" t="e">
        <f t="shared" si="21"/>
        <v>#REF!</v>
      </c>
      <c r="S95" t="e">
        <f t="shared" si="22"/>
        <v>#REF!</v>
      </c>
      <c r="T95" t="e">
        <f t="shared" si="23"/>
        <v>#REF!</v>
      </c>
      <c r="U95" t="e">
        <f t="shared" si="24"/>
        <v>#REF!</v>
      </c>
      <c r="V95" t="e">
        <f t="shared" si="25"/>
        <v>#REF!</v>
      </c>
      <c r="W95" t="e">
        <f t="shared" si="26"/>
        <v>#REF!</v>
      </c>
      <c r="X95" t="e">
        <f t="shared" si="27"/>
        <v>#REF!</v>
      </c>
      <c r="Y95" t="e">
        <f t="shared" si="28"/>
        <v>#REF!</v>
      </c>
      <c r="Z95" t="e">
        <f t="shared" si="29"/>
        <v>#REF!</v>
      </c>
      <c r="AA95" t="e">
        <f t="shared" si="30"/>
        <v>#REF!</v>
      </c>
      <c r="AB95" t="e">
        <f t="shared" si="31"/>
        <v>#REF!</v>
      </c>
      <c r="AC95" t="e">
        <f t="shared" si="32"/>
        <v>#REF!</v>
      </c>
      <c r="AD95" t="e">
        <f t="shared" si="33"/>
        <v>#REF!</v>
      </c>
      <c r="AE95" t="e">
        <f t="shared" si="34"/>
        <v>#VALUE!</v>
      </c>
      <c r="AF95" t="e">
        <f t="shared" si="35"/>
        <v>#VALUE!</v>
      </c>
    </row>
    <row r="96" spans="1:32" ht="25.5" customHeight="1" x14ac:dyDescent="0.25">
      <c r="B96">
        <v>91</v>
      </c>
      <c r="C96" s="234" t="e">
        <f t="shared" si="39"/>
        <v>#REF!</v>
      </c>
      <c r="D96" s="236" t="e">
        <f t="shared" si="40"/>
        <v>#REF!</v>
      </c>
      <c r="Q96">
        <v>91</v>
      </c>
      <c r="R96" t="e">
        <f t="shared" si="21"/>
        <v>#REF!</v>
      </c>
      <c r="S96" t="e">
        <f t="shared" si="22"/>
        <v>#REF!</v>
      </c>
      <c r="T96" t="e">
        <f t="shared" si="23"/>
        <v>#REF!</v>
      </c>
      <c r="U96" t="e">
        <f t="shared" si="24"/>
        <v>#REF!</v>
      </c>
      <c r="V96" t="e">
        <f t="shared" si="25"/>
        <v>#REF!</v>
      </c>
      <c r="W96" t="e">
        <f t="shared" si="26"/>
        <v>#REF!</v>
      </c>
      <c r="X96" t="e">
        <f t="shared" si="27"/>
        <v>#REF!</v>
      </c>
      <c r="Y96" t="e">
        <f t="shared" si="28"/>
        <v>#REF!</v>
      </c>
      <c r="Z96" t="e">
        <f t="shared" si="29"/>
        <v>#REF!</v>
      </c>
      <c r="AA96" t="e">
        <f t="shared" si="30"/>
        <v>#REF!</v>
      </c>
      <c r="AB96" t="e">
        <f t="shared" si="31"/>
        <v>#REF!</v>
      </c>
      <c r="AC96" t="e">
        <f t="shared" si="32"/>
        <v>#REF!</v>
      </c>
      <c r="AD96" t="e">
        <f t="shared" si="33"/>
        <v>#REF!</v>
      </c>
      <c r="AE96" t="e">
        <f t="shared" si="34"/>
        <v>#VALUE!</v>
      </c>
      <c r="AF96" t="e">
        <f t="shared" si="35"/>
        <v>#VALUE!</v>
      </c>
    </row>
    <row r="97" spans="2:32" ht="25.5" customHeight="1" x14ac:dyDescent="0.25">
      <c r="B97">
        <v>92</v>
      </c>
      <c r="C97" s="234" t="e">
        <f t="shared" si="39"/>
        <v>#REF!</v>
      </c>
      <c r="D97" s="236" t="e">
        <f t="shared" si="40"/>
        <v>#REF!</v>
      </c>
      <c r="Q97">
        <v>92</v>
      </c>
      <c r="R97" t="e">
        <f t="shared" si="21"/>
        <v>#REF!</v>
      </c>
      <c r="S97" t="e">
        <f t="shared" si="22"/>
        <v>#REF!</v>
      </c>
      <c r="T97" t="e">
        <f t="shared" si="23"/>
        <v>#REF!</v>
      </c>
      <c r="U97" t="e">
        <f t="shared" si="24"/>
        <v>#REF!</v>
      </c>
      <c r="V97" t="e">
        <f t="shared" si="25"/>
        <v>#REF!</v>
      </c>
      <c r="W97" t="e">
        <f t="shared" si="26"/>
        <v>#REF!</v>
      </c>
      <c r="X97" t="e">
        <f t="shared" si="27"/>
        <v>#REF!</v>
      </c>
      <c r="Y97" t="e">
        <f t="shared" si="28"/>
        <v>#REF!</v>
      </c>
      <c r="Z97" t="e">
        <f t="shared" si="29"/>
        <v>#REF!</v>
      </c>
      <c r="AA97" t="e">
        <f t="shared" si="30"/>
        <v>#REF!</v>
      </c>
      <c r="AB97" t="e">
        <f t="shared" si="31"/>
        <v>#REF!</v>
      </c>
      <c r="AC97" t="e">
        <f t="shared" si="32"/>
        <v>#REF!</v>
      </c>
      <c r="AD97" t="e">
        <f t="shared" si="33"/>
        <v>#REF!</v>
      </c>
      <c r="AE97" t="e">
        <f t="shared" si="34"/>
        <v>#VALUE!</v>
      </c>
      <c r="AF97" t="e">
        <f t="shared" si="35"/>
        <v>#VALUE!</v>
      </c>
    </row>
    <row r="98" spans="2:32" ht="25.5" customHeight="1" x14ac:dyDescent="0.25">
      <c r="B98">
        <v>93</v>
      </c>
      <c r="C98" s="234" t="e">
        <f t="shared" si="39"/>
        <v>#REF!</v>
      </c>
      <c r="D98" s="236" t="e">
        <f t="shared" si="40"/>
        <v>#REF!</v>
      </c>
      <c r="Q98">
        <v>93</v>
      </c>
      <c r="R98" t="e">
        <f t="shared" si="21"/>
        <v>#REF!</v>
      </c>
      <c r="S98" t="e">
        <f t="shared" si="22"/>
        <v>#REF!</v>
      </c>
      <c r="T98" t="e">
        <f t="shared" si="23"/>
        <v>#REF!</v>
      </c>
      <c r="U98" t="e">
        <f t="shared" si="24"/>
        <v>#REF!</v>
      </c>
      <c r="V98" t="e">
        <f t="shared" si="25"/>
        <v>#REF!</v>
      </c>
      <c r="W98" t="e">
        <f t="shared" si="26"/>
        <v>#REF!</v>
      </c>
      <c r="X98" t="e">
        <f t="shared" si="27"/>
        <v>#REF!</v>
      </c>
      <c r="Y98" t="e">
        <f t="shared" si="28"/>
        <v>#REF!</v>
      </c>
      <c r="Z98" t="e">
        <f t="shared" si="29"/>
        <v>#REF!</v>
      </c>
      <c r="AA98" t="e">
        <f t="shared" si="30"/>
        <v>#REF!</v>
      </c>
      <c r="AB98" t="e">
        <f t="shared" si="31"/>
        <v>#REF!</v>
      </c>
      <c r="AC98" t="e">
        <f t="shared" si="32"/>
        <v>#REF!</v>
      </c>
      <c r="AD98" t="e">
        <f t="shared" si="33"/>
        <v>#REF!</v>
      </c>
      <c r="AE98" t="e">
        <f t="shared" si="34"/>
        <v>#VALUE!</v>
      </c>
      <c r="AF98" t="e">
        <f t="shared" si="35"/>
        <v>#VALUE!</v>
      </c>
    </row>
    <row r="99" spans="2:32" ht="25.5" customHeight="1" x14ac:dyDescent="0.25">
      <c r="B99">
        <v>94</v>
      </c>
      <c r="C99" s="234" t="e">
        <f t="shared" si="39"/>
        <v>#REF!</v>
      </c>
      <c r="D99" s="236" t="e">
        <f t="shared" si="40"/>
        <v>#REF!</v>
      </c>
      <c r="Q99">
        <v>94</v>
      </c>
      <c r="R99" t="e">
        <f t="shared" si="21"/>
        <v>#REF!</v>
      </c>
      <c r="S99" t="e">
        <f t="shared" si="22"/>
        <v>#REF!</v>
      </c>
      <c r="T99" t="e">
        <f t="shared" si="23"/>
        <v>#REF!</v>
      </c>
      <c r="U99" t="e">
        <f t="shared" si="24"/>
        <v>#REF!</v>
      </c>
      <c r="V99" t="e">
        <f t="shared" si="25"/>
        <v>#REF!</v>
      </c>
      <c r="W99" t="e">
        <f t="shared" si="26"/>
        <v>#REF!</v>
      </c>
      <c r="X99" t="e">
        <f t="shared" si="27"/>
        <v>#REF!</v>
      </c>
      <c r="Y99" t="e">
        <f t="shared" si="28"/>
        <v>#REF!</v>
      </c>
      <c r="Z99" t="e">
        <f t="shared" si="29"/>
        <v>#REF!</v>
      </c>
      <c r="AA99" t="e">
        <f t="shared" si="30"/>
        <v>#REF!</v>
      </c>
      <c r="AB99" t="e">
        <f t="shared" si="31"/>
        <v>#REF!</v>
      </c>
      <c r="AC99" t="e">
        <f t="shared" si="32"/>
        <v>#REF!</v>
      </c>
      <c r="AD99" t="e">
        <f t="shared" si="33"/>
        <v>#REF!</v>
      </c>
      <c r="AE99" t="e">
        <f t="shared" si="34"/>
        <v>#VALUE!</v>
      </c>
      <c r="AF99" t="e">
        <f t="shared" si="35"/>
        <v>#VALUE!</v>
      </c>
    </row>
    <row r="100" spans="2:32" ht="25.5" customHeight="1" x14ac:dyDescent="0.25">
      <c r="B100">
        <v>95</v>
      </c>
      <c r="C100" s="234" t="e">
        <f t="shared" si="39"/>
        <v>#REF!</v>
      </c>
      <c r="D100" s="236" t="e">
        <f t="shared" si="40"/>
        <v>#REF!</v>
      </c>
      <c r="Q100">
        <v>95</v>
      </c>
      <c r="R100" t="e">
        <f t="shared" si="21"/>
        <v>#REF!</v>
      </c>
      <c r="S100" t="e">
        <f t="shared" si="22"/>
        <v>#REF!</v>
      </c>
      <c r="T100" t="e">
        <f t="shared" si="23"/>
        <v>#REF!</v>
      </c>
      <c r="U100" t="e">
        <f t="shared" si="24"/>
        <v>#REF!</v>
      </c>
      <c r="V100" t="e">
        <f t="shared" si="25"/>
        <v>#REF!</v>
      </c>
      <c r="W100" t="e">
        <f t="shared" si="26"/>
        <v>#REF!</v>
      </c>
      <c r="X100" t="e">
        <f t="shared" si="27"/>
        <v>#REF!</v>
      </c>
      <c r="Y100" t="e">
        <f t="shared" si="28"/>
        <v>#REF!</v>
      </c>
      <c r="Z100" t="e">
        <f t="shared" si="29"/>
        <v>#REF!</v>
      </c>
      <c r="AA100" t="e">
        <f t="shared" si="30"/>
        <v>#REF!</v>
      </c>
      <c r="AB100" t="e">
        <f t="shared" si="31"/>
        <v>#REF!</v>
      </c>
      <c r="AC100" t="e">
        <f t="shared" si="32"/>
        <v>#REF!</v>
      </c>
      <c r="AD100" t="e">
        <f t="shared" si="33"/>
        <v>#REF!</v>
      </c>
      <c r="AE100" t="e">
        <f t="shared" si="34"/>
        <v>#VALUE!</v>
      </c>
      <c r="AF100" t="e">
        <f t="shared" si="35"/>
        <v>#VALUE!</v>
      </c>
    </row>
    <row r="101" spans="2:32" ht="25.5" customHeight="1" x14ac:dyDescent="0.25">
      <c r="B101">
        <v>96</v>
      </c>
      <c r="C101" s="234" t="e">
        <f t="shared" si="39"/>
        <v>#REF!</v>
      </c>
      <c r="D101" s="236" t="e">
        <f t="shared" si="40"/>
        <v>#REF!</v>
      </c>
      <c r="Q101">
        <v>96</v>
      </c>
      <c r="R101" t="e">
        <f t="shared" si="21"/>
        <v>#REF!</v>
      </c>
      <c r="S101" t="e">
        <f t="shared" si="22"/>
        <v>#REF!</v>
      </c>
      <c r="T101" t="e">
        <f t="shared" si="23"/>
        <v>#REF!</v>
      </c>
      <c r="U101" t="e">
        <f t="shared" si="24"/>
        <v>#REF!</v>
      </c>
      <c r="V101" t="e">
        <f t="shared" si="25"/>
        <v>#REF!</v>
      </c>
      <c r="W101" t="e">
        <f t="shared" si="26"/>
        <v>#REF!</v>
      </c>
      <c r="X101" t="e">
        <f t="shared" si="27"/>
        <v>#REF!</v>
      </c>
      <c r="Y101" t="e">
        <f t="shared" si="28"/>
        <v>#REF!</v>
      </c>
      <c r="Z101" t="e">
        <f t="shared" si="29"/>
        <v>#REF!</v>
      </c>
      <c r="AA101" t="e">
        <f t="shared" si="30"/>
        <v>#REF!</v>
      </c>
      <c r="AB101" t="e">
        <f t="shared" si="31"/>
        <v>#REF!</v>
      </c>
      <c r="AC101" t="e">
        <f t="shared" si="32"/>
        <v>#REF!</v>
      </c>
      <c r="AD101" t="e">
        <f t="shared" si="33"/>
        <v>#REF!</v>
      </c>
      <c r="AE101" t="e">
        <f t="shared" si="34"/>
        <v>#VALUE!</v>
      </c>
      <c r="AF101" t="e">
        <f t="shared" si="35"/>
        <v>#VALUE!</v>
      </c>
    </row>
    <row r="102" spans="2:32" ht="25.5" customHeight="1" x14ac:dyDescent="0.25">
      <c r="B102">
        <v>97</v>
      </c>
      <c r="C102" s="234" t="e">
        <f t="shared" si="39"/>
        <v>#REF!</v>
      </c>
      <c r="D102" s="236" t="e">
        <f t="shared" si="40"/>
        <v>#REF!</v>
      </c>
      <c r="Q102">
        <v>97</v>
      </c>
      <c r="R102" t="e">
        <f t="shared" ref="R102:R165" si="41">INDEX(Liste_compétences,SMALL(Année1_trimestre1,$B102))</f>
        <v>#REF!</v>
      </c>
      <c r="S102" t="e">
        <f t="shared" ref="S102:S165" si="42">INDEX(Liste_compétences,SMALL(Année1_trimestre2,$B102))</f>
        <v>#REF!</v>
      </c>
      <c r="T102" t="e">
        <f t="shared" ref="T102:T165" si="43">INDEX(Liste_compétences,SMALL(Année1_trimestre3,$B102))</f>
        <v>#REF!</v>
      </c>
      <c r="U102" t="e">
        <f t="shared" ref="U102:U165" si="44">INDEX(Liste_compétences,SMALL(Année2_trimestre1,$B102))</f>
        <v>#REF!</v>
      </c>
      <c r="V102" t="e">
        <f t="shared" ref="V102:V165" si="45">INDEX(Liste_compétences,SMALL(Année2_trimestre2,$B102))</f>
        <v>#REF!</v>
      </c>
      <c r="W102" t="e">
        <f t="shared" ref="W102:W165" si="46">INDEX(Liste_compétences,SMALL(Année2_trimestre3,$B102))</f>
        <v>#REF!</v>
      </c>
      <c r="X102" t="e">
        <f t="shared" ref="X102:X165" si="47">INDEX(Liste_compétences,SMALL(Année3_trimestre1,$B102))</f>
        <v>#REF!</v>
      </c>
      <c r="Y102" t="e">
        <f t="shared" ref="Y102:Y165" si="48">INDEX(Liste_compétences,SMALL(Année3_trimestre2,$B102))</f>
        <v>#REF!</v>
      </c>
      <c r="Z102" t="e">
        <f t="shared" ref="Z102:Z165" si="49">INDEX(Liste_compétences,SMALL(Année3_trimestre3,$B102))</f>
        <v>#REF!</v>
      </c>
      <c r="AA102" t="e">
        <f t="shared" ref="AA102:AA165" si="50">INDEX(Liste_compétences,SMALL(Année4_trimestre1,$B102))</f>
        <v>#REF!</v>
      </c>
      <c r="AB102" t="e">
        <f t="shared" ref="AB102:AB165" si="51">INDEX(Liste_compétences,SMALL(Année4_trimestre2,$B102))</f>
        <v>#REF!</v>
      </c>
      <c r="AC102" t="e">
        <f t="shared" ref="AC102:AC165" si="52">INDEX(Liste_compétences,SMALL(Année4_trimestre3,$B102))</f>
        <v>#REF!</v>
      </c>
      <c r="AD102" t="e">
        <f t="shared" ref="AD102:AD165" si="53">INDEX(Liste_compétences,SMALL(Année5_trimestre1,$B102))</f>
        <v>#REF!</v>
      </c>
      <c r="AE102" t="e">
        <f t="shared" ref="AE102:AE165" si="54">INDEX(Liste_compétences,SMALL(Année5_trimestre2,$B102))</f>
        <v>#VALUE!</v>
      </c>
      <c r="AF102" t="e">
        <f t="shared" ref="AF102:AF165" si="55">INDEX(Liste_compétences,SMALL(Année5_trimestre3,$B102))</f>
        <v>#VALUE!</v>
      </c>
    </row>
    <row r="103" spans="2:32" ht="25.5" customHeight="1" x14ac:dyDescent="0.25">
      <c r="B103">
        <v>98</v>
      </c>
      <c r="C103" s="234" t="e">
        <f t="shared" si="39"/>
        <v>#REF!</v>
      </c>
      <c r="D103" s="236" t="e">
        <f t="shared" si="40"/>
        <v>#REF!</v>
      </c>
      <c r="Q103">
        <v>98</v>
      </c>
      <c r="R103" t="e">
        <f t="shared" si="41"/>
        <v>#REF!</v>
      </c>
      <c r="S103" t="e">
        <f t="shared" si="42"/>
        <v>#REF!</v>
      </c>
      <c r="T103" t="e">
        <f t="shared" si="43"/>
        <v>#REF!</v>
      </c>
      <c r="U103" t="e">
        <f t="shared" si="44"/>
        <v>#REF!</v>
      </c>
      <c r="V103" t="e">
        <f t="shared" si="45"/>
        <v>#REF!</v>
      </c>
      <c r="W103" t="e">
        <f t="shared" si="46"/>
        <v>#REF!</v>
      </c>
      <c r="X103" t="e">
        <f t="shared" si="47"/>
        <v>#REF!</v>
      </c>
      <c r="Y103" t="e">
        <f t="shared" si="48"/>
        <v>#REF!</v>
      </c>
      <c r="Z103" t="e">
        <f t="shared" si="49"/>
        <v>#REF!</v>
      </c>
      <c r="AA103" t="e">
        <f t="shared" si="50"/>
        <v>#REF!</v>
      </c>
      <c r="AB103" t="e">
        <f t="shared" si="51"/>
        <v>#REF!</v>
      </c>
      <c r="AC103" t="e">
        <f t="shared" si="52"/>
        <v>#REF!</v>
      </c>
      <c r="AD103" t="e">
        <f t="shared" si="53"/>
        <v>#REF!</v>
      </c>
      <c r="AE103" t="e">
        <f t="shared" si="54"/>
        <v>#VALUE!</v>
      </c>
      <c r="AF103" t="e">
        <f t="shared" si="55"/>
        <v>#VALUE!</v>
      </c>
    </row>
    <row r="104" spans="2:32" ht="25.5" customHeight="1" x14ac:dyDescent="0.25">
      <c r="B104">
        <v>99</v>
      </c>
      <c r="C104" s="234" t="e">
        <f t="shared" si="39"/>
        <v>#REF!</v>
      </c>
      <c r="D104" s="236" t="e">
        <f t="shared" si="40"/>
        <v>#REF!</v>
      </c>
      <c r="Q104">
        <v>99</v>
      </c>
      <c r="R104" t="e">
        <f t="shared" si="41"/>
        <v>#REF!</v>
      </c>
      <c r="S104" t="e">
        <f t="shared" si="42"/>
        <v>#REF!</v>
      </c>
      <c r="T104" t="e">
        <f t="shared" si="43"/>
        <v>#REF!</v>
      </c>
      <c r="U104" t="e">
        <f t="shared" si="44"/>
        <v>#REF!</v>
      </c>
      <c r="V104" t="e">
        <f t="shared" si="45"/>
        <v>#REF!</v>
      </c>
      <c r="W104" t="e">
        <f t="shared" si="46"/>
        <v>#REF!</v>
      </c>
      <c r="X104" t="e">
        <f t="shared" si="47"/>
        <v>#REF!</v>
      </c>
      <c r="Y104" t="e">
        <f t="shared" si="48"/>
        <v>#REF!</v>
      </c>
      <c r="Z104" t="e">
        <f t="shared" si="49"/>
        <v>#REF!</v>
      </c>
      <c r="AA104" t="e">
        <f t="shared" si="50"/>
        <v>#REF!</v>
      </c>
      <c r="AB104" t="e">
        <f t="shared" si="51"/>
        <v>#REF!</v>
      </c>
      <c r="AC104" t="e">
        <f t="shared" si="52"/>
        <v>#REF!</v>
      </c>
      <c r="AD104" t="e">
        <f t="shared" si="53"/>
        <v>#REF!</v>
      </c>
      <c r="AE104" t="e">
        <f t="shared" si="54"/>
        <v>#VALUE!</v>
      </c>
      <c r="AF104" t="e">
        <f t="shared" si="55"/>
        <v>#VALUE!</v>
      </c>
    </row>
    <row r="105" spans="2:32" ht="25.5" customHeight="1" x14ac:dyDescent="0.25">
      <c r="B105">
        <v>100</v>
      </c>
      <c r="C105" s="234" t="e">
        <f t="shared" si="39"/>
        <v>#REF!</v>
      </c>
      <c r="D105" s="236" t="e">
        <f t="shared" si="40"/>
        <v>#REF!</v>
      </c>
      <c r="Q105">
        <v>100</v>
      </c>
      <c r="R105" t="e">
        <f t="shared" si="41"/>
        <v>#REF!</v>
      </c>
      <c r="S105" t="e">
        <f t="shared" si="42"/>
        <v>#REF!</v>
      </c>
      <c r="T105" t="e">
        <f t="shared" si="43"/>
        <v>#REF!</v>
      </c>
      <c r="U105" t="e">
        <f t="shared" si="44"/>
        <v>#REF!</v>
      </c>
      <c r="V105" t="e">
        <f t="shared" si="45"/>
        <v>#REF!</v>
      </c>
      <c r="W105" t="e">
        <f t="shared" si="46"/>
        <v>#REF!</v>
      </c>
      <c r="X105" t="e">
        <f t="shared" si="47"/>
        <v>#REF!</v>
      </c>
      <c r="Y105" t="e">
        <f t="shared" si="48"/>
        <v>#REF!</v>
      </c>
      <c r="Z105" t="e">
        <f t="shared" si="49"/>
        <v>#REF!</v>
      </c>
      <c r="AA105" t="e">
        <f t="shared" si="50"/>
        <v>#REF!</v>
      </c>
      <c r="AB105" t="e">
        <f t="shared" si="51"/>
        <v>#REF!</v>
      </c>
      <c r="AC105" t="e">
        <f t="shared" si="52"/>
        <v>#REF!</v>
      </c>
      <c r="AD105" t="e">
        <f t="shared" si="53"/>
        <v>#REF!</v>
      </c>
      <c r="AE105" t="e">
        <f t="shared" si="54"/>
        <v>#VALUE!</v>
      </c>
      <c r="AF105" t="e">
        <f t="shared" si="55"/>
        <v>#VALUE!</v>
      </c>
    </row>
    <row r="106" spans="2:32" ht="25.5" customHeight="1" x14ac:dyDescent="0.25">
      <c r="B106">
        <v>101</v>
      </c>
      <c r="C106" s="234" t="e">
        <f t="shared" si="39"/>
        <v>#REF!</v>
      </c>
      <c r="D106" s="236" t="e">
        <f t="shared" si="40"/>
        <v>#REF!</v>
      </c>
      <c r="Q106">
        <v>101</v>
      </c>
      <c r="R106" t="e">
        <f t="shared" si="41"/>
        <v>#REF!</v>
      </c>
      <c r="S106" t="e">
        <f t="shared" si="42"/>
        <v>#REF!</v>
      </c>
      <c r="T106" t="e">
        <f t="shared" si="43"/>
        <v>#REF!</v>
      </c>
      <c r="U106" t="e">
        <f t="shared" si="44"/>
        <v>#REF!</v>
      </c>
      <c r="V106" t="e">
        <f t="shared" si="45"/>
        <v>#REF!</v>
      </c>
      <c r="W106" t="e">
        <f t="shared" si="46"/>
        <v>#REF!</v>
      </c>
      <c r="X106" t="e">
        <f t="shared" si="47"/>
        <v>#REF!</v>
      </c>
      <c r="Y106" t="e">
        <f t="shared" si="48"/>
        <v>#REF!</v>
      </c>
      <c r="Z106" t="e">
        <f t="shared" si="49"/>
        <v>#REF!</v>
      </c>
      <c r="AA106" t="e">
        <f t="shared" si="50"/>
        <v>#REF!</v>
      </c>
      <c r="AB106" t="e">
        <f t="shared" si="51"/>
        <v>#REF!</v>
      </c>
      <c r="AC106" t="e">
        <f t="shared" si="52"/>
        <v>#REF!</v>
      </c>
      <c r="AD106" t="e">
        <f t="shared" si="53"/>
        <v>#REF!</v>
      </c>
      <c r="AE106" t="e">
        <f t="shared" si="54"/>
        <v>#VALUE!</v>
      </c>
      <c r="AF106" t="e">
        <f t="shared" si="55"/>
        <v>#VALUE!</v>
      </c>
    </row>
    <row r="107" spans="2:32" ht="25.5" customHeight="1" x14ac:dyDescent="0.25">
      <c r="B107">
        <v>102</v>
      </c>
      <c r="C107" s="234" t="e">
        <f t="shared" si="39"/>
        <v>#REF!</v>
      </c>
      <c r="D107" s="236" t="e">
        <f t="shared" si="40"/>
        <v>#REF!</v>
      </c>
      <c r="Q107">
        <v>102</v>
      </c>
      <c r="R107" t="e">
        <f t="shared" si="41"/>
        <v>#REF!</v>
      </c>
      <c r="S107" t="e">
        <f t="shared" si="42"/>
        <v>#REF!</v>
      </c>
      <c r="T107" t="e">
        <f t="shared" si="43"/>
        <v>#REF!</v>
      </c>
      <c r="U107" t="e">
        <f t="shared" si="44"/>
        <v>#REF!</v>
      </c>
      <c r="V107" t="e">
        <f t="shared" si="45"/>
        <v>#REF!</v>
      </c>
      <c r="W107" t="e">
        <f t="shared" si="46"/>
        <v>#REF!</v>
      </c>
      <c r="X107" t="e">
        <f t="shared" si="47"/>
        <v>#REF!</v>
      </c>
      <c r="Y107" t="e">
        <f t="shared" si="48"/>
        <v>#REF!</v>
      </c>
      <c r="Z107" t="e">
        <f t="shared" si="49"/>
        <v>#REF!</v>
      </c>
      <c r="AA107" t="e">
        <f t="shared" si="50"/>
        <v>#REF!</v>
      </c>
      <c r="AB107" t="e">
        <f t="shared" si="51"/>
        <v>#REF!</v>
      </c>
      <c r="AC107" t="e">
        <f t="shared" si="52"/>
        <v>#REF!</v>
      </c>
      <c r="AD107" t="e">
        <f t="shared" si="53"/>
        <v>#REF!</v>
      </c>
      <c r="AE107" t="e">
        <f t="shared" si="54"/>
        <v>#VALUE!</v>
      </c>
      <c r="AF107" t="e">
        <f t="shared" si="55"/>
        <v>#VALUE!</v>
      </c>
    </row>
    <row r="108" spans="2:32" ht="25.5" customHeight="1" x14ac:dyDescent="0.25">
      <c r="B108">
        <v>103</v>
      </c>
      <c r="C108" s="234" t="e">
        <f t="shared" ref="C108:C133" si="56">CHOOSE(VLOOKUP($N$13,$M$15:$N$29,2,0),R108,S108,T108,U108,V108,W108,X108,Y108,Z108,AA108,AB108,AC108,AD108,AE108,AF108)</f>
        <v>#REF!</v>
      </c>
      <c r="D108" s="236" t="e">
        <f t="shared" ref="D108:D133" si="57">VLOOKUP(C108,Evaluation_compétences,VLOOKUP($N$13,$M$15:$O$29,3),0)</f>
        <v>#REF!</v>
      </c>
      <c r="Q108">
        <v>103</v>
      </c>
      <c r="R108" t="e">
        <f t="shared" si="41"/>
        <v>#REF!</v>
      </c>
      <c r="S108" t="e">
        <f t="shared" si="42"/>
        <v>#REF!</v>
      </c>
      <c r="T108" t="e">
        <f t="shared" si="43"/>
        <v>#REF!</v>
      </c>
      <c r="U108" t="e">
        <f t="shared" si="44"/>
        <v>#REF!</v>
      </c>
      <c r="V108" t="e">
        <f t="shared" si="45"/>
        <v>#REF!</v>
      </c>
      <c r="W108" t="e">
        <f t="shared" si="46"/>
        <v>#REF!</v>
      </c>
      <c r="X108" t="e">
        <f t="shared" si="47"/>
        <v>#REF!</v>
      </c>
      <c r="Y108" t="e">
        <f t="shared" si="48"/>
        <v>#REF!</v>
      </c>
      <c r="Z108" t="e">
        <f t="shared" si="49"/>
        <v>#REF!</v>
      </c>
      <c r="AA108" t="e">
        <f t="shared" si="50"/>
        <v>#REF!</v>
      </c>
      <c r="AB108" t="e">
        <f t="shared" si="51"/>
        <v>#REF!</v>
      </c>
      <c r="AC108" t="e">
        <f t="shared" si="52"/>
        <v>#REF!</v>
      </c>
      <c r="AD108" t="e">
        <f t="shared" si="53"/>
        <v>#REF!</v>
      </c>
      <c r="AE108" t="e">
        <f t="shared" si="54"/>
        <v>#VALUE!</v>
      </c>
      <c r="AF108" t="e">
        <f t="shared" si="55"/>
        <v>#VALUE!</v>
      </c>
    </row>
    <row r="109" spans="2:32" ht="25.5" customHeight="1" x14ac:dyDescent="0.25">
      <c r="B109">
        <v>104</v>
      </c>
      <c r="C109" s="234" t="e">
        <f t="shared" si="56"/>
        <v>#REF!</v>
      </c>
      <c r="D109" s="236" t="e">
        <f t="shared" si="57"/>
        <v>#REF!</v>
      </c>
      <c r="Q109">
        <v>104</v>
      </c>
      <c r="R109" t="e">
        <f t="shared" si="41"/>
        <v>#REF!</v>
      </c>
      <c r="S109" t="e">
        <f t="shared" si="42"/>
        <v>#REF!</v>
      </c>
      <c r="T109" t="e">
        <f t="shared" si="43"/>
        <v>#REF!</v>
      </c>
      <c r="U109" t="e">
        <f t="shared" si="44"/>
        <v>#REF!</v>
      </c>
      <c r="V109" t="e">
        <f t="shared" si="45"/>
        <v>#REF!</v>
      </c>
      <c r="W109" t="e">
        <f t="shared" si="46"/>
        <v>#REF!</v>
      </c>
      <c r="X109" t="e">
        <f t="shared" si="47"/>
        <v>#REF!</v>
      </c>
      <c r="Y109" t="e">
        <f t="shared" si="48"/>
        <v>#REF!</v>
      </c>
      <c r="Z109" t="e">
        <f t="shared" si="49"/>
        <v>#REF!</v>
      </c>
      <c r="AA109" t="e">
        <f t="shared" si="50"/>
        <v>#REF!</v>
      </c>
      <c r="AB109" t="e">
        <f t="shared" si="51"/>
        <v>#REF!</v>
      </c>
      <c r="AC109" t="e">
        <f t="shared" si="52"/>
        <v>#REF!</v>
      </c>
      <c r="AD109" t="e">
        <f t="shared" si="53"/>
        <v>#REF!</v>
      </c>
      <c r="AE109" t="e">
        <f t="shared" si="54"/>
        <v>#VALUE!</v>
      </c>
      <c r="AF109" t="e">
        <f t="shared" si="55"/>
        <v>#VALUE!</v>
      </c>
    </row>
    <row r="110" spans="2:32" ht="25.5" customHeight="1" x14ac:dyDescent="0.25">
      <c r="B110">
        <v>105</v>
      </c>
      <c r="C110" s="234" t="e">
        <f t="shared" si="56"/>
        <v>#REF!</v>
      </c>
      <c r="D110" s="236" t="e">
        <f t="shared" si="57"/>
        <v>#REF!</v>
      </c>
      <c r="Q110">
        <v>105</v>
      </c>
      <c r="R110" t="e">
        <f t="shared" si="41"/>
        <v>#REF!</v>
      </c>
      <c r="S110" t="e">
        <f t="shared" si="42"/>
        <v>#REF!</v>
      </c>
      <c r="T110" t="e">
        <f t="shared" si="43"/>
        <v>#REF!</v>
      </c>
      <c r="U110" t="e">
        <f t="shared" si="44"/>
        <v>#REF!</v>
      </c>
      <c r="V110" t="e">
        <f t="shared" si="45"/>
        <v>#REF!</v>
      </c>
      <c r="W110" t="e">
        <f t="shared" si="46"/>
        <v>#REF!</v>
      </c>
      <c r="X110" t="e">
        <f t="shared" si="47"/>
        <v>#REF!</v>
      </c>
      <c r="Y110" t="e">
        <f t="shared" si="48"/>
        <v>#REF!</v>
      </c>
      <c r="Z110" t="e">
        <f t="shared" si="49"/>
        <v>#REF!</v>
      </c>
      <c r="AA110" t="e">
        <f t="shared" si="50"/>
        <v>#REF!</v>
      </c>
      <c r="AB110" t="e">
        <f t="shared" si="51"/>
        <v>#REF!</v>
      </c>
      <c r="AC110" t="e">
        <f t="shared" si="52"/>
        <v>#REF!</v>
      </c>
      <c r="AD110" t="e">
        <f t="shared" si="53"/>
        <v>#REF!</v>
      </c>
      <c r="AE110" t="e">
        <f t="shared" si="54"/>
        <v>#VALUE!</v>
      </c>
      <c r="AF110" t="e">
        <f t="shared" si="55"/>
        <v>#VALUE!</v>
      </c>
    </row>
    <row r="111" spans="2:32" ht="25.5" customHeight="1" x14ac:dyDescent="0.25">
      <c r="B111">
        <v>106</v>
      </c>
      <c r="C111" s="234" t="e">
        <f t="shared" si="56"/>
        <v>#REF!</v>
      </c>
      <c r="D111" s="236" t="e">
        <f t="shared" si="57"/>
        <v>#REF!</v>
      </c>
      <c r="Q111">
        <v>106</v>
      </c>
      <c r="R111" t="e">
        <f t="shared" si="41"/>
        <v>#REF!</v>
      </c>
      <c r="S111" t="e">
        <f t="shared" si="42"/>
        <v>#REF!</v>
      </c>
      <c r="T111" t="e">
        <f t="shared" si="43"/>
        <v>#REF!</v>
      </c>
      <c r="U111" t="e">
        <f t="shared" si="44"/>
        <v>#REF!</v>
      </c>
      <c r="V111" t="e">
        <f t="shared" si="45"/>
        <v>#REF!</v>
      </c>
      <c r="W111" t="e">
        <f t="shared" si="46"/>
        <v>#REF!</v>
      </c>
      <c r="X111" t="e">
        <f t="shared" si="47"/>
        <v>#REF!</v>
      </c>
      <c r="Y111" t="e">
        <f t="shared" si="48"/>
        <v>#REF!</v>
      </c>
      <c r="Z111" t="e">
        <f t="shared" si="49"/>
        <v>#REF!</v>
      </c>
      <c r="AA111" t="e">
        <f t="shared" si="50"/>
        <v>#REF!</v>
      </c>
      <c r="AB111" t="e">
        <f t="shared" si="51"/>
        <v>#REF!</v>
      </c>
      <c r="AC111" t="e">
        <f t="shared" si="52"/>
        <v>#REF!</v>
      </c>
      <c r="AD111" t="e">
        <f t="shared" si="53"/>
        <v>#REF!</v>
      </c>
      <c r="AE111" t="e">
        <f t="shared" si="54"/>
        <v>#VALUE!</v>
      </c>
      <c r="AF111" t="e">
        <f t="shared" si="55"/>
        <v>#VALUE!</v>
      </c>
    </row>
    <row r="112" spans="2:32" ht="25.5" customHeight="1" x14ac:dyDescent="0.25">
      <c r="B112">
        <v>107</v>
      </c>
      <c r="C112" s="234" t="e">
        <f t="shared" si="56"/>
        <v>#REF!</v>
      </c>
      <c r="D112" s="236" t="e">
        <f t="shared" si="57"/>
        <v>#REF!</v>
      </c>
      <c r="Q112">
        <v>107</v>
      </c>
      <c r="R112" t="e">
        <f t="shared" si="41"/>
        <v>#REF!</v>
      </c>
      <c r="S112" t="e">
        <f t="shared" si="42"/>
        <v>#REF!</v>
      </c>
      <c r="T112" t="e">
        <f t="shared" si="43"/>
        <v>#REF!</v>
      </c>
      <c r="U112" t="e">
        <f t="shared" si="44"/>
        <v>#REF!</v>
      </c>
      <c r="V112" t="e">
        <f t="shared" si="45"/>
        <v>#REF!</v>
      </c>
      <c r="W112" t="e">
        <f t="shared" si="46"/>
        <v>#REF!</v>
      </c>
      <c r="X112" t="e">
        <f t="shared" si="47"/>
        <v>#REF!</v>
      </c>
      <c r="Y112" t="e">
        <f t="shared" si="48"/>
        <v>#REF!</v>
      </c>
      <c r="Z112" t="e">
        <f t="shared" si="49"/>
        <v>#REF!</v>
      </c>
      <c r="AA112" t="e">
        <f t="shared" si="50"/>
        <v>#REF!</v>
      </c>
      <c r="AB112" t="e">
        <f t="shared" si="51"/>
        <v>#REF!</v>
      </c>
      <c r="AC112" t="e">
        <f t="shared" si="52"/>
        <v>#REF!</v>
      </c>
      <c r="AD112" t="e">
        <f t="shared" si="53"/>
        <v>#REF!</v>
      </c>
      <c r="AE112" t="e">
        <f t="shared" si="54"/>
        <v>#VALUE!</v>
      </c>
      <c r="AF112" t="e">
        <f t="shared" si="55"/>
        <v>#VALUE!</v>
      </c>
    </row>
    <row r="113" spans="2:32" ht="25.5" customHeight="1" x14ac:dyDescent="0.25">
      <c r="B113">
        <v>108</v>
      </c>
      <c r="C113" s="234" t="e">
        <f t="shared" si="56"/>
        <v>#REF!</v>
      </c>
      <c r="D113" s="236" t="e">
        <f t="shared" si="57"/>
        <v>#REF!</v>
      </c>
      <c r="Q113">
        <v>108</v>
      </c>
      <c r="R113" t="e">
        <f t="shared" si="41"/>
        <v>#REF!</v>
      </c>
      <c r="S113" t="e">
        <f t="shared" si="42"/>
        <v>#REF!</v>
      </c>
      <c r="T113" t="e">
        <f t="shared" si="43"/>
        <v>#REF!</v>
      </c>
      <c r="U113" t="e">
        <f t="shared" si="44"/>
        <v>#REF!</v>
      </c>
      <c r="V113" t="e">
        <f t="shared" si="45"/>
        <v>#REF!</v>
      </c>
      <c r="W113" t="e">
        <f t="shared" si="46"/>
        <v>#REF!</v>
      </c>
      <c r="X113" t="e">
        <f t="shared" si="47"/>
        <v>#REF!</v>
      </c>
      <c r="Y113" t="e">
        <f t="shared" si="48"/>
        <v>#REF!</v>
      </c>
      <c r="Z113" t="e">
        <f t="shared" si="49"/>
        <v>#REF!</v>
      </c>
      <c r="AA113" t="e">
        <f t="shared" si="50"/>
        <v>#REF!</v>
      </c>
      <c r="AB113" t="e">
        <f t="shared" si="51"/>
        <v>#REF!</v>
      </c>
      <c r="AC113" t="e">
        <f t="shared" si="52"/>
        <v>#REF!</v>
      </c>
      <c r="AD113" t="e">
        <f t="shared" si="53"/>
        <v>#REF!</v>
      </c>
      <c r="AE113" t="e">
        <f t="shared" si="54"/>
        <v>#VALUE!</v>
      </c>
      <c r="AF113" t="e">
        <f t="shared" si="55"/>
        <v>#VALUE!</v>
      </c>
    </row>
    <row r="114" spans="2:32" ht="25.5" customHeight="1" x14ac:dyDescent="0.25">
      <c r="B114">
        <v>109</v>
      </c>
      <c r="C114" s="234" t="e">
        <f t="shared" si="56"/>
        <v>#REF!</v>
      </c>
      <c r="D114" s="236" t="e">
        <f t="shared" si="57"/>
        <v>#REF!</v>
      </c>
      <c r="Q114">
        <v>109</v>
      </c>
      <c r="R114" t="e">
        <f t="shared" si="41"/>
        <v>#REF!</v>
      </c>
      <c r="S114" t="e">
        <f t="shared" si="42"/>
        <v>#REF!</v>
      </c>
      <c r="T114" t="e">
        <f t="shared" si="43"/>
        <v>#REF!</v>
      </c>
      <c r="U114" t="e">
        <f t="shared" si="44"/>
        <v>#REF!</v>
      </c>
      <c r="V114" t="e">
        <f t="shared" si="45"/>
        <v>#REF!</v>
      </c>
      <c r="W114" t="e">
        <f t="shared" si="46"/>
        <v>#REF!</v>
      </c>
      <c r="X114" t="e">
        <f t="shared" si="47"/>
        <v>#REF!</v>
      </c>
      <c r="Y114" t="e">
        <f t="shared" si="48"/>
        <v>#REF!</v>
      </c>
      <c r="Z114" t="e">
        <f t="shared" si="49"/>
        <v>#REF!</v>
      </c>
      <c r="AA114" t="e">
        <f t="shared" si="50"/>
        <v>#REF!</v>
      </c>
      <c r="AB114" t="e">
        <f t="shared" si="51"/>
        <v>#REF!</v>
      </c>
      <c r="AC114" t="e">
        <f t="shared" si="52"/>
        <v>#REF!</v>
      </c>
      <c r="AD114" t="e">
        <f t="shared" si="53"/>
        <v>#REF!</v>
      </c>
      <c r="AE114" t="e">
        <f t="shared" si="54"/>
        <v>#VALUE!</v>
      </c>
      <c r="AF114" t="e">
        <f t="shared" si="55"/>
        <v>#VALUE!</v>
      </c>
    </row>
    <row r="115" spans="2:32" ht="25.5" customHeight="1" x14ac:dyDescent="0.25">
      <c r="B115">
        <v>110</v>
      </c>
      <c r="C115" s="234" t="e">
        <f t="shared" si="56"/>
        <v>#REF!</v>
      </c>
      <c r="D115" s="236" t="e">
        <f t="shared" si="57"/>
        <v>#REF!</v>
      </c>
      <c r="Q115">
        <v>110</v>
      </c>
      <c r="R115" t="e">
        <f t="shared" si="41"/>
        <v>#REF!</v>
      </c>
      <c r="S115" t="e">
        <f t="shared" si="42"/>
        <v>#REF!</v>
      </c>
      <c r="T115" t="e">
        <f t="shared" si="43"/>
        <v>#REF!</v>
      </c>
      <c r="U115" t="e">
        <f t="shared" si="44"/>
        <v>#REF!</v>
      </c>
      <c r="V115" t="e">
        <f t="shared" si="45"/>
        <v>#REF!</v>
      </c>
      <c r="W115" t="e">
        <f t="shared" si="46"/>
        <v>#REF!</v>
      </c>
      <c r="X115" t="e">
        <f t="shared" si="47"/>
        <v>#REF!</v>
      </c>
      <c r="Y115" t="e">
        <f t="shared" si="48"/>
        <v>#REF!</v>
      </c>
      <c r="Z115" t="e">
        <f t="shared" si="49"/>
        <v>#REF!</v>
      </c>
      <c r="AA115" t="e">
        <f t="shared" si="50"/>
        <v>#REF!</v>
      </c>
      <c r="AB115" t="e">
        <f t="shared" si="51"/>
        <v>#REF!</v>
      </c>
      <c r="AC115" t="e">
        <f t="shared" si="52"/>
        <v>#REF!</v>
      </c>
      <c r="AD115" t="e">
        <f t="shared" si="53"/>
        <v>#REF!</v>
      </c>
      <c r="AE115" t="e">
        <f t="shared" si="54"/>
        <v>#VALUE!</v>
      </c>
      <c r="AF115" t="e">
        <f t="shared" si="55"/>
        <v>#VALUE!</v>
      </c>
    </row>
    <row r="116" spans="2:32" ht="25.5" customHeight="1" x14ac:dyDescent="0.25">
      <c r="B116">
        <v>111</v>
      </c>
      <c r="C116" s="234" t="e">
        <f t="shared" si="56"/>
        <v>#REF!</v>
      </c>
      <c r="D116" s="236" t="e">
        <f t="shared" si="57"/>
        <v>#REF!</v>
      </c>
      <c r="Q116">
        <v>111</v>
      </c>
      <c r="R116" t="e">
        <f t="shared" si="41"/>
        <v>#REF!</v>
      </c>
      <c r="S116" t="e">
        <f t="shared" si="42"/>
        <v>#REF!</v>
      </c>
      <c r="T116" t="e">
        <f t="shared" si="43"/>
        <v>#REF!</v>
      </c>
      <c r="U116" t="e">
        <f t="shared" si="44"/>
        <v>#REF!</v>
      </c>
      <c r="V116" t="e">
        <f t="shared" si="45"/>
        <v>#REF!</v>
      </c>
      <c r="W116" t="e">
        <f t="shared" si="46"/>
        <v>#REF!</v>
      </c>
      <c r="X116" t="e">
        <f t="shared" si="47"/>
        <v>#REF!</v>
      </c>
      <c r="Y116" t="e">
        <f t="shared" si="48"/>
        <v>#REF!</v>
      </c>
      <c r="Z116" t="e">
        <f t="shared" si="49"/>
        <v>#REF!</v>
      </c>
      <c r="AA116" t="e">
        <f t="shared" si="50"/>
        <v>#REF!</v>
      </c>
      <c r="AB116" t="e">
        <f t="shared" si="51"/>
        <v>#REF!</v>
      </c>
      <c r="AC116" t="e">
        <f t="shared" si="52"/>
        <v>#REF!</v>
      </c>
      <c r="AD116" t="e">
        <f t="shared" si="53"/>
        <v>#REF!</v>
      </c>
      <c r="AE116" t="e">
        <f t="shared" si="54"/>
        <v>#VALUE!</v>
      </c>
      <c r="AF116" t="e">
        <f t="shared" si="55"/>
        <v>#VALUE!</v>
      </c>
    </row>
    <row r="117" spans="2:32" ht="25.5" customHeight="1" x14ac:dyDescent="0.25">
      <c r="B117">
        <v>112</v>
      </c>
      <c r="C117" s="234" t="e">
        <f t="shared" si="56"/>
        <v>#REF!</v>
      </c>
      <c r="D117" s="236" t="e">
        <f t="shared" si="57"/>
        <v>#REF!</v>
      </c>
      <c r="Q117">
        <v>112</v>
      </c>
      <c r="R117" t="e">
        <f t="shared" si="41"/>
        <v>#REF!</v>
      </c>
      <c r="S117" t="e">
        <f t="shared" si="42"/>
        <v>#REF!</v>
      </c>
      <c r="T117" t="e">
        <f t="shared" si="43"/>
        <v>#REF!</v>
      </c>
      <c r="U117" t="e">
        <f t="shared" si="44"/>
        <v>#REF!</v>
      </c>
      <c r="V117" t="e">
        <f t="shared" si="45"/>
        <v>#REF!</v>
      </c>
      <c r="W117" t="e">
        <f t="shared" si="46"/>
        <v>#REF!</v>
      </c>
      <c r="X117" t="e">
        <f t="shared" si="47"/>
        <v>#REF!</v>
      </c>
      <c r="Y117" t="e">
        <f t="shared" si="48"/>
        <v>#REF!</v>
      </c>
      <c r="Z117" t="e">
        <f t="shared" si="49"/>
        <v>#REF!</v>
      </c>
      <c r="AA117" t="e">
        <f t="shared" si="50"/>
        <v>#REF!</v>
      </c>
      <c r="AB117" t="e">
        <f t="shared" si="51"/>
        <v>#REF!</v>
      </c>
      <c r="AC117" t="e">
        <f t="shared" si="52"/>
        <v>#REF!</v>
      </c>
      <c r="AD117" t="e">
        <f t="shared" si="53"/>
        <v>#REF!</v>
      </c>
      <c r="AE117" t="e">
        <f t="shared" si="54"/>
        <v>#VALUE!</v>
      </c>
      <c r="AF117" t="e">
        <f t="shared" si="55"/>
        <v>#VALUE!</v>
      </c>
    </row>
    <row r="118" spans="2:32" ht="25.5" customHeight="1" x14ac:dyDescent="0.25">
      <c r="B118">
        <v>113</v>
      </c>
      <c r="C118" s="234" t="e">
        <f t="shared" si="56"/>
        <v>#REF!</v>
      </c>
      <c r="D118" s="236" t="e">
        <f t="shared" si="57"/>
        <v>#REF!</v>
      </c>
      <c r="Q118">
        <v>113</v>
      </c>
      <c r="R118" t="e">
        <f t="shared" si="41"/>
        <v>#REF!</v>
      </c>
      <c r="S118" t="e">
        <f t="shared" si="42"/>
        <v>#REF!</v>
      </c>
      <c r="T118" t="e">
        <f t="shared" si="43"/>
        <v>#REF!</v>
      </c>
      <c r="U118" t="e">
        <f t="shared" si="44"/>
        <v>#REF!</v>
      </c>
      <c r="V118" t="e">
        <f t="shared" si="45"/>
        <v>#REF!</v>
      </c>
      <c r="W118" t="e">
        <f t="shared" si="46"/>
        <v>#REF!</v>
      </c>
      <c r="X118" t="e">
        <f t="shared" si="47"/>
        <v>#REF!</v>
      </c>
      <c r="Y118" t="e">
        <f t="shared" si="48"/>
        <v>#REF!</v>
      </c>
      <c r="Z118" t="e">
        <f t="shared" si="49"/>
        <v>#REF!</v>
      </c>
      <c r="AA118" t="e">
        <f t="shared" si="50"/>
        <v>#REF!</v>
      </c>
      <c r="AB118" t="e">
        <f t="shared" si="51"/>
        <v>#REF!</v>
      </c>
      <c r="AC118" t="e">
        <f t="shared" si="52"/>
        <v>#REF!</v>
      </c>
      <c r="AD118" t="e">
        <f t="shared" si="53"/>
        <v>#REF!</v>
      </c>
      <c r="AE118" t="e">
        <f t="shared" si="54"/>
        <v>#VALUE!</v>
      </c>
      <c r="AF118" t="e">
        <f t="shared" si="55"/>
        <v>#VALUE!</v>
      </c>
    </row>
    <row r="119" spans="2:32" ht="25.5" customHeight="1" x14ac:dyDescent="0.25">
      <c r="B119">
        <v>114</v>
      </c>
      <c r="C119" s="234" t="e">
        <f t="shared" si="56"/>
        <v>#REF!</v>
      </c>
      <c r="D119" s="236" t="e">
        <f t="shared" si="57"/>
        <v>#REF!</v>
      </c>
      <c r="Q119">
        <v>114</v>
      </c>
      <c r="R119" t="e">
        <f t="shared" si="41"/>
        <v>#REF!</v>
      </c>
      <c r="S119" t="e">
        <f t="shared" si="42"/>
        <v>#REF!</v>
      </c>
      <c r="T119" t="e">
        <f t="shared" si="43"/>
        <v>#REF!</v>
      </c>
      <c r="U119" t="e">
        <f t="shared" si="44"/>
        <v>#REF!</v>
      </c>
      <c r="V119" t="e">
        <f t="shared" si="45"/>
        <v>#REF!</v>
      </c>
      <c r="W119" t="e">
        <f t="shared" si="46"/>
        <v>#REF!</v>
      </c>
      <c r="X119" t="e">
        <f t="shared" si="47"/>
        <v>#REF!</v>
      </c>
      <c r="Y119" t="e">
        <f t="shared" si="48"/>
        <v>#REF!</v>
      </c>
      <c r="Z119" t="e">
        <f t="shared" si="49"/>
        <v>#REF!</v>
      </c>
      <c r="AA119" t="e">
        <f t="shared" si="50"/>
        <v>#REF!</v>
      </c>
      <c r="AB119" t="e">
        <f t="shared" si="51"/>
        <v>#REF!</v>
      </c>
      <c r="AC119" t="e">
        <f t="shared" si="52"/>
        <v>#REF!</v>
      </c>
      <c r="AD119" t="e">
        <f t="shared" si="53"/>
        <v>#REF!</v>
      </c>
      <c r="AE119" t="e">
        <f t="shared" si="54"/>
        <v>#VALUE!</v>
      </c>
      <c r="AF119" t="e">
        <f t="shared" si="55"/>
        <v>#VALUE!</v>
      </c>
    </row>
    <row r="120" spans="2:32" ht="25.5" customHeight="1" x14ac:dyDescent="0.25">
      <c r="B120">
        <v>115</v>
      </c>
      <c r="C120" s="234" t="e">
        <f t="shared" si="56"/>
        <v>#REF!</v>
      </c>
      <c r="D120" s="236" t="e">
        <f t="shared" si="57"/>
        <v>#REF!</v>
      </c>
      <c r="Q120">
        <v>115</v>
      </c>
      <c r="R120" t="e">
        <f t="shared" si="41"/>
        <v>#REF!</v>
      </c>
      <c r="S120" t="e">
        <f t="shared" si="42"/>
        <v>#REF!</v>
      </c>
      <c r="T120" t="e">
        <f t="shared" si="43"/>
        <v>#REF!</v>
      </c>
      <c r="U120" t="e">
        <f t="shared" si="44"/>
        <v>#REF!</v>
      </c>
      <c r="V120" t="e">
        <f t="shared" si="45"/>
        <v>#REF!</v>
      </c>
      <c r="W120" t="e">
        <f t="shared" si="46"/>
        <v>#REF!</v>
      </c>
      <c r="X120" t="e">
        <f t="shared" si="47"/>
        <v>#REF!</v>
      </c>
      <c r="Y120" t="e">
        <f t="shared" si="48"/>
        <v>#REF!</v>
      </c>
      <c r="Z120" t="e">
        <f t="shared" si="49"/>
        <v>#REF!</v>
      </c>
      <c r="AA120" t="e">
        <f t="shared" si="50"/>
        <v>#REF!</v>
      </c>
      <c r="AB120" t="e">
        <f t="shared" si="51"/>
        <v>#REF!</v>
      </c>
      <c r="AC120" t="e">
        <f t="shared" si="52"/>
        <v>#REF!</v>
      </c>
      <c r="AD120" t="e">
        <f t="shared" si="53"/>
        <v>#REF!</v>
      </c>
      <c r="AE120" t="e">
        <f t="shared" si="54"/>
        <v>#VALUE!</v>
      </c>
      <c r="AF120" t="e">
        <f t="shared" si="55"/>
        <v>#VALUE!</v>
      </c>
    </row>
    <row r="121" spans="2:32" ht="25.5" customHeight="1" x14ac:dyDescent="0.25">
      <c r="B121">
        <v>116</v>
      </c>
      <c r="C121" s="234" t="e">
        <f t="shared" si="56"/>
        <v>#REF!</v>
      </c>
      <c r="D121" s="236" t="e">
        <f t="shared" si="57"/>
        <v>#REF!</v>
      </c>
      <c r="Q121">
        <v>116</v>
      </c>
      <c r="R121" t="e">
        <f t="shared" si="41"/>
        <v>#REF!</v>
      </c>
      <c r="S121" t="e">
        <f t="shared" si="42"/>
        <v>#REF!</v>
      </c>
      <c r="T121" t="e">
        <f t="shared" si="43"/>
        <v>#REF!</v>
      </c>
      <c r="U121" t="e">
        <f t="shared" si="44"/>
        <v>#REF!</v>
      </c>
      <c r="V121" t="e">
        <f t="shared" si="45"/>
        <v>#REF!</v>
      </c>
      <c r="W121" t="e">
        <f t="shared" si="46"/>
        <v>#REF!</v>
      </c>
      <c r="X121" t="e">
        <f t="shared" si="47"/>
        <v>#REF!</v>
      </c>
      <c r="Y121" t="e">
        <f t="shared" si="48"/>
        <v>#REF!</v>
      </c>
      <c r="Z121" t="e">
        <f t="shared" si="49"/>
        <v>#REF!</v>
      </c>
      <c r="AA121" t="e">
        <f t="shared" si="50"/>
        <v>#REF!</v>
      </c>
      <c r="AB121" t="e">
        <f t="shared" si="51"/>
        <v>#REF!</v>
      </c>
      <c r="AC121" t="e">
        <f t="shared" si="52"/>
        <v>#REF!</v>
      </c>
      <c r="AD121" t="e">
        <f t="shared" si="53"/>
        <v>#REF!</v>
      </c>
      <c r="AE121" t="e">
        <f t="shared" si="54"/>
        <v>#VALUE!</v>
      </c>
      <c r="AF121" t="e">
        <f t="shared" si="55"/>
        <v>#VALUE!</v>
      </c>
    </row>
    <row r="122" spans="2:32" ht="25.5" customHeight="1" x14ac:dyDescent="0.25">
      <c r="B122">
        <v>117</v>
      </c>
      <c r="C122" s="234" t="e">
        <f t="shared" si="56"/>
        <v>#REF!</v>
      </c>
      <c r="D122" s="236" t="e">
        <f t="shared" si="57"/>
        <v>#REF!</v>
      </c>
      <c r="Q122">
        <v>117</v>
      </c>
      <c r="R122" t="e">
        <f t="shared" si="41"/>
        <v>#REF!</v>
      </c>
      <c r="S122" t="e">
        <f t="shared" si="42"/>
        <v>#REF!</v>
      </c>
      <c r="T122" t="e">
        <f t="shared" si="43"/>
        <v>#REF!</v>
      </c>
      <c r="U122" t="e">
        <f t="shared" si="44"/>
        <v>#REF!</v>
      </c>
      <c r="V122" t="e">
        <f t="shared" si="45"/>
        <v>#REF!</v>
      </c>
      <c r="W122" t="e">
        <f t="shared" si="46"/>
        <v>#REF!</v>
      </c>
      <c r="X122" t="e">
        <f t="shared" si="47"/>
        <v>#REF!</v>
      </c>
      <c r="Y122" t="e">
        <f t="shared" si="48"/>
        <v>#REF!</v>
      </c>
      <c r="Z122" t="e">
        <f t="shared" si="49"/>
        <v>#REF!</v>
      </c>
      <c r="AA122" t="e">
        <f t="shared" si="50"/>
        <v>#REF!</v>
      </c>
      <c r="AB122" t="e">
        <f t="shared" si="51"/>
        <v>#REF!</v>
      </c>
      <c r="AC122" t="e">
        <f t="shared" si="52"/>
        <v>#REF!</v>
      </c>
      <c r="AD122" t="e">
        <f t="shared" si="53"/>
        <v>#REF!</v>
      </c>
      <c r="AE122" t="e">
        <f t="shared" si="54"/>
        <v>#VALUE!</v>
      </c>
      <c r="AF122" t="e">
        <f t="shared" si="55"/>
        <v>#VALUE!</v>
      </c>
    </row>
    <row r="123" spans="2:32" ht="25.5" customHeight="1" x14ac:dyDescent="0.25">
      <c r="B123">
        <v>118</v>
      </c>
      <c r="C123" s="234" t="e">
        <f t="shared" si="56"/>
        <v>#REF!</v>
      </c>
      <c r="D123" s="236" t="e">
        <f t="shared" si="57"/>
        <v>#REF!</v>
      </c>
      <c r="Q123">
        <v>118</v>
      </c>
      <c r="R123" t="e">
        <f t="shared" si="41"/>
        <v>#REF!</v>
      </c>
      <c r="S123" t="e">
        <f t="shared" si="42"/>
        <v>#REF!</v>
      </c>
      <c r="T123" t="e">
        <f t="shared" si="43"/>
        <v>#REF!</v>
      </c>
      <c r="U123" t="e">
        <f t="shared" si="44"/>
        <v>#REF!</v>
      </c>
      <c r="V123" t="e">
        <f t="shared" si="45"/>
        <v>#REF!</v>
      </c>
      <c r="W123" t="e">
        <f t="shared" si="46"/>
        <v>#REF!</v>
      </c>
      <c r="X123" t="e">
        <f t="shared" si="47"/>
        <v>#REF!</v>
      </c>
      <c r="Y123" t="e">
        <f t="shared" si="48"/>
        <v>#REF!</v>
      </c>
      <c r="Z123" t="e">
        <f t="shared" si="49"/>
        <v>#REF!</v>
      </c>
      <c r="AA123" t="e">
        <f t="shared" si="50"/>
        <v>#REF!</v>
      </c>
      <c r="AB123" t="e">
        <f t="shared" si="51"/>
        <v>#REF!</v>
      </c>
      <c r="AC123" t="e">
        <f t="shared" si="52"/>
        <v>#REF!</v>
      </c>
      <c r="AD123" t="e">
        <f t="shared" si="53"/>
        <v>#REF!</v>
      </c>
      <c r="AE123" t="e">
        <f t="shared" si="54"/>
        <v>#VALUE!</v>
      </c>
      <c r="AF123" t="e">
        <f t="shared" si="55"/>
        <v>#VALUE!</v>
      </c>
    </row>
    <row r="124" spans="2:32" ht="25.5" customHeight="1" x14ac:dyDescent="0.25">
      <c r="B124">
        <v>119</v>
      </c>
      <c r="C124" s="234" t="e">
        <f t="shared" si="56"/>
        <v>#REF!</v>
      </c>
      <c r="D124" s="236" t="e">
        <f t="shared" si="57"/>
        <v>#REF!</v>
      </c>
      <c r="Q124">
        <v>119</v>
      </c>
      <c r="R124" t="e">
        <f t="shared" si="41"/>
        <v>#REF!</v>
      </c>
      <c r="S124" t="e">
        <f t="shared" si="42"/>
        <v>#REF!</v>
      </c>
      <c r="T124" t="e">
        <f t="shared" si="43"/>
        <v>#REF!</v>
      </c>
      <c r="U124" t="e">
        <f t="shared" si="44"/>
        <v>#REF!</v>
      </c>
      <c r="V124" t="e">
        <f t="shared" si="45"/>
        <v>#REF!</v>
      </c>
      <c r="W124" t="e">
        <f t="shared" si="46"/>
        <v>#REF!</v>
      </c>
      <c r="X124" t="e">
        <f t="shared" si="47"/>
        <v>#REF!</v>
      </c>
      <c r="Y124" t="e">
        <f t="shared" si="48"/>
        <v>#REF!</v>
      </c>
      <c r="Z124" t="e">
        <f t="shared" si="49"/>
        <v>#REF!</v>
      </c>
      <c r="AA124" t="e">
        <f t="shared" si="50"/>
        <v>#REF!</v>
      </c>
      <c r="AB124" t="e">
        <f t="shared" si="51"/>
        <v>#REF!</v>
      </c>
      <c r="AC124" t="e">
        <f t="shared" si="52"/>
        <v>#REF!</v>
      </c>
      <c r="AD124" t="e">
        <f t="shared" si="53"/>
        <v>#REF!</v>
      </c>
      <c r="AE124" t="e">
        <f t="shared" si="54"/>
        <v>#VALUE!</v>
      </c>
      <c r="AF124" t="e">
        <f t="shared" si="55"/>
        <v>#VALUE!</v>
      </c>
    </row>
    <row r="125" spans="2:32" ht="25.5" customHeight="1" x14ac:dyDescent="0.25">
      <c r="B125">
        <v>120</v>
      </c>
      <c r="C125" s="234" t="e">
        <f t="shared" si="56"/>
        <v>#REF!</v>
      </c>
      <c r="D125" s="236" t="e">
        <f t="shared" si="57"/>
        <v>#REF!</v>
      </c>
      <c r="Q125">
        <v>120</v>
      </c>
      <c r="R125" t="e">
        <f t="shared" si="41"/>
        <v>#REF!</v>
      </c>
      <c r="S125" t="e">
        <f t="shared" si="42"/>
        <v>#REF!</v>
      </c>
      <c r="T125" t="e">
        <f t="shared" si="43"/>
        <v>#REF!</v>
      </c>
      <c r="U125" t="e">
        <f t="shared" si="44"/>
        <v>#REF!</v>
      </c>
      <c r="V125" t="e">
        <f t="shared" si="45"/>
        <v>#REF!</v>
      </c>
      <c r="W125" t="e">
        <f t="shared" si="46"/>
        <v>#REF!</v>
      </c>
      <c r="X125" t="e">
        <f t="shared" si="47"/>
        <v>#REF!</v>
      </c>
      <c r="Y125" t="e">
        <f t="shared" si="48"/>
        <v>#REF!</v>
      </c>
      <c r="Z125" t="e">
        <f t="shared" si="49"/>
        <v>#REF!</v>
      </c>
      <c r="AA125" t="e">
        <f t="shared" si="50"/>
        <v>#REF!</v>
      </c>
      <c r="AB125" t="e">
        <f t="shared" si="51"/>
        <v>#REF!</v>
      </c>
      <c r="AC125" t="e">
        <f t="shared" si="52"/>
        <v>#REF!</v>
      </c>
      <c r="AD125" t="e">
        <f t="shared" si="53"/>
        <v>#REF!</v>
      </c>
      <c r="AE125" t="e">
        <f t="shared" si="54"/>
        <v>#VALUE!</v>
      </c>
      <c r="AF125" t="e">
        <f t="shared" si="55"/>
        <v>#VALUE!</v>
      </c>
    </row>
    <row r="126" spans="2:32" ht="25.5" customHeight="1" x14ac:dyDescent="0.25">
      <c r="B126">
        <v>121</v>
      </c>
      <c r="C126" s="234" t="e">
        <f t="shared" si="56"/>
        <v>#REF!</v>
      </c>
      <c r="D126" s="236" t="e">
        <f t="shared" si="57"/>
        <v>#REF!</v>
      </c>
      <c r="Q126">
        <v>121</v>
      </c>
      <c r="R126" t="e">
        <f t="shared" si="41"/>
        <v>#REF!</v>
      </c>
      <c r="S126" t="e">
        <f t="shared" si="42"/>
        <v>#REF!</v>
      </c>
      <c r="T126" t="e">
        <f t="shared" si="43"/>
        <v>#REF!</v>
      </c>
      <c r="U126" t="e">
        <f t="shared" si="44"/>
        <v>#REF!</v>
      </c>
      <c r="V126" t="e">
        <f t="shared" si="45"/>
        <v>#REF!</v>
      </c>
      <c r="W126" t="e">
        <f t="shared" si="46"/>
        <v>#REF!</v>
      </c>
      <c r="X126" t="e">
        <f t="shared" si="47"/>
        <v>#REF!</v>
      </c>
      <c r="Y126" t="e">
        <f t="shared" si="48"/>
        <v>#REF!</v>
      </c>
      <c r="Z126" t="e">
        <f t="shared" si="49"/>
        <v>#REF!</v>
      </c>
      <c r="AA126" t="e">
        <f t="shared" si="50"/>
        <v>#REF!</v>
      </c>
      <c r="AB126" t="e">
        <f t="shared" si="51"/>
        <v>#REF!</v>
      </c>
      <c r="AC126" t="e">
        <f t="shared" si="52"/>
        <v>#REF!</v>
      </c>
      <c r="AD126" t="e">
        <f t="shared" si="53"/>
        <v>#REF!</v>
      </c>
      <c r="AE126" t="e">
        <f t="shared" si="54"/>
        <v>#VALUE!</v>
      </c>
      <c r="AF126" t="e">
        <f t="shared" si="55"/>
        <v>#VALUE!</v>
      </c>
    </row>
    <row r="127" spans="2:32" ht="25.5" customHeight="1" x14ac:dyDescent="0.25">
      <c r="B127">
        <v>122</v>
      </c>
      <c r="C127" s="234" t="e">
        <f t="shared" si="56"/>
        <v>#REF!</v>
      </c>
      <c r="D127" s="236" t="e">
        <f t="shared" si="57"/>
        <v>#REF!</v>
      </c>
      <c r="Q127">
        <v>122</v>
      </c>
      <c r="R127" t="e">
        <f t="shared" si="41"/>
        <v>#REF!</v>
      </c>
      <c r="S127" t="e">
        <f t="shared" si="42"/>
        <v>#REF!</v>
      </c>
      <c r="T127" t="e">
        <f t="shared" si="43"/>
        <v>#REF!</v>
      </c>
      <c r="U127" t="e">
        <f t="shared" si="44"/>
        <v>#REF!</v>
      </c>
      <c r="V127" t="e">
        <f t="shared" si="45"/>
        <v>#REF!</v>
      </c>
      <c r="W127" t="e">
        <f t="shared" si="46"/>
        <v>#REF!</v>
      </c>
      <c r="X127" t="e">
        <f t="shared" si="47"/>
        <v>#REF!</v>
      </c>
      <c r="Y127" t="e">
        <f t="shared" si="48"/>
        <v>#REF!</v>
      </c>
      <c r="Z127" t="e">
        <f t="shared" si="49"/>
        <v>#REF!</v>
      </c>
      <c r="AA127" t="e">
        <f t="shared" si="50"/>
        <v>#REF!</v>
      </c>
      <c r="AB127" t="e">
        <f t="shared" si="51"/>
        <v>#REF!</v>
      </c>
      <c r="AC127" t="e">
        <f t="shared" si="52"/>
        <v>#REF!</v>
      </c>
      <c r="AD127" t="e">
        <f t="shared" si="53"/>
        <v>#REF!</v>
      </c>
      <c r="AE127" t="e">
        <f t="shared" si="54"/>
        <v>#VALUE!</v>
      </c>
      <c r="AF127" t="e">
        <f t="shared" si="55"/>
        <v>#VALUE!</v>
      </c>
    </row>
    <row r="128" spans="2:32" ht="25.5" customHeight="1" x14ac:dyDescent="0.25">
      <c r="B128">
        <v>123</v>
      </c>
      <c r="C128" s="234" t="e">
        <f t="shared" si="56"/>
        <v>#REF!</v>
      </c>
      <c r="D128" s="236" t="e">
        <f t="shared" si="57"/>
        <v>#REF!</v>
      </c>
      <c r="Q128">
        <v>123</v>
      </c>
      <c r="R128" t="e">
        <f t="shared" si="41"/>
        <v>#REF!</v>
      </c>
      <c r="S128" t="e">
        <f t="shared" si="42"/>
        <v>#REF!</v>
      </c>
      <c r="T128" t="e">
        <f t="shared" si="43"/>
        <v>#REF!</v>
      </c>
      <c r="U128" t="e">
        <f t="shared" si="44"/>
        <v>#REF!</v>
      </c>
      <c r="V128" t="e">
        <f t="shared" si="45"/>
        <v>#REF!</v>
      </c>
      <c r="W128" t="e">
        <f t="shared" si="46"/>
        <v>#REF!</v>
      </c>
      <c r="X128" t="e">
        <f t="shared" si="47"/>
        <v>#REF!</v>
      </c>
      <c r="Y128" t="e">
        <f t="shared" si="48"/>
        <v>#REF!</v>
      </c>
      <c r="Z128" t="e">
        <f t="shared" si="49"/>
        <v>#REF!</v>
      </c>
      <c r="AA128" t="e">
        <f t="shared" si="50"/>
        <v>#REF!</v>
      </c>
      <c r="AB128" t="e">
        <f t="shared" si="51"/>
        <v>#REF!</v>
      </c>
      <c r="AC128" t="e">
        <f t="shared" si="52"/>
        <v>#REF!</v>
      </c>
      <c r="AD128" t="e">
        <f t="shared" si="53"/>
        <v>#REF!</v>
      </c>
      <c r="AE128" t="e">
        <f t="shared" si="54"/>
        <v>#VALUE!</v>
      </c>
      <c r="AF128" t="e">
        <f t="shared" si="55"/>
        <v>#VALUE!</v>
      </c>
    </row>
    <row r="129" spans="2:32" ht="25.5" customHeight="1" x14ac:dyDescent="0.25">
      <c r="B129">
        <v>124</v>
      </c>
      <c r="C129" s="234" t="e">
        <f t="shared" si="56"/>
        <v>#REF!</v>
      </c>
      <c r="D129" s="236" t="e">
        <f t="shared" si="57"/>
        <v>#REF!</v>
      </c>
      <c r="Q129">
        <v>124</v>
      </c>
      <c r="R129" t="e">
        <f t="shared" si="41"/>
        <v>#REF!</v>
      </c>
      <c r="S129" t="e">
        <f t="shared" si="42"/>
        <v>#REF!</v>
      </c>
      <c r="T129" t="e">
        <f t="shared" si="43"/>
        <v>#REF!</v>
      </c>
      <c r="U129" t="e">
        <f t="shared" si="44"/>
        <v>#REF!</v>
      </c>
      <c r="V129" t="e">
        <f t="shared" si="45"/>
        <v>#REF!</v>
      </c>
      <c r="W129" t="e">
        <f t="shared" si="46"/>
        <v>#REF!</v>
      </c>
      <c r="X129" t="e">
        <f t="shared" si="47"/>
        <v>#REF!</v>
      </c>
      <c r="Y129" t="e">
        <f t="shared" si="48"/>
        <v>#REF!</v>
      </c>
      <c r="Z129" t="e">
        <f t="shared" si="49"/>
        <v>#REF!</v>
      </c>
      <c r="AA129" t="e">
        <f t="shared" si="50"/>
        <v>#REF!</v>
      </c>
      <c r="AB129" t="e">
        <f t="shared" si="51"/>
        <v>#REF!</v>
      </c>
      <c r="AC129" t="e">
        <f t="shared" si="52"/>
        <v>#REF!</v>
      </c>
      <c r="AD129" t="e">
        <f t="shared" si="53"/>
        <v>#REF!</v>
      </c>
      <c r="AE129" t="e">
        <f t="shared" si="54"/>
        <v>#VALUE!</v>
      </c>
      <c r="AF129" t="e">
        <f t="shared" si="55"/>
        <v>#VALUE!</v>
      </c>
    </row>
    <row r="130" spans="2:32" ht="25.5" customHeight="1" x14ac:dyDescent="0.25">
      <c r="B130">
        <v>125</v>
      </c>
      <c r="C130" s="234" t="e">
        <f t="shared" si="56"/>
        <v>#REF!</v>
      </c>
      <c r="D130" s="236" t="e">
        <f t="shared" si="57"/>
        <v>#REF!</v>
      </c>
      <c r="Q130">
        <v>125</v>
      </c>
      <c r="R130" t="e">
        <f t="shared" si="41"/>
        <v>#REF!</v>
      </c>
      <c r="S130" t="e">
        <f t="shared" si="42"/>
        <v>#REF!</v>
      </c>
      <c r="T130" t="e">
        <f t="shared" si="43"/>
        <v>#REF!</v>
      </c>
      <c r="U130" t="e">
        <f t="shared" si="44"/>
        <v>#REF!</v>
      </c>
      <c r="V130" t="e">
        <f t="shared" si="45"/>
        <v>#REF!</v>
      </c>
      <c r="W130" t="e">
        <f t="shared" si="46"/>
        <v>#REF!</v>
      </c>
      <c r="X130" t="e">
        <f t="shared" si="47"/>
        <v>#REF!</v>
      </c>
      <c r="Y130" t="e">
        <f t="shared" si="48"/>
        <v>#REF!</v>
      </c>
      <c r="Z130" t="e">
        <f t="shared" si="49"/>
        <v>#REF!</v>
      </c>
      <c r="AA130" t="e">
        <f t="shared" si="50"/>
        <v>#REF!</v>
      </c>
      <c r="AB130" t="e">
        <f t="shared" si="51"/>
        <v>#REF!</v>
      </c>
      <c r="AC130" t="e">
        <f t="shared" si="52"/>
        <v>#REF!</v>
      </c>
      <c r="AD130" t="e">
        <f t="shared" si="53"/>
        <v>#REF!</v>
      </c>
      <c r="AE130" t="e">
        <f t="shared" si="54"/>
        <v>#VALUE!</v>
      </c>
      <c r="AF130" t="e">
        <f t="shared" si="55"/>
        <v>#VALUE!</v>
      </c>
    </row>
    <row r="131" spans="2:32" ht="25.5" customHeight="1" x14ac:dyDescent="0.25">
      <c r="B131">
        <v>126</v>
      </c>
      <c r="C131" s="234" t="e">
        <f t="shared" si="56"/>
        <v>#REF!</v>
      </c>
      <c r="D131" s="236" t="e">
        <f t="shared" si="57"/>
        <v>#REF!</v>
      </c>
      <c r="Q131">
        <v>126</v>
      </c>
      <c r="R131" t="e">
        <f t="shared" si="41"/>
        <v>#REF!</v>
      </c>
      <c r="S131" t="e">
        <f t="shared" si="42"/>
        <v>#REF!</v>
      </c>
      <c r="T131" t="e">
        <f t="shared" si="43"/>
        <v>#REF!</v>
      </c>
      <c r="U131" t="e">
        <f t="shared" si="44"/>
        <v>#REF!</v>
      </c>
      <c r="V131" t="e">
        <f t="shared" si="45"/>
        <v>#REF!</v>
      </c>
      <c r="W131" t="e">
        <f t="shared" si="46"/>
        <v>#REF!</v>
      </c>
      <c r="X131" t="e">
        <f t="shared" si="47"/>
        <v>#REF!</v>
      </c>
      <c r="Y131" t="e">
        <f t="shared" si="48"/>
        <v>#REF!</v>
      </c>
      <c r="Z131" t="e">
        <f t="shared" si="49"/>
        <v>#REF!</v>
      </c>
      <c r="AA131" t="e">
        <f t="shared" si="50"/>
        <v>#REF!</v>
      </c>
      <c r="AB131" t="e">
        <f t="shared" si="51"/>
        <v>#REF!</v>
      </c>
      <c r="AC131" t="e">
        <f t="shared" si="52"/>
        <v>#REF!</v>
      </c>
      <c r="AD131" t="e">
        <f t="shared" si="53"/>
        <v>#REF!</v>
      </c>
      <c r="AE131" t="e">
        <f t="shared" si="54"/>
        <v>#VALUE!</v>
      </c>
      <c r="AF131" t="e">
        <f t="shared" si="55"/>
        <v>#VALUE!</v>
      </c>
    </row>
    <row r="132" spans="2:32" ht="25.5" customHeight="1" x14ac:dyDescent="0.25">
      <c r="B132">
        <v>127</v>
      </c>
      <c r="C132" s="234" t="e">
        <f t="shared" si="56"/>
        <v>#REF!</v>
      </c>
      <c r="D132" s="236" t="e">
        <f t="shared" si="57"/>
        <v>#REF!</v>
      </c>
      <c r="Q132">
        <v>127</v>
      </c>
      <c r="R132" t="e">
        <f t="shared" si="41"/>
        <v>#REF!</v>
      </c>
      <c r="S132" t="e">
        <f t="shared" si="42"/>
        <v>#REF!</v>
      </c>
      <c r="T132" t="e">
        <f t="shared" si="43"/>
        <v>#REF!</v>
      </c>
      <c r="U132" t="e">
        <f t="shared" si="44"/>
        <v>#REF!</v>
      </c>
      <c r="V132" t="e">
        <f t="shared" si="45"/>
        <v>#REF!</v>
      </c>
      <c r="W132" t="e">
        <f t="shared" si="46"/>
        <v>#REF!</v>
      </c>
      <c r="X132" t="e">
        <f t="shared" si="47"/>
        <v>#REF!</v>
      </c>
      <c r="Y132" t="e">
        <f t="shared" si="48"/>
        <v>#REF!</v>
      </c>
      <c r="Z132" t="e">
        <f t="shared" si="49"/>
        <v>#REF!</v>
      </c>
      <c r="AA132" t="e">
        <f t="shared" si="50"/>
        <v>#REF!</v>
      </c>
      <c r="AB132" t="e">
        <f t="shared" si="51"/>
        <v>#REF!</v>
      </c>
      <c r="AC132" t="e">
        <f t="shared" si="52"/>
        <v>#REF!</v>
      </c>
      <c r="AD132" t="e">
        <f t="shared" si="53"/>
        <v>#REF!</v>
      </c>
      <c r="AE132" t="e">
        <f t="shared" si="54"/>
        <v>#VALUE!</v>
      </c>
      <c r="AF132" t="e">
        <f t="shared" si="55"/>
        <v>#VALUE!</v>
      </c>
    </row>
    <row r="133" spans="2:32" ht="25.5" customHeight="1" x14ac:dyDescent="0.25">
      <c r="B133">
        <v>128</v>
      </c>
      <c r="C133" s="234" t="e">
        <f t="shared" si="56"/>
        <v>#REF!</v>
      </c>
      <c r="D133" s="236" t="e">
        <f t="shared" si="57"/>
        <v>#REF!</v>
      </c>
      <c r="Q133">
        <v>128</v>
      </c>
      <c r="R133" t="e">
        <f t="shared" si="41"/>
        <v>#REF!</v>
      </c>
      <c r="S133" t="e">
        <f t="shared" si="42"/>
        <v>#REF!</v>
      </c>
      <c r="T133" t="e">
        <f t="shared" si="43"/>
        <v>#REF!</v>
      </c>
      <c r="U133" t="e">
        <f t="shared" si="44"/>
        <v>#REF!</v>
      </c>
      <c r="V133" t="e">
        <f t="shared" si="45"/>
        <v>#REF!</v>
      </c>
      <c r="W133" t="e">
        <f t="shared" si="46"/>
        <v>#REF!</v>
      </c>
      <c r="X133" t="e">
        <f t="shared" si="47"/>
        <v>#REF!</v>
      </c>
      <c r="Y133" t="e">
        <f t="shared" si="48"/>
        <v>#REF!</v>
      </c>
      <c r="Z133" t="e">
        <f t="shared" si="49"/>
        <v>#REF!</v>
      </c>
      <c r="AA133" t="e">
        <f t="shared" si="50"/>
        <v>#REF!</v>
      </c>
      <c r="AB133" t="e">
        <f t="shared" si="51"/>
        <v>#REF!</v>
      </c>
      <c r="AC133" t="e">
        <f t="shared" si="52"/>
        <v>#REF!</v>
      </c>
      <c r="AD133" t="e">
        <f t="shared" si="53"/>
        <v>#REF!</v>
      </c>
      <c r="AE133" t="e">
        <f t="shared" si="54"/>
        <v>#VALUE!</v>
      </c>
      <c r="AF133" t="e">
        <f t="shared" si="55"/>
        <v>#VALUE!</v>
      </c>
    </row>
    <row r="134" spans="2:32" ht="25.5" customHeight="1" x14ac:dyDescent="0.25">
      <c r="B134">
        <v>129</v>
      </c>
      <c r="C134" s="234" t="e">
        <f t="shared" ref="C134:C159" si="58">CHOOSE(VLOOKUP($N$13,$M$15:$N$29,2,0),R134,S134,T134,U134,V134,W134,X134,Y134,Z134,AA134,AB134,AC134,AD134,AE134,AF134)</f>
        <v>#REF!</v>
      </c>
      <c r="D134" s="236" t="e">
        <f t="shared" ref="D134:D159" si="59">VLOOKUP(C134,Evaluation_compétences,VLOOKUP($N$13,$M$15:$O$29,3),0)</f>
        <v>#REF!</v>
      </c>
      <c r="Q134">
        <v>129</v>
      </c>
      <c r="R134" t="e">
        <f t="shared" si="41"/>
        <v>#REF!</v>
      </c>
      <c r="S134" t="e">
        <f t="shared" si="42"/>
        <v>#REF!</v>
      </c>
      <c r="T134" t="e">
        <f t="shared" si="43"/>
        <v>#REF!</v>
      </c>
      <c r="U134" t="e">
        <f t="shared" si="44"/>
        <v>#REF!</v>
      </c>
      <c r="V134" t="e">
        <f t="shared" si="45"/>
        <v>#REF!</v>
      </c>
      <c r="W134" t="e">
        <f t="shared" si="46"/>
        <v>#REF!</v>
      </c>
      <c r="X134" t="e">
        <f t="shared" si="47"/>
        <v>#REF!</v>
      </c>
      <c r="Y134" t="e">
        <f t="shared" si="48"/>
        <v>#REF!</v>
      </c>
      <c r="Z134" t="e">
        <f t="shared" si="49"/>
        <v>#REF!</v>
      </c>
      <c r="AA134" t="e">
        <f t="shared" si="50"/>
        <v>#REF!</v>
      </c>
      <c r="AB134" t="e">
        <f t="shared" si="51"/>
        <v>#REF!</v>
      </c>
      <c r="AC134" t="e">
        <f t="shared" si="52"/>
        <v>#REF!</v>
      </c>
      <c r="AD134" t="e">
        <f t="shared" si="53"/>
        <v>#REF!</v>
      </c>
      <c r="AE134" t="e">
        <f t="shared" si="54"/>
        <v>#VALUE!</v>
      </c>
      <c r="AF134" t="e">
        <f t="shared" si="55"/>
        <v>#VALUE!</v>
      </c>
    </row>
    <row r="135" spans="2:32" ht="25.5" customHeight="1" x14ac:dyDescent="0.25">
      <c r="B135">
        <v>130</v>
      </c>
      <c r="C135" s="234" t="e">
        <f t="shared" si="58"/>
        <v>#REF!</v>
      </c>
      <c r="D135" s="236" t="e">
        <f t="shared" si="59"/>
        <v>#REF!</v>
      </c>
      <c r="Q135">
        <v>130</v>
      </c>
      <c r="R135" t="e">
        <f t="shared" si="41"/>
        <v>#REF!</v>
      </c>
      <c r="S135" t="e">
        <f t="shared" si="42"/>
        <v>#REF!</v>
      </c>
      <c r="T135" t="e">
        <f t="shared" si="43"/>
        <v>#REF!</v>
      </c>
      <c r="U135" t="e">
        <f t="shared" si="44"/>
        <v>#REF!</v>
      </c>
      <c r="V135" t="e">
        <f t="shared" si="45"/>
        <v>#REF!</v>
      </c>
      <c r="W135" t="e">
        <f t="shared" si="46"/>
        <v>#REF!</v>
      </c>
      <c r="X135" t="e">
        <f t="shared" si="47"/>
        <v>#REF!</v>
      </c>
      <c r="Y135" t="e">
        <f t="shared" si="48"/>
        <v>#REF!</v>
      </c>
      <c r="Z135" t="e">
        <f t="shared" si="49"/>
        <v>#REF!</v>
      </c>
      <c r="AA135" t="e">
        <f t="shared" si="50"/>
        <v>#REF!</v>
      </c>
      <c r="AB135" t="e">
        <f t="shared" si="51"/>
        <v>#REF!</v>
      </c>
      <c r="AC135" t="e">
        <f t="shared" si="52"/>
        <v>#REF!</v>
      </c>
      <c r="AD135" t="e">
        <f t="shared" si="53"/>
        <v>#REF!</v>
      </c>
      <c r="AE135" t="e">
        <f t="shared" si="54"/>
        <v>#VALUE!</v>
      </c>
      <c r="AF135" t="e">
        <f t="shared" si="55"/>
        <v>#VALUE!</v>
      </c>
    </row>
    <row r="136" spans="2:32" ht="25.5" customHeight="1" x14ac:dyDescent="0.25">
      <c r="B136">
        <v>131</v>
      </c>
      <c r="C136" s="234" t="e">
        <f t="shared" si="58"/>
        <v>#REF!</v>
      </c>
      <c r="D136" s="236" t="e">
        <f t="shared" si="59"/>
        <v>#REF!</v>
      </c>
      <c r="Q136">
        <v>131</v>
      </c>
      <c r="R136" t="e">
        <f t="shared" si="41"/>
        <v>#REF!</v>
      </c>
      <c r="S136" t="e">
        <f t="shared" si="42"/>
        <v>#REF!</v>
      </c>
      <c r="T136" t="e">
        <f t="shared" si="43"/>
        <v>#REF!</v>
      </c>
      <c r="U136" t="e">
        <f t="shared" si="44"/>
        <v>#REF!</v>
      </c>
      <c r="V136" t="e">
        <f t="shared" si="45"/>
        <v>#REF!</v>
      </c>
      <c r="W136" t="e">
        <f t="shared" si="46"/>
        <v>#REF!</v>
      </c>
      <c r="X136" t="e">
        <f t="shared" si="47"/>
        <v>#REF!</v>
      </c>
      <c r="Y136" t="e">
        <f t="shared" si="48"/>
        <v>#REF!</v>
      </c>
      <c r="Z136" t="e">
        <f t="shared" si="49"/>
        <v>#REF!</v>
      </c>
      <c r="AA136" t="e">
        <f t="shared" si="50"/>
        <v>#REF!</v>
      </c>
      <c r="AB136" t="e">
        <f t="shared" si="51"/>
        <v>#REF!</v>
      </c>
      <c r="AC136" t="e">
        <f t="shared" si="52"/>
        <v>#REF!</v>
      </c>
      <c r="AD136" t="e">
        <f t="shared" si="53"/>
        <v>#REF!</v>
      </c>
      <c r="AE136" t="e">
        <f t="shared" si="54"/>
        <v>#VALUE!</v>
      </c>
      <c r="AF136" t="e">
        <f t="shared" si="55"/>
        <v>#VALUE!</v>
      </c>
    </row>
    <row r="137" spans="2:32" ht="25.5" customHeight="1" x14ac:dyDescent="0.25">
      <c r="B137">
        <v>132</v>
      </c>
      <c r="C137" s="234" t="e">
        <f t="shared" si="58"/>
        <v>#REF!</v>
      </c>
      <c r="D137" s="236" t="e">
        <f t="shared" si="59"/>
        <v>#REF!</v>
      </c>
      <c r="Q137">
        <v>132</v>
      </c>
      <c r="R137" t="e">
        <f t="shared" si="41"/>
        <v>#REF!</v>
      </c>
      <c r="S137" t="e">
        <f t="shared" si="42"/>
        <v>#REF!</v>
      </c>
      <c r="T137" t="e">
        <f t="shared" si="43"/>
        <v>#REF!</v>
      </c>
      <c r="U137" t="e">
        <f t="shared" si="44"/>
        <v>#REF!</v>
      </c>
      <c r="V137" t="e">
        <f t="shared" si="45"/>
        <v>#REF!</v>
      </c>
      <c r="W137" t="e">
        <f t="shared" si="46"/>
        <v>#REF!</v>
      </c>
      <c r="X137" t="e">
        <f t="shared" si="47"/>
        <v>#REF!</v>
      </c>
      <c r="Y137" t="e">
        <f t="shared" si="48"/>
        <v>#REF!</v>
      </c>
      <c r="Z137" t="e">
        <f t="shared" si="49"/>
        <v>#REF!</v>
      </c>
      <c r="AA137" t="e">
        <f t="shared" si="50"/>
        <v>#REF!</v>
      </c>
      <c r="AB137" t="e">
        <f t="shared" si="51"/>
        <v>#REF!</v>
      </c>
      <c r="AC137" t="e">
        <f t="shared" si="52"/>
        <v>#REF!</v>
      </c>
      <c r="AD137" t="e">
        <f t="shared" si="53"/>
        <v>#REF!</v>
      </c>
      <c r="AE137" t="e">
        <f t="shared" si="54"/>
        <v>#VALUE!</v>
      </c>
      <c r="AF137" t="e">
        <f t="shared" si="55"/>
        <v>#VALUE!</v>
      </c>
    </row>
    <row r="138" spans="2:32" ht="25.5" customHeight="1" x14ac:dyDescent="0.25">
      <c r="B138">
        <v>133</v>
      </c>
      <c r="C138" s="234" t="e">
        <f t="shared" si="58"/>
        <v>#REF!</v>
      </c>
      <c r="D138" s="236" t="e">
        <f t="shared" si="59"/>
        <v>#REF!</v>
      </c>
      <c r="Q138">
        <v>133</v>
      </c>
      <c r="R138" t="e">
        <f t="shared" si="41"/>
        <v>#REF!</v>
      </c>
      <c r="S138" t="e">
        <f t="shared" si="42"/>
        <v>#REF!</v>
      </c>
      <c r="T138" t="e">
        <f t="shared" si="43"/>
        <v>#REF!</v>
      </c>
      <c r="U138" t="e">
        <f t="shared" si="44"/>
        <v>#REF!</v>
      </c>
      <c r="V138" t="e">
        <f t="shared" si="45"/>
        <v>#REF!</v>
      </c>
      <c r="W138" t="e">
        <f t="shared" si="46"/>
        <v>#REF!</v>
      </c>
      <c r="X138" t="e">
        <f t="shared" si="47"/>
        <v>#REF!</v>
      </c>
      <c r="Y138" t="e">
        <f t="shared" si="48"/>
        <v>#REF!</v>
      </c>
      <c r="Z138" t="e">
        <f t="shared" si="49"/>
        <v>#REF!</v>
      </c>
      <c r="AA138" t="e">
        <f t="shared" si="50"/>
        <v>#REF!</v>
      </c>
      <c r="AB138" t="e">
        <f t="shared" si="51"/>
        <v>#REF!</v>
      </c>
      <c r="AC138" t="e">
        <f t="shared" si="52"/>
        <v>#REF!</v>
      </c>
      <c r="AD138" t="e">
        <f t="shared" si="53"/>
        <v>#REF!</v>
      </c>
      <c r="AE138" t="e">
        <f t="shared" si="54"/>
        <v>#VALUE!</v>
      </c>
      <c r="AF138" t="e">
        <f t="shared" si="55"/>
        <v>#VALUE!</v>
      </c>
    </row>
    <row r="139" spans="2:32" ht="25.5" customHeight="1" x14ac:dyDescent="0.25">
      <c r="B139">
        <v>134</v>
      </c>
      <c r="C139" s="234" t="e">
        <f t="shared" si="58"/>
        <v>#REF!</v>
      </c>
      <c r="D139" s="236" t="e">
        <f t="shared" si="59"/>
        <v>#REF!</v>
      </c>
      <c r="Q139">
        <v>134</v>
      </c>
      <c r="R139" t="e">
        <f t="shared" si="41"/>
        <v>#REF!</v>
      </c>
      <c r="S139" t="e">
        <f t="shared" si="42"/>
        <v>#REF!</v>
      </c>
      <c r="T139" t="e">
        <f t="shared" si="43"/>
        <v>#REF!</v>
      </c>
      <c r="U139" t="e">
        <f t="shared" si="44"/>
        <v>#REF!</v>
      </c>
      <c r="V139" t="e">
        <f t="shared" si="45"/>
        <v>#REF!</v>
      </c>
      <c r="W139" t="e">
        <f t="shared" si="46"/>
        <v>#REF!</v>
      </c>
      <c r="X139" t="e">
        <f t="shared" si="47"/>
        <v>#REF!</v>
      </c>
      <c r="Y139" t="e">
        <f t="shared" si="48"/>
        <v>#REF!</v>
      </c>
      <c r="Z139" t="e">
        <f t="shared" si="49"/>
        <v>#REF!</v>
      </c>
      <c r="AA139" t="e">
        <f t="shared" si="50"/>
        <v>#REF!</v>
      </c>
      <c r="AB139" t="e">
        <f t="shared" si="51"/>
        <v>#REF!</v>
      </c>
      <c r="AC139" t="e">
        <f t="shared" si="52"/>
        <v>#REF!</v>
      </c>
      <c r="AD139" t="e">
        <f t="shared" si="53"/>
        <v>#REF!</v>
      </c>
      <c r="AE139" t="e">
        <f t="shared" si="54"/>
        <v>#VALUE!</v>
      </c>
      <c r="AF139" t="e">
        <f t="shared" si="55"/>
        <v>#VALUE!</v>
      </c>
    </row>
    <row r="140" spans="2:32" ht="25.5" customHeight="1" x14ac:dyDescent="0.25">
      <c r="B140">
        <v>135</v>
      </c>
      <c r="C140" s="234" t="e">
        <f t="shared" si="58"/>
        <v>#REF!</v>
      </c>
      <c r="D140" s="236" t="e">
        <f t="shared" si="59"/>
        <v>#REF!</v>
      </c>
      <c r="Q140">
        <v>135</v>
      </c>
      <c r="R140" t="e">
        <f t="shared" si="41"/>
        <v>#REF!</v>
      </c>
      <c r="S140" t="e">
        <f t="shared" si="42"/>
        <v>#REF!</v>
      </c>
      <c r="T140" t="e">
        <f t="shared" si="43"/>
        <v>#REF!</v>
      </c>
      <c r="U140" t="e">
        <f t="shared" si="44"/>
        <v>#REF!</v>
      </c>
      <c r="V140" t="e">
        <f t="shared" si="45"/>
        <v>#REF!</v>
      </c>
      <c r="W140" t="e">
        <f t="shared" si="46"/>
        <v>#REF!</v>
      </c>
      <c r="X140" t="e">
        <f t="shared" si="47"/>
        <v>#REF!</v>
      </c>
      <c r="Y140" t="e">
        <f t="shared" si="48"/>
        <v>#REF!</v>
      </c>
      <c r="Z140" t="e">
        <f t="shared" si="49"/>
        <v>#REF!</v>
      </c>
      <c r="AA140" t="e">
        <f t="shared" si="50"/>
        <v>#REF!</v>
      </c>
      <c r="AB140" t="e">
        <f t="shared" si="51"/>
        <v>#REF!</v>
      </c>
      <c r="AC140" t="e">
        <f t="shared" si="52"/>
        <v>#REF!</v>
      </c>
      <c r="AD140" t="e">
        <f t="shared" si="53"/>
        <v>#REF!</v>
      </c>
      <c r="AE140" t="e">
        <f t="shared" si="54"/>
        <v>#VALUE!</v>
      </c>
      <c r="AF140" t="e">
        <f t="shared" si="55"/>
        <v>#VALUE!</v>
      </c>
    </row>
    <row r="141" spans="2:32" ht="25.5" customHeight="1" x14ac:dyDescent="0.25">
      <c r="B141">
        <v>136</v>
      </c>
      <c r="C141" s="234" t="e">
        <f t="shared" si="58"/>
        <v>#REF!</v>
      </c>
      <c r="D141" s="236" t="e">
        <f t="shared" si="59"/>
        <v>#REF!</v>
      </c>
      <c r="Q141">
        <v>136</v>
      </c>
      <c r="R141" t="e">
        <f t="shared" si="41"/>
        <v>#REF!</v>
      </c>
      <c r="S141" t="e">
        <f t="shared" si="42"/>
        <v>#REF!</v>
      </c>
      <c r="T141" t="e">
        <f t="shared" si="43"/>
        <v>#REF!</v>
      </c>
      <c r="U141" t="e">
        <f t="shared" si="44"/>
        <v>#REF!</v>
      </c>
      <c r="V141" t="e">
        <f t="shared" si="45"/>
        <v>#REF!</v>
      </c>
      <c r="W141" t="e">
        <f t="shared" si="46"/>
        <v>#REF!</v>
      </c>
      <c r="X141" t="e">
        <f t="shared" si="47"/>
        <v>#REF!</v>
      </c>
      <c r="Y141" t="e">
        <f t="shared" si="48"/>
        <v>#REF!</v>
      </c>
      <c r="Z141" t="e">
        <f t="shared" si="49"/>
        <v>#REF!</v>
      </c>
      <c r="AA141" t="e">
        <f t="shared" si="50"/>
        <v>#REF!</v>
      </c>
      <c r="AB141" t="e">
        <f t="shared" si="51"/>
        <v>#REF!</v>
      </c>
      <c r="AC141" t="e">
        <f t="shared" si="52"/>
        <v>#REF!</v>
      </c>
      <c r="AD141" t="e">
        <f t="shared" si="53"/>
        <v>#REF!</v>
      </c>
      <c r="AE141" t="e">
        <f t="shared" si="54"/>
        <v>#VALUE!</v>
      </c>
      <c r="AF141" t="e">
        <f t="shared" si="55"/>
        <v>#VALUE!</v>
      </c>
    </row>
    <row r="142" spans="2:32" ht="25.5" customHeight="1" x14ac:dyDescent="0.25">
      <c r="B142">
        <v>137</v>
      </c>
      <c r="C142" s="234" t="e">
        <f t="shared" si="58"/>
        <v>#REF!</v>
      </c>
      <c r="D142" s="236" t="e">
        <f t="shared" si="59"/>
        <v>#REF!</v>
      </c>
      <c r="Q142">
        <v>137</v>
      </c>
      <c r="R142" t="e">
        <f t="shared" si="41"/>
        <v>#REF!</v>
      </c>
      <c r="S142" t="e">
        <f t="shared" si="42"/>
        <v>#REF!</v>
      </c>
      <c r="T142" t="e">
        <f t="shared" si="43"/>
        <v>#REF!</v>
      </c>
      <c r="U142" t="e">
        <f t="shared" si="44"/>
        <v>#REF!</v>
      </c>
      <c r="V142" t="e">
        <f t="shared" si="45"/>
        <v>#REF!</v>
      </c>
      <c r="W142" t="e">
        <f t="shared" si="46"/>
        <v>#REF!</v>
      </c>
      <c r="X142" t="e">
        <f t="shared" si="47"/>
        <v>#REF!</v>
      </c>
      <c r="Y142" t="e">
        <f t="shared" si="48"/>
        <v>#REF!</v>
      </c>
      <c r="Z142" t="e">
        <f t="shared" si="49"/>
        <v>#REF!</v>
      </c>
      <c r="AA142" t="e">
        <f t="shared" si="50"/>
        <v>#REF!</v>
      </c>
      <c r="AB142" t="e">
        <f t="shared" si="51"/>
        <v>#REF!</v>
      </c>
      <c r="AC142" t="e">
        <f t="shared" si="52"/>
        <v>#REF!</v>
      </c>
      <c r="AD142" t="e">
        <f t="shared" si="53"/>
        <v>#REF!</v>
      </c>
      <c r="AE142" t="e">
        <f t="shared" si="54"/>
        <v>#VALUE!</v>
      </c>
      <c r="AF142" t="e">
        <f t="shared" si="55"/>
        <v>#VALUE!</v>
      </c>
    </row>
    <row r="143" spans="2:32" ht="25.5" customHeight="1" x14ac:dyDescent="0.25">
      <c r="B143">
        <v>138</v>
      </c>
      <c r="C143" s="234" t="e">
        <f t="shared" si="58"/>
        <v>#REF!</v>
      </c>
      <c r="D143" s="236" t="e">
        <f t="shared" si="59"/>
        <v>#REF!</v>
      </c>
      <c r="Q143">
        <v>138</v>
      </c>
      <c r="R143" t="e">
        <f t="shared" si="41"/>
        <v>#REF!</v>
      </c>
      <c r="S143" t="e">
        <f t="shared" si="42"/>
        <v>#REF!</v>
      </c>
      <c r="T143" t="e">
        <f t="shared" si="43"/>
        <v>#REF!</v>
      </c>
      <c r="U143" t="e">
        <f t="shared" si="44"/>
        <v>#REF!</v>
      </c>
      <c r="V143" t="e">
        <f t="shared" si="45"/>
        <v>#REF!</v>
      </c>
      <c r="W143" t="e">
        <f t="shared" si="46"/>
        <v>#REF!</v>
      </c>
      <c r="X143" t="e">
        <f t="shared" si="47"/>
        <v>#REF!</v>
      </c>
      <c r="Y143" t="e">
        <f t="shared" si="48"/>
        <v>#REF!</v>
      </c>
      <c r="Z143" t="e">
        <f t="shared" si="49"/>
        <v>#REF!</v>
      </c>
      <c r="AA143" t="e">
        <f t="shared" si="50"/>
        <v>#REF!</v>
      </c>
      <c r="AB143" t="e">
        <f t="shared" si="51"/>
        <v>#REF!</v>
      </c>
      <c r="AC143" t="e">
        <f t="shared" si="52"/>
        <v>#REF!</v>
      </c>
      <c r="AD143" t="e">
        <f t="shared" si="53"/>
        <v>#REF!</v>
      </c>
      <c r="AE143" t="e">
        <f t="shared" si="54"/>
        <v>#VALUE!</v>
      </c>
      <c r="AF143" t="e">
        <f t="shared" si="55"/>
        <v>#VALUE!</v>
      </c>
    </row>
    <row r="144" spans="2:32" ht="25.5" customHeight="1" x14ac:dyDescent="0.25">
      <c r="B144">
        <v>139</v>
      </c>
      <c r="C144" s="234" t="e">
        <f t="shared" si="58"/>
        <v>#REF!</v>
      </c>
      <c r="D144" s="236" t="e">
        <f t="shared" si="59"/>
        <v>#REF!</v>
      </c>
      <c r="Q144">
        <v>139</v>
      </c>
      <c r="R144" t="e">
        <f t="shared" si="41"/>
        <v>#REF!</v>
      </c>
      <c r="S144" t="e">
        <f t="shared" si="42"/>
        <v>#REF!</v>
      </c>
      <c r="T144" t="e">
        <f t="shared" si="43"/>
        <v>#REF!</v>
      </c>
      <c r="U144" t="e">
        <f t="shared" si="44"/>
        <v>#REF!</v>
      </c>
      <c r="V144" t="e">
        <f t="shared" si="45"/>
        <v>#REF!</v>
      </c>
      <c r="W144" t="e">
        <f t="shared" si="46"/>
        <v>#REF!</v>
      </c>
      <c r="X144" t="e">
        <f t="shared" si="47"/>
        <v>#REF!</v>
      </c>
      <c r="Y144" t="e">
        <f t="shared" si="48"/>
        <v>#REF!</v>
      </c>
      <c r="Z144" t="e">
        <f t="shared" si="49"/>
        <v>#REF!</v>
      </c>
      <c r="AA144" t="e">
        <f t="shared" si="50"/>
        <v>#REF!</v>
      </c>
      <c r="AB144" t="e">
        <f t="shared" si="51"/>
        <v>#REF!</v>
      </c>
      <c r="AC144" t="e">
        <f t="shared" si="52"/>
        <v>#REF!</v>
      </c>
      <c r="AD144" t="e">
        <f t="shared" si="53"/>
        <v>#REF!</v>
      </c>
      <c r="AE144" t="e">
        <f t="shared" si="54"/>
        <v>#VALUE!</v>
      </c>
      <c r="AF144" t="e">
        <f t="shared" si="55"/>
        <v>#VALUE!</v>
      </c>
    </row>
    <row r="145" spans="2:32" ht="25.5" customHeight="1" x14ac:dyDescent="0.25">
      <c r="B145">
        <v>140</v>
      </c>
      <c r="C145" s="234" t="e">
        <f t="shared" si="58"/>
        <v>#REF!</v>
      </c>
      <c r="D145" s="236" t="e">
        <f t="shared" si="59"/>
        <v>#REF!</v>
      </c>
      <c r="Q145">
        <v>140</v>
      </c>
      <c r="R145" t="e">
        <f t="shared" si="41"/>
        <v>#REF!</v>
      </c>
      <c r="S145" t="e">
        <f t="shared" si="42"/>
        <v>#REF!</v>
      </c>
      <c r="T145" t="e">
        <f t="shared" si="43"/>
        <v>#REF!</v>
      </c>
      <c r="U145" t="e">
        <f t="shared" si="44"/>
        <v>#REF!</v>
      </c>
      <c r="V145" t="e">
        <f t="shared" si="45"/>
        <v>#REF!</v>
      </c>
      <c r="W145" t="e">
        <f t="shared" si="46"/>
        <v>#REF!</v>
      </c>
      <c r="X145" t="e">
        <f t="shared" si="47"/>
        <v>#REF!</v>
      </c>
      <c r="Y145" t="e">
        <f t="shared" si="48"/>
        <v>#REF!</v>
      </c>
      <c r="Z145" t="e">
        <f t="shared" si="49"/>
        <v>#REF!</v>
      </c>
      <c r="AA145" t="e">
        <f t="shared" si="50"/>
        <v>#REF!</v>
      </c>
      <c r="AB145" t="e">
        <f t="shared" si="51"/>
        <v>#REF!</v>
      </c>
      <c r="AC145" t="e">
        <f t="shared" si="52"/>
        <v>#REF!</v>
      </c>
      <c r="AD145" t="e">
        <f t="shared" si="53"/>
        <v>#REF!</v>
      </c>
      <c r="AE145" t="e">
        <f t="shared" si="54"/>
        <v>#VALUE!</v>
      </c>
      <c r="AF145" t="e">
        <f t="shared" si="55"/>
        <v>#VALUE!</v>
      </c>
    </row>
    <row r="146" spans="2:32" ht="25.5" customHeight="1" x14ac:dyDescent="0.25">
      <c r="B146">
        <v>141</v>
      </c>
      <c r="C146" s="234" t="e">
        <f t="shared" si="58"/>
        <v>#REF!</v>
      </c>
      <c r="D146" s="236" t="e">
        <f t="shared" si="59"/>
        <v>#REF!</v>
      </c>
      <c r="Q146">
        <v>141</v>
      </c>
      <c r="R146" t="e">
        <f t="shared" si="41"/>
        <v>#REF!</v>
      </c>
      <c r="S146" t="e">
        <f t="shared" si="42"/>
        <v>#REF!</v>
      </c>
      <c r="T146" t="e">
        <f t="shared" si="43"/>
        <v>#REF!</v>
      </c>
      <c r="U146" t="e">
        <f t="shared" si="44"/>
        <v>#REF!</v>
      </c>
      <c r="V146" t="e">
        <f t="shared" si="45"/>
        <v>#REF!</v>
      </c>
      <c r="W146" t="e">
        <f t="shared" si="46"/>
        <v>#REF!</v>
      </c>
      <c r="X146" t="e">
        <f t="shared" si="47"/>
        <v>#REF!</v>
      </c>
      <c r="Y146" t="e">
        <f t="shared" si="48"/>
        <v>#REF!</v>
      </c>
      <c r="Z146" t="e">
        <f t="shared" si="49"/>
        <v>#REF!</v>
      </c>
      <c r="AA146" t="e">
        <f t="shared" si="50"/>
        <v>#REF!</v>
      </c>
      <c r="AB146" t="e">
        <f t="shared" si="51"/>
        <v>#REF!</v>
      </c>
      <c r="AC146" t="e">
        <f t="shared" si="52"/>
        <v>#REF!</v>
      </c>
      <c r="AD146" t="e">
        <f t="shared" si="53"/>
        <v>#REF!</v>
      </c>
      <c r="AE146" t="e">
        <f t="shared" si="54"/>
        <v>#VALUE!</v>
      </c>
      <c r="AF146" t="e">
        <f t="shared" si="55"/>
        <v>#VALUE!</v>
      </c>
    </row>
    <row r="147" spans="2:32" ht="25.5" customHeight="1" x14ac:dyDescent="0.25">
      <c r="B147">
        <v>142</v>
      </c>
      <c r="C147" s="234" t="e">
        <f t="shared" si="58"/>
        <v>#REF!</v>
      </c>
      <c r="D147" s="236" t="e">
        <f t="shared" si="59"/>
        <v>#REF!</v>
      </c>
      <c r="Q147">
        <v>142</v>
      </c>
      <c r="R147" t="e">
        <f t="shared" si="41"/>
        <v>#REF!</v>
      </c>
      <c r="S147" t="e">
        <f t="shared" si="42"/>
        <v>#REF!</v>
      </c>
      <c r="T147" t="e">
        <f t="shared" si="43"/>
        <v>#REF!</v>
      </c>
      <c r="U147" t="e">
        <f t="shared" si="44"/>
        <v>#REF!</v>
      </c>
      <c r="V147" t="e">
        <f t="shared" si="45"/>
        <v>#REF!</v>
      </c>
      <c r="W147" t="e">
        <f t="shared" si="46"/>
        <v>#REF!</v>
      </c>
      <c r="X147" t="e">
        <f t="shared" si="47"/>
        <v>#REF!</v>
      </c>
      <c r="Y147" t="e">
        <f t="shared" si="48"/>
        <v>#REF!</v>
      </c>
      <c r="Z147" t="e">
        <f t="shared" si="49"/>
        <v>#REF!</v>
      </c>
      <c r="AA147" t="e">
        <f t="shared" si="50"/>
        <v>#REF!</v>
      </c>
      <c r="AB147" t="e">
        <f t="shared" si="51"/>
        <v>#REF!</v>
      </c>
      <c r="AC147" t="e">
        <f t="shared" si="52"/>
        <v>#REF!</v>
      </c>
      <c r="AD147" t="e">
        <f t="shared" si="53"/>
        <v>#REF!</v>
      </c>
      <c r="AE147" t="e">
        <f t="shared" si="54"/>
        <v>#VALUE!</v>
      </c>
      <c r="AF147" t="e">
        <f t="shared" si="55"/>
        <v>#VALUE!</v>
      </c>
    </row>
    <row r="148" spans="2:32" ht="25.5" customHeight="1" x14ac:dyDescent="0.25">
      <c r="B148">
        <v>143</v>
      </c>
      <c r="C148" s="234" t="e">
        <f t="shared" si="58"/>
        <v>#REF!</v>
      </c>
      <c r="D148" s="236" t="e">
        <f t="shared" si="59"/>
        <v>#REF!</v>
      </c>
      <c r="Q148">
        <v>143</v>
      </c>
      <c r="R148" t="e">
        <f t="shared" si="41"/>
        <v>#REF!</v>
      </c>
      <c r="S148" t="e">
        <f t="shared" si="42"/>
        <v>#REF!</v>
      </c>
      <c r="T148" t="e">
        <f t="shared" si="43"/>
        <v>#REF!</v>
      </c>
      <c r="U148" t="e">
        <f t="shared" si="44"/>
        <v>#REF!</v>
      </c>
      <c r="V148" t="e">
        <f t="shared" si="45"/>
        <v>#REF!</v>
      </c>
      <c r="W148" t="e">
        <f t="shared" si="46"/>
        <v>#REF!</v>
      </c>
      <c r="X148" t="e">
        <f t="shared" si="47"/>
        <v>#REF!</v>
      </c>
      <c r="Y148" t="e">
        <f t="shared" si="48"/>
        <v>#REF!</v>
      </c>
      <c r="Z148" t="e">
        <f t="shared" si="49"/>
        <v>#REF!</v>
      </c>
      <c r="AA148" t="e">
        <f t="shared" si="50"/>
        <v>#REF!</v>
      </c>
      <c r="AB148" t="e">
        <f t="shared" si="51"/>
        <v>#REF!</v>
      </c>
      <c r="AC148" t="e">
        <f t="shared" si="52"/>
        <v>#REF!</v>
      </c>
      <c r="AD148" t="e">
        <f t="shared" si="53"/>
        <v>#REF!</v>
      </c>
      <c r="AE148" t="e">
        <f t="shared" si="54"/>
        <v>#VALUE!</v>
      </c>
      <c r="AF148" t="e">
        <f t="shared" si="55"/>
        <v>#VALUE!</v>
      </c>
    </row>
    <row r="149" spans="2:32" ht="25.5" customHeight="1" x14ac:dyDescent="0.25">
      <c r="B149">
        <v>144</v>
      </c>
      <c r="C149" s="234" t="e">
        <f t="shared" si="58"/>
        <v>#REF!</v>
      </c>
      <c r="D149" s="236" t="e">
        <f t="shared" si="59"/>
        <v>#REF!</v>
      </c>
      <c r="Q149">
        <v>144</v>
      </c>
      <c r="R149" t="e">
        <f t="shared" si="41"/>
        <v>#REF!</v>
      </c>
      <c r="S149" t="e">
        <f t="shared" si="42"/>
        <v>#REF!</v>
      </c>
      <c r="T149" t="e">
        <f t="shared" si="43"/>
        <v>#REF!</v>
      </c>
      <c r="U149" t="e">
        <f t="shared" si="44"/>
        <v>#REF!</v>
      </c>
      <c r="V149" t="e">
        <f t="shared" si="45"/>
        <v>#REF!</v>
      </c>
      <c r="W149" t="e">
        <f t="shared" si="46"/>
        <v>#REF!</v>
      </c>
      <c r="X149" t="e">
        <f t="shared" si="47"/>
        <v>#REF!</v>
      </c>
      <c r="Y149" t="e">
        <f t="shared" si="48"/>
        <v>#REF!</v>
      </c>
      <c r="Z149" t="e">
        <f t="shared" si="49"/>
        <v>#REF!</v>
      </c>
      <c r="AA149" t="e">
        <f t="shared" si="50"/>
        <v>#REF!</v>
      </c>
      <c r="AB149" t="e">
        <f t="shared" si="51"/>
        <v>#REF!</v>
      </c>
      <c r="AC149" t="e">
        <f t="shared" si="52"/>
        <v>#REF!</v>
      </c>
      <c r="AD149" t="e">
        <f t="shared" si="53"/>
        <v>#REF!</v>
      </c>
      <c r="AE149" t="e">
        <f t="shared" si="54"/>
        <v>#VALUE!</v>
      </c>
      <c r="AF149" t="e">
        <f t="shared" si="55"/>
        <v>#VALUE!</v>
      </c>
    </row>
    <row r="150" spans="2:32" ht="25.5" customHeight="1" x14ac:dyDescent="0.25">
      <c r="B150">
        <v>145</v>
      </c>
      <c r="C150" s="234" t="e">
        <f t="shared" si="58"/>
        <v>#REF!</v>
      </c>
      <c r="D150" s="236" t="e">
        <f t="shared" si="59"/>
        <v>#REF!</v>
      </c>
      <c r="Q150">
        <v>145</v>
      </c>
      <c r="R150" t="e">
        <f t="shared" si="41"/>
        <v>#REF!</v>
      </c>
      <c r="S150" t="e">
        <f t="shared" si="42"/>
        <v>#REF!</v>
      </c>
      <c r="T150" t="e">
        <f t="shared" si="43"/>
        <v>#REF!</v>
      </c>
      <c r="U150" t="e">
        <f t="shared" si="44"/>
        <v>#REF!</v>
      </c>
      <c r="V150" t="e">
        <f t="shared" si="45"/>
        <v>#REF!</v>
      </c>
      <c r="W150" t="e">
        <f t="shared" si="46"/>
        <v>#REF!</v>
      </c>
      <c r="X150" t="e">
        <f t="shared" si="47"/>
        <v>#REF!</v>
      </c>
      <c r="Y150" t="e">
        <f t="shared" si="48"/>
        <v>#REF!</v>
      </c>
      <c r="Z150" t="e">
        <f t="shared" si="49"/>
        <v>#REF!</v>
      </c>
      <c r="AA150" t="e">
        <f t="shared" si="50"/>
        <v>#REF!</v>
      </c>
      <c r="AB150" t="e">
        <f t="shared" si="51"/>
        <v>#REF!</v>
      </c>
      <c r="AC150" t="e">
        <f t="shared" si="52"/>
        <v>#REF!</v>
      </c>
      <c r="AD150" t="e">
        <f t="shared" si="53"/>
        <v>#REF!</v>
      </c>
      <c r="AE150" t="e">
        <f t="shared" si="54"/>
        <v>#VALUE!</v>
      </c>
      <c r="AF150" t="e">
        <f t="shared" si="55"/>
        <v>#VALUE!</v>
      </c>
    </row>
    <row r="151" spans="2:32" ht="25.5" customHeight="1" x14ac:dyDescent="0.25">
      <c r="B151">
        <v>146</v>
      </c>
      <c r="C151" s="234" t="e">
        <f t="shared" si="58"/>
        <v>#REF!</v>
      </c>
      <c r="D151" s="236" t="e">
        <f t="shared" si="59"/>
        <v>#REF!</v>
      </c>
      <c r="Q151">
        <v>146</v>
      </c>
      <c r="R151" t="e">
        <f t="shared" si="41"/>
        <v>#REF!</v>
      </c>
      <c r="S151" t="e">
        <f t="shared" si="42"/>
        <v>#REF!</v>
      </c>
      <c r="T151" t="e">
        <f t="shared" si="43"/>
        <v>#REF!</v>
      </c>
      <c r="U151" t="e">
        <f t="shared" si="44"/>
        <v>#REF!</v>
      </c>
      <c r="V151" t="e">
        <f t="shared" si="45"/>
        <v>#REF!</v>
      </c>
      <c r="W151" t="e">
        <f t="shared" si="46"/>
        <v>#REF!</v>
      </c>
      <c r="X151" t="e">
        <f t="shared" si="47"/>
        <v>#REF!</v>
      </c>
      <c r="Y151" t="e">
        <f t="shared" si="48"/>
        <v>#REF!</v>
      </c>
      <c r="Z151" t="e">
        <f t="shared" si="49"/>
        <v>#REF!</v>
      </c>
      <c r="AA151" t="e">
        <f t="shared" si="50"/>
        <v>#REF!</v>
      </c>
      <c r="AB151" t="e">
        <f t="shared" si="51"/>
        <v>#REF!</v>
      </c>
      <c r="AC151" t="e">
        <f t="shared" si="52"/>
        <v>#REF!</v>
      </c>
      <c r="AD151" t="e">
        <f t="shared" si="53"/>
        <v>#REF!</v>
      </c>
      <c r="AE151" t="e">
        <f t="shared" si="54"/>
        <v>#VALUE!</v>
      </c>
      <c r="AF151" t="e">
        <f t="shared" si="55"/>
        <v>#VALUE!</v>
      </c>
    </row>
    <row r="152" spans="2:32" ht="25.5" customHeight="1" x14ac:dyDescent="0.25">
      <c r="B152">
        <v>147</v>
      </c>
      <c r="C152" s="234" t="e">
        <f t="shared" si="58"/>
        <v>#REF!</v>
      </c>
      <c r="D152" s="236" t="e">
        <f t="shared" si="59"/>
        <v>#REF!</v>
      </c>
      <c r="Q152">
        <v>147</v>
      </c>
      <c r="R152" t="e">
        <f t="shared" si="41"/>
        <v>#REF!</v>
      </c>
      <c r="S152" t="e">
        <f t="shared" si="42"/>
        <v>#REF!</v>
      </c>
      <c r="T152" t="e">
        <f t="shared" si="43"/>
        <v>#REF!</v>
      </c>
      <c r="U152" t="e">
        <f t="shared" si="44"/>
        <v>#REF!</v>
      </c>
      <c r="V152" t="e">
        <f t="shared" si="45"/>
        <v>#REF!</v>
      </c>
      <c r="W152" t="e">
        <f t="shared" si="46"/>
        <v>#REF!</v>
      </c>
      <c r="X152" t="e">
        <f t="shared" si="47"/>
        <v>#REF!</v>
      </c>
      <c r="Y152" t="e">
        <f t="shared" si="48"/>
        <v>#REF!</v>
      </c>
      <c r="Z152" t="e">
        <f t="shared" si="49"/>
        <v>#REF!</v>
      </c>
      <c r="AA152" t="e">
        <f t="shared" si="50"/>
        <v>#REF!</v>
      </c>
      <c r="AB152" t="e">
        <f t="shared" si="51"/>
        <v>#REF!</v>
      </c>
      <c r="AC152" t="e">
        <f t="shared" si="52"/>
        <v>#REF!</v>
      </c>
      <c r="AD152" t="e">
        <f t="shared" si="53"/>
        <v>#REF!</v>
      </c>
      <c r="AE152" t="e">
        <f t="shared" si="54"/>
        <v>#VALUE!</v>
      </c>
      <c r="AF152" t="e">
        <f t="shared" si="55"/>
        <v>#VALUE!</v>
      </c>
    </row>
    <row r="153" spans="2:32" ht="25.5" customHeight="1" x14ac:dyDescent="0.25">
      <c r="B153">
        <v>148</v>
      </c>
      <c r="C153" s="234" t="e">
        <f t="shared" si="58"/>
        <v>#REF!</v>
      </c>
      <c r="D153" s="236" t="e">
        <f t="shared" si="59"/>
        <v>#REF!</v>
      </c>
      <c r="Q153">
        <v>148</v>
      </c>
      <c r="R153" t="e">
        <f t="shared" si="41"/>
        <v>#REF!</v>
      </c>
      <c r="S153" t="e">
        <f t="shared" si="42"/>
        <v>#REF!</v>
      </c>
      <c r="T153" t="e">
        <f t="shared" si="43"/>
        <v>#REF!</v>
      </c>
      <c r="U153" t="e">
        <f t="shared" si="44"/>
        <v>#REF!</v>
      </c>
      <c r="V153" t="e">
        <f t="shared" si="45"/>
        <v>#REF!</v>
      </c>
      <c r="W153" t="e">
        <f t="shared" si="46"/>
        <v>#REF!</v>
      </c>
      <c r="X153" t="e">
        <f t="shared" si="47"/>
        <v>#REF!</v>
      </c>
      <c r="Y153" t="e">
        <f t="shared" si="48"/>
        <v>#REF!</v>
      </c>
      <c r="Z153" t="e">
        <f t="shared" si="49"/>
        <v>#REF!</v>
      </c>
      <c r="AA153" t="e">
        <f t="shared" si="50"/>
        <v>#REF!</v>
      </c>
      <c r="AB153" t="e">
        <f t="shared" si="51"/>
        <v>#REF!</v>
      </c>
      <c r="AC153" t="e">
        <f t="shared" si="52"/>
        <v>#REF!</v>
      </c>
      <c r="AD153" t="e">
        <f t="shared" si="53"/>
        <v>#REF!</v>
      </c>
      <c r="AE153" t="e">
        <f t="shared" si="54"/>
        <v>#VALUE!</v>
      </c>
      <c r="AF153" t="e">
        <f t="shared" si="55"/>
        <v>#VALUE!</v>
      </c>
    </row>
    <row r="154" spans="2:32" ht="25.5" customHeight="1" x14ac:dyDescent="0.25">
      <c r="B154">
        <v>149</v>
      </c>
      <c r="C154" s="234" t="e">
        <f t="shared" si="58"/>
        <v>#REF!</v>
      </c>
      <c r="D154" s="236" t="e">
        <f t="shared" si="59"/>
        <v>#REF!</v>
      </c>
      <c r="Q154">
        <v>149</v>
      </c>
      <c r="R154" t="e">
        <f t="shared" si="41"/>
        <v>#REF!</v>
      </c>
      <c r="S154" t="e">
        <f t="shared" si="42"/>
        <v>#REF!</v>
      </c>
      <c r="T154" t="e">
        <f t="shared" si="43"/>
        <v>#REF!</v>
      </c>
      <c r="U154" t="e">
        <f t="shared" si="44"/>
        <v>#REF!</v>
      </c>
      <c r="V154" t="e">
        <f t="shared" si="45"/>
        <v>#REF!</v>
      </c>
      <c r="W154" t="e">
        <f t="shared" si="46"/>
        <v>#REF!</v>
      </c>
      <c r="X154" t="e">
        <f t="shared" si="47"/>
        <v>#REF!</v>
      </c>
      <c r="Y154" t="e">
        <f t="shared" si="48"/>
        <v>#REF!</v>
      </c>
      <c r="Z154" t="e">
        <f t="shared" si="49"/>
        <v>#REF!</v>
      </c>
      <c r="AA154" t="e">
        <f t="shared" si="50"/>
        <v>#REF!</v>
      </c>
      <c r="AB154" t="e">
        <f t="shared" si="51"/>
        <v>#REF!</v>
      </c>
      <c r="AC154" t="e">
        <f t="shared" si="52"/>
        <v>#REF!</v>
      </c>
      <c r="AD154" t="e">
        <f t="shared" si="53"/>
        <v>#REF!</v>
      </c>
      <c r="AE154" t="e">
        <f t="shared" si="54"/>
        <v>#VALUE!</v>
      </c>
      <c r="AF154" t="e">
        <f t="shared" si="55"/>
        <v>#VALUE!</v>
      </c>
    </row>
    <row r="155" spans="2:32" ht="25.5" customHeight="1" x14ac:dyDescent="0.25">
      <c r="B155">
        <v>150</v>
      </c>
      <c r="C155" s="234" t="e">
        <f t="shared" si="58"/>
        <v>#REF!</v>
      </c>
      <c r="D155" s="236" t="e">
        <f t="shared" si="59"/>
        <v>#REF!</v>
      </c>
      <c r="Q155">
        <v>150</v>
      </c>
      <c r="R155" t="e">
        <f t="shared" si="41"/>
        <v>#REF!</v>
      </c>
      <c r="S155" t="e">
        <f t="shared" si="42"/>
        <v>#REF!</v>
      </c>
      <c r="T155" t="e">
        <f t="shared" si="43"/>
        <v>#REF!</v>
      </c>
      <c r="U155" t="e">
        <f t="shared" si="44"/>
        <v>#REF!</v>
      </c>
      <c r="V155" t="e">
        <f t="shared" si="45"/>
        <v>#REF!</v>
      </c>
      <c r="W155" t="e">
        <f t="shared" si="46"/>
        <v>#REF!</v>
      </c>
      <c r="X155" t="e">
        <f t="shared" si="47"/>
        <v>#REF!</v>
      </c>
      <c r="Y155" t="e">
        <f t="shared" si="48"/>
        <v>#REF!</v>
      </c>
      <c r="Z155" t="e">
        <f t="shared" si="49"/>
        <v>#REF!</v>
      </c>
      <c r="AA155" t="e">
        <f t="shared" si="50"/>
        <v>#REF!</v>
      </c>
      <c r="AB155" t="e">
        <f t="shared" si="51"/>
        <v>#REF!</v>
      </c>
      <c r="AC155" t="e">
        <f t="shared" si="52"/>
        <v>#REF!</v>
      </c>
      <c r="AD155" t="e">
        <f t="shared" si="53"/>
        <v>#REF!</v>
      </c>
      <c r="AE155" t="e">
        <f t="shared" si="54"/>
        <v>#VALUE!</v>
      </c>
      <c r="AF155" t="e">
        <f t="shared" si="55"/>
        <v>#VALUE!</v>
      </c>
    </row>
    <row r="156" spans="2:32" ht="25.5" customHeight="1" x14ac:dyDescent="0.25">
      <c r="B156">
        <v>151</v>
      </c>
      <c r="C156" s="234" t="e">
        <f t="shared" si="58"/>
        <v>#REF!</v>
      </c>
      <c r="D156" s="236" t="e">
        <f t="shared" si="59"/>
        <v>#REF!</v>
      </c>
      <c r="Q156">
        <v>151</v>
      </c>
      <c r="R156" t="e">
        <f t="shared" si="41"/>
        <v>#REF!</v>
      </c>
      <c r="S156" t="e">
        <f t="shared" si="42"/>
        <v>#REF!</v>
      </c>
      <c r="T156" t="e">
        <f t="shared" si="43"/>
        <v>#REF!</v>
      </c>
      <c r="U156" t="e">
        <f t="shared" si="44"/>
        <v>#REF!</v>
      </c>
      <c r="V156" t="e">
        <f t="shared" si="45"/>
        <v>#REF!</v>
      </c>
      <c r="W156" t="e">
        <f t="shared" si="46"/>
        <v>#REF!</v>
      </c>
      <c r="X156" t="e">
        <f t="shared" si="47"/>
        <v>#REF!</v>
      </c>
      <c r="Y156" t="e">
        <f t="shared" si="48"/>
        <v>#REF!</v>
      </c>
      <c r="Z156" t="e">
        <f t="shared" si="49"/>
        <v>#REF!</v>
      </c>
      <c r="AA156" t="e">
        <f t="shared" si="50"/>
        <v>#REF!</v>
      </c>
      <c r="AB156" t="e">
        <f t="shared" si="51"/>
        <v>#REF!</v>
      </c>
      <c r="AC156" t="e">
        <f t="shared" si="52"/>
        <v>#REF!</v>
      </c>
      <c r="AD156" t="e">
        <f t="shared" si="53"/>
        <v>#REF!</v>
      </c>
      <c r="AE156" t="e">
        <f t="shared" si="54"/>
        <v>#VALUE!</v>
      </c>
      <c r="AF156" t="e">
        <f t="shared" si="55"/>
        <v>#VALUE!</v>
      </c>
    </row>
    <row r="157" spans="2:32" ht="25.5" customHeight="1" x14ac:dyDescent="0.25">
      <c r="B157">
        <v>152</v>
      </c>
      <c r="C157" s="234" t="e">
        <f t="shared" si="58"/>
        <v>#REF!</v>
      </c>
      <c r="D157" s="236" t="e">
        <f t="shared" si="59"/>
        <v>#REF!</v>
      </c>
      <c r="Q157">
        <v>152</v>
      </c>
      <c r="R157" t="e">
        <f t="shared" si="41"/>
        <v>#REF!</v>
      </c>
      <c r="S157" t="e">
        <f t="shared" si="42"/>
        <v>#REF!</v>
      </c>
      <c r="T157" t="e">
        <f t="shared" si="43"/>
        <v>#REF!</v>
      </c>
      <c r="U157" t="e">
        <f t="shared" si="44"/>
        <v>#REF!</v>
      </c>
      <c r="V157" t="e">
        <f t="shared" si="45"/>
        <v>#REF!</v>
      </c>
      <c r="W157" t="e">
        <f t="shared" si="46"/>
        <v>#REF!</v>
      </c>
      <c r="X157" t="e">
        <f t="shared" si="47"/>
        <v>#REF!</v>
      </c>
      <c r="Y157" t="e">
        <f t="shared" si="48"/>
        <v>#REF!</v>
      </c>
      <c r="Z157" t="e">
        <f t="shared" si="49"/>
        <v>#REF!</v>
      </c>
      <c r="AA157" t="e">
        <f t="shared" si="50"/>
        <v>#REF!</v>
      </c>
      <c r="AB157" t="e">
        <f t="shared" si="51"/>
        <v>#REF!</v>
      </c>
      <c r="AC157" t="e">
        <f t="shared" si="52"/>
        <v>#REF!</v>
      </c>
      <c r="AD157" t="e">
        <f t="shared" si="53"/>
        <v>#REF!</v>
      </c>
      <c r="AE157" t="e">
        <f t="shared" si="54"/>
        <v>#VALUE!</v>
      </c>
      <c r="AF157" t="e">
        <f t="shared" si="55"/>
        <v>#VALUE!</v>
      </c>
    </row>
    <row r="158" spans="2:32" ht="25.5" customHeight="1" x14ac:dyDescent="0.25">
      <c r="B158">
        <v>153</v>
      </c>
      <c r="C158" s="234" t="e">
        <f t="shared" si="58"/>
        <v>#REF!</v>
      </c>
      <c r="D158" s="236" t="e">
        <f t="shared" si="59"/>
        <v>#REF!</v>
      </c>
      <c r="Q158">
        <v>153</v>
      </c>
      <c r="R158" t="e">
        <f t="shared" si="41"/>
        <v>#REF!</v>
      </c>
      <c r="S158" t="e">
        <f t="shared" si="42"/>
        <v>#REF!</v>
      </c>
      <c r="T158" t="e">
        <f t="shared" si="43"/>
        <v>#REF!</v>
      </c>
      <c r="U158" t="e">
        <f t="shared" si="44"/>
        <v>#REF!</v>
      </c>
      <c r="V158" t="e">
        <f t="shared" si="45"/>
        <v>#REF!</v>
      </c>
      <c r="W158" t="e">
        <f t="shared" si="46"/>
        <v>#REF!</v>
      </c>
      <c r="X158" t="e">
        <f t="shared" si="47"/>
        <v>#REF!</v>
      </c>
      <c r="Y158" t="e">
        <f t="shared" si="48"/>
        <v>#REF!</v>
      </c>
      <c r="Z158" t="e">
        <f t="shared" si="49"/>
        <v>#REF!</v>
      </c>
      <c r="AA158" t="e">
        <f t="shared" si="50"/>
        <v>#REF!</v>
      </c>
      <c r="AB158" t="e">
        <f t="shared" si="51"/>
        <v>#REF!</v>
      </c>
      <c r="AC158" t="e">
        <f t="shared" si="52"/>
        <v>#REF!</v>
      </c>
      <c r="AD158" t="e">
        <f t="shared" si="53"/>
        <v>#REF!</v>
      </c>
      <c r="AE158" t="e">
        <f t="shared" si="54"/>
        <v>#VALUE!</v>
      </c>
      <c r="AF158" t="e">
        <f t="shared" si="55"/>
        <v>#VALUE!</v>
      </c>
    </row>
    <row r="159" spans="2:32" ht="25.5" customHeight="1" x14ac:dyDescent="0.25">
      <c r="B159">
        <v>154</v>
      </c>
      <c r="C159" s="234" t="e">
        <f t="shared" si="58"/>
        <v>#REF!</v>
      </c>
      <c r="D159" s="236" t="e">
        <f t="shared" si="59"/>
        <v>#REF!</v>
      </c>
      <c r="Q159">
        <v>154</v>
      </c>
      <c r="R159" t="e">
        <f t="shared" si="41"/>
        <v>#REF!</v>
      </c>
      <c r="S159" t="e">
        <f t="shared" si="42"/>
        <v>#REF!</v>
      </c>
      <c r="T159" t="e">
        <f t="shared" si="43"/>
        <v>#REF!</v>
      </c>
      <c r="U159" t="e">
        <f t="shared" si="44"/>
        <v>#REF!</v>
      </c>
      <c r="V159" t="e">
        <f t="shared" si="45"/>
        <v>#REF!</v>
      </c>
      <c r="W159" t="e">
        <f t="shared" si="46"/>
        <v>#REF!</v>
      </c>
      <c r="X159" t="e">
        <f t="shared" si="47"/>
        <v>#REF!</v>
      </c>
      <c r="Y159" t="e">
        <f t="shared" si="48"/>
        <v>#REF!</v>
      </c>
      <c r="Z159" t="e">
        <f t="shared" si="49"/>
        <v>#REF!</v>
      </c>
      <c r="AA159" t="e">
        <f t="shared" si="50"/>
        <v>#REF!</v>
      </c>
      <c r="AB159" t="e">
        <f t="shared" si="51"/>
        <v>#REF!</v>
      </c>
      <c r="AC159" t="e">
        <f t="shared" si="52"/>
        <v>#REF!</v>
      </c>
      <c r="AD159" t="e">
        <f t="shared" si="53"/>
        <v>#REF!</v>
      </c>
      <c r="AE159" t="e">
        <f t="shared" si="54"/>
        <v>#VALUE!</v>
      </c>
      <c r="AF159" t="e">
        <f t="shared" si="55"/>
        <v>#VALUE!</v>
      </c>
    </row>
    <row r="160" spans="2:32" ht="25.5" customHeight="1" x14ac:dyDescent="0.25">
      <c r="B160">
        <v>155</v>
      </c>
      <c r="C160" s="234" t="e">
        <f t="shared" ref="C160:C165" si="60">CHOOSE(VLOOKUP($N$13,$M$15:$N$29,2,0),R160,S160,T160,U160,V160,W160,X160,Y160,Z160,AA160,AB160,AC160,AD160,AE160,AF160)</f>
        <v>#REF!</v>
      </c>
      <c r="D160" s="236" t="e">
        <f t="shared" ref="D160:D165" si="61">VLOOKUP(C160,Evaluation_compétences,VLOOKUP($N$13,$M$15:$O$29,3),0)</f>
        <v>#REF!</v>
      </c>
      <c r="Q160">
        <v>155</v>
      </c>
      <c r="R160" t="e">
        <f t="shared" si="41"/>
        <v>#REF!</v>
      </c>
      <c r="S160" t="e">
        <f t="shared" si="42"/>
        <v>#REF!</v>
      </c>
      <c r="T160" t="e">
        <f t="shared" si="43"/>
        <v>#REF!</v>
      </c>
      <c r="U160" t="e">
        <f t="shared" si="44"/>
        <v>#REF!</v>
      </c>
      <c r="V160" t="e">
        <f t="shared" si="45"/>
        <v>#REF!</v>
      </c>
      <c r="W160" t="e">
        <f t="shared" si="46"/>
        <v>#REF!</v>
      </c>
      <c r="X160" t="e">
        <f t="shared" si="47"/>
        <v>#REF!</v>
      </c>
      <c r="Y160" t="e">
        <f t="shared" si="48"/>
        <v>#REF!</v>
      </c>
      <c r="Z160" t="e">
        <f t="shared" si="49"/>
        <v>#REF!</v>
      </c>
      <c r="AA160" t="e">
        <f t="shared" si="50"/>
        <v>#REF!</v>
      </c>
      <c r="AB160" t="e">
        <f t="shared" si="51"/>
        <v>#REF!</v>
      </c>
      <c r="AC160" t="e">
        <f t="shared" si="52"/>
        <v>#REF!</v>
      </c>
      <c r="AD160" t="e">
        <f t="shared" si="53"/>
        <v>#REF!</v>
      </c>
      <c r="AE160" t="e">
        <f t="shared" si="54"/>
        <v>#VALUE!</v>
      </c>
      <c r="AF160" t="e">
        <f t="shared" si="55"/>
        <v>#VALUE!</v>
      </c>
    </row>
    <row r="161" spans="2:32" ht="25.5" customHeight="1" x14ac:dyDescent="0.25">
      <c r="B161">
        <v>156</v>
      </c>
      <c r="C161" s="234" t="e">
        <f t="shared" si="60"/>
        <v>#REF!</v>
      </c>
      <c r="D161" s="236" t="e">
        <f t="shared" si="61"/>
        <v>#REF!</v>
      </c>
      <c r="Q161">
        <v>156</v>
      </c>
      <c r="R161" t="e">
        <f t="shared" si="41"/>
        <v>#REF!</v>
      </c>
      <c r="S161" t="e">
        <f t="shared" si="42"/>
        <v>#REF!</v>
      </c>
      <c r="T161" t="e">
        <f t="shared" si="43"/>
        <v>#REF!</v>
      </c>
      <c r="U161" t="e">
        <f t="shared" si="44"/>
        <v>#REF!</v>
      </c>
      <c r="V161" t="e">
        <f t="shared" si="45"/>
        <v>#REF!</v>
      </c>
      <c r="W161" t="e">
        <f t="shared" si="46"/>
        <v>#REF!</v>
      </c>
      <c r="X161" t="e">
        <f t="shared" si="47"/>
        <v>#REF!</v>
      </c>
      <c r="Y161" t="e">
        <f t="shared" si="48"/>
        <v>#REF!</v>
      </c>
      <c r="Z161" t="e">
        <f t="shared" si="49"/>
        <v>#REF!</v>
      </c>
      <c r="AA161" t="e">
        <f t="shared" si="50"/>
        <v>#REF!</v>
      </c>
      <c r="AB161" t="e">
        <f t="shared" si="51"/>
        <v>#REF!</v>
      </c>
      <c r="AC161" t="e">
        <f t="shared" si="52"/>
        <v>#REF!</v>
      </c>
      <c r="AD161" t="e">
        <f t="shared" si="53"/>
        <v>#REF!</v>
      </c>
      <c r="AE161" t="e">
        <f t="shared" si="54"/>
        <v>#VALUE!</v>
      </c>
      <c r="AF161" t="e">
        <f t="shared" si="55"/>
        <v>#VALUE!</v>
      </c>
    </row>
    <row r="162" spans="2:32" ht="25.5" customHeight="1" x14ac:dyDescent="0.25">
      <c r="B162">
        <v>157</v>
      </c>
      <c r="C162" s="234" t="e">
        <f t="shared" si="60"/>
        <v>#REF!</v>
      </c>
      <c r="D162" s="236" t="e">
        <f t="shared" si="61"/>
        <v>#REF!</v>
      </c>
      <c r="Q162">
        <v>157</v>
      </c>
      <c r="R162" t="e">
        <f t="shared" si="41"/>
        <v>#REF!</v>
      </c>
      <c r="S162" t="e">
        <f t="shared" si="42"/>
        <v>#REF!</v>
      </c>
      <c r="T162" t="e">
        <f t="shared" si="43"/>
        <v>#REF!</v>
      </c>
      <c r="U162" t="e">
        <f t="shared" si="44"/>
        <v>#REF!</v>
      </c>
      <c r="V162" t="e">
        <f t="shared" si="45"/>
        <v>#REF!</v>
      </c>
      <c r="W162" t="e">
        <f t="shared" si="46"/>
        <v>#REF!</v>
      </c>
      <c r="X162" t="e">
        <f t="shared" si="47"/>
        <v>#REF!</v>
      </c>
      <c r="Y162" t="e">
        <f t="shared" si="48"/>
        <v>#REF!</v>
      </c>
      <c r="Z162" t="e">
        <f t="shared" si="49"/>
        <v>#REF!</v>
      </c>
      <c r="AA162" t="e">
        <f t="shared" si="50"/>
        <v>#REF!</v>
      </c>
      <c r="AB162" t="e">
        <f t="shared" si="51"/>
        <v>#REF!</v>
      </c>
      <c r="AC162" t="e">
        <f t="shared" si="52"/>
        <v>#REF!</v>
      </c>
      <c r="AD162" t="e">
        <f t="shared" si="53"/>
        <v>#REF!</v>
      </c>
      <c r="AE162" t="e">
        <f t="shared" si="54"/>
        <v>#VALUE!</v>
      </c>
      <c r="AF162" t="e">
        <f t="shared" si="55"/>
        <v>#VALUE!</v>
      </c>
    </row>
    <row r="163" spans="2:32" ht="25.5" customHeight="1" x14ac:dyDescent="0.25">
      <c r="B163">
        <v>158</v>
      </c>
      <c r="C163" s="234" t="e">
        <f t="shared" si="60"/>
        <v>#REF!</v>
      </c>
      <c r="D163" s="236" t="e">
        <f t="shared" si="61"/>
        <v>#REF!</v>
      </c>
      <c r="Q163">
        <v>158</v>
      </c>
      <c r="R163" t="e">
        <f t="shared" si="41"/>
        <v>#REF!</v>
      </c>
      <c r="S163" t="e">
        <f t="shared" si="42"/>
        <v>#REF!</v>
      </c>
      <c r="T163" t="e">
        <f t="shared" si="43"/>
        <v>#REF!</v>
      </c>
      <c r="U163" t="e">
        <f t="shared" si="44"/>
        <v>#REF!</v>
      </c>
      <c r="V163" t="e">
        <f t="shared" si="45"/>
        <v>#REF!</v>
      </c>
      <c r="W163" t="e">
        <f t="shared" si="46"/>
        <v>#REF!</v>
      </c>
      <c r="X163" t="e">
        <f t="shared" si="47"/>
        <v>#REF!</v>
      </c>
      <c r="Y163" t="e">
        <f t="shared" si="48"/>
        <v>#REF!</v>
      </c>
      <c r="Z163" t="e">
        <f t="shared" si="49"/>
        <v>#REF!</v>
      </c>
      <c r="AA163" t="e">
        <f t="shared" si="50"/>
        <v>#REF!</v>
      </c>
      <c r="AB163" t="e">
        <f t="shared" si="51"/>
        <v>#REF!</v>
      </c>
      <c r="AC163" t="e">
        <f t="shared" si="52"/>
        <v>#REF!</v>
      </c>
      <c r="AD163" t="e">
        <f t="shared" si="53"/>
        <v>#REF!</v>
      </c>
      <c r="AE163" t="e">
        <f t="shared" si="54"/>
        <v>#VALUE!</v>
      </c>
      <c r="AF163" t="e">
        <f t="shared" si="55"/>
        <v>#VALUE!</v>
      </c>
    </row>
    <row r="164" spans="2:32" ht="25.5" customHeight="1" x14ac:dyDescent="0.25">
      <c r="B164">
        <v>159</v>
      </c>
      <c r="C164" s="234" t="e">
        <f t="shared" si="60"/>
        <v>#REF!</v>
      </c>
      <c r="D164" s="236" t="e">
        <f t="shared" si="61"/>
        <v>#REF!</v>
      </c>
      <c r="Q164">
        <v>159</v>
      </c>
      <c r="R164" t="e">
        <f t="shared" si="41"/>
        <v>#REF!</v>
      </c>
      <c r="S164" t="e">
        <f t="shared" si="42"/>
        <v>#REF!</v>
      </c>
      <c r="T164" t="e">
        <f t="shared" si="43"/>
        <v>#REF!</v>
      </c>
      <c r="U164" t="e">
        <f t="shared" si="44"/>
        <v>#REF!</v>
      </c>
      <c r="V164" t="e">
        <f t="shared" si="45"/>
        <v>#REF!</v>
      </c>
      <c r="W164" t="e">
        <f t="shared" si="46"/>
        <v>#REF!</v>
      </c>
      <c r="X164" t="e">
        <f t="shared" si="47"/>
        <v>#REF!</v>
      </c>
      <c r="Y164" t="e">
        <f t="shared" si="48"/>
        <v>#REF!</v>
      </c>
      <c r="Z164" t="e">
        <f t="shared" si="49"/>
        <v>#REF!</v>
      </c>
      <c r="AA164" t="e">
        <f t="shared" si="50"/>
        <v>#REF!</v>
      </c>
      <c r="AB164" t="e">
        <f t="shared" si="51"/>
        <v>#REF!</v>
      </c>
      <c r="AC164" t="e">
        <f t="shared" si="52"/>
        <v>#REF!</v>
      </c>
      <c r="AD164" t="e">
        <f t="shared" si="53"/>
        <v>#REF!</v>
      </c>
      <c r="AE164" t="e">
        <f t="shared" si="54"/>
        <v>#VALUE!</v>
      </c>
      <c r="AF164" t="e">
        <f t="shared" si="55"/>
        <v>#VALUE!</v>
      </c>
    </row>
    <row r="165" spans="2:32" ht="25.5" customHeight="1" x14ac:dyDescent="0.25">
      <c r="B165">
        <v>160</v>
      </c>
      <c r="C165" s="234" t="e">
        <f t="shared" si="60"/>
        <v>#REF!</v>
      </c>
      <c r="D165" s="236" t="e">
        <f t="shared" si="61"/>
        <v>#REF!</v>
      </c>
      <c r="Q165">
        <v>160</v>
      </c>
      <c r="R165" t="e">
        <f t="shared" si="41"/>
        <v>#REF!</v>
      </c>
      <c r="S165" t="e">
        <f t="shared" si="42"/>
        <v>#REF!</v>
      </c>
      <c r="T165" t="e">
        <f t="shared" si="43"/>
        <v>#REF!</v>
      </c>
      <c r="U165" t="e">
        <f t="shared" si="44"/>
        <v>#REF!</v>
      </c>
      <c r="V165" t="e">
        <f t="shared" si="45"/>
        <v>#REF!</v>
      </c>
      <c r="W165" t="e">
        <f t="shared" si="46"/>
        <v>#REF!</v>
      </c>
      <c r="X165" t="e">
        <f t="shared" si="47"/>
        <v>#REF!</v>
      </c>
      <c r="Y165" t="e">
        <f t="shared" si="48"/>
        <v>#REF!</v>
      </c>
      <c r="Z165" t="e">
        <f t="shared" si="49"/>
        <v>#REF!</v>
      </c>
      <c r="AA165" t="e">
        <f t="shared" si="50"/>
        <v>#REF!</v>
      </c>
      <c r="AB165" t="e">
        <f t="shared" si="51"/>
        <v>#REF!</v>
      </c>
      <c r="AC165" t="e">
        <f t="shared" si="52"/>
        <v>#REF!</v>
      </c>
      <c r="AD165" t="e">
        <f t="shared" si="53"/>
        <v>#REF!</v>
      </c>
      <c r="AE165" t="e">
        <f t="shared" si="54"/>
        <v>#VALUE!</v>
      </c>
      <c r="AF165" t="e">
        <f t="shared" si="55"/>
        <v>#VALUE!</v>
      </c>
    </row>
  </sheetData>
  <sheetProtection selectLockedCells="1"/>
  <mergeCells count="4">
    <mergeCell ref="J2:K2"/>
    <mergeCell ref="C3:D3"/>
    <mergeCell ref="C4:D4"/>
    <mergeCell ref="M2:O2"/>
  </mergeCells>
  <conditionalFormatting sqref="C6:C165">
    <cfRule type="expression" dxfId="13" priority="46">
      <formula>VLOOKUP(C6,$J$3:$K$68,2,0)="titre"</formula>
    </cfRule>
  </conditionalFormatting>
  <conditionalFormatting sqref="C6:C165">
    <cfRule type="expression" dxfId="12" priority="48">
      <formula>VLOOKUP(C6,$J$3:$K$68,2,0)="ss-titre"</formula>
    </cfRule>
  </conditionalFormatting>
  <conditionalFormatting sqref="D6:D165">
    <cfRule type="expression" dxfId="11" priority="50">
      <formula>VLOOKUP(C6,$J$3:$K$68,2,0)="titre"</formula>
    </cfRule>
    <cfRule type="expression" dxfId="10" priority="51">
      <formula>VLOOKUP(C6,$J$3:$K$68,2,0)="ss-titre"</formula>
    </cfRule>
  </conditionalFormatting>
  <conditionalFormatting sqref="D6:D165">
    <cfRule type="expression" dxfId="9" priority="47">
      <formula>ISERROR(C6)</formula>
    </cfRule>
  </conditionalFormatting>
  <conditionalFormatting sqref="C6:C165">
    <cfRule type="containsErrors" dxfId="8" priority="56">
      <formula>ISERROR(C6)</formula>
    </cfRule>
  </conditionalFormatting>
  <conditionalFormatting sqref="C6:C165">
    <cfRule type="expression" dxfId="7" priority="42">
      <formula>C6=""</formula>
    </cfRule>
  </conditionalFormatting>
  <conditionalFormatting sqref="D6:D165">
    <cfRule type="expression" dxfId="6" priority="39">
      <formula>C6=""</formula>
    </cfRule>
  </conditionalFormatting>
  <conditionalFormatting sqref="D6:D165">
    <cfRule type="expression" dxfId="5" priority="34">
      <formula>D6=100</formula>
    </cfRule>
  </conditionalFormatting>
  <conditionalFormatting sqref="C6:C165">
    <cfRule type="expression" dxfId="4" priority="33">
      <formula>D6=100</formula>
    </cfRule>
  </conditionalFormatting>
  <conditionalFormatting sqref="C6:C165">
    <cfRule type="expression" dxfId="3" priority="22">
      <formula>AND(D6&gt;100,D6&lt;104)</formula>
    </cfRule>
  </conditionalFormatting>
  <conditionalFormatting sqref="D6:D165">
    <cfRule type="expression" dxfId="2" priority="21">
      <formula>AND(D6&gt;100,D6&lt;104)</formula>
    </cfRule>
  </conditionalFormatting>
  <conditionalFormatting sqref="C6:C165">
    <cfRule type="expression" dxfId="1" priority="18">
      <formula>D6=104</formula>
    </cfRule>
  </conditionalFormatting>
  <conditionalFormatting sqref="D6:D165">
    <cfRule type="expression" dxfId="0" priority="17">
      <formula>D6=104</formula>
    </cfRule>
  </conditionalFormatting>
  <dataValidations count="2">
    <dataValidation type="list" allowBlank="1" showInputMessage="1" showErrorMessage="1" sqref="C3">
      <formula1>$M$3:$M$7</formula1>
    </dataValidation>
    <dataValidation type="list" allowBlank="1" showInputMessage="1" showErrorMessage="1" sqref="C4">
      <formula1>$M$9:$M$11</formula1>
    </dataValidation>
  </dataValidations>
  <printOptions horizontalCentered="1"/>
  <pageMargins left="0.35433070866141736" right="0.35433070866141736" top="0.55118110236220474" bottom="0.74803149606299213" header="0.31496062992125984" footer="0.31496062992125984"/>
  <pageSetup paperSize="9" scale="75"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20"/>
  <sheetViews>
    <sheetView showGridLines="0" workbookViewId="0">
      <selection activeCell="B8" sqref="B8"/>
    </sheetView>
  </sheetViews>
  <sheetFormatPr baseColWidth="10" defaultRowHeight="15" x14ac:dyDescent="0.25"/>
  <cols>
    <col min="1" max="1" width="1.140625" customWidth="1"/>
    <col min="2" max="2" width="64.42578125" customWidth="1"/>
    <col min="3" max="3" width="1.5703125" customWidth="1"/>
    <col min="4" max="4" width="5.5703125" customWidth="1"/>
    <col min="5" max="5" width="16" customWidth="1"/>
  </cols>
  <sheetData>
    <row r="1" spans="2:5" x14ac:dyDescent="0.25">
      <c r="B1" s="382" t="s">
        <v>1429</v>
      </c>
      <c r="C1" s="383"/>
      <c r="D1" s="393"/>
      <c r="E1" s="393"/>
    </row>
    <row r="2" spans="2:5" x14ac:dyDescent="0.25">
      <c r="B2" s="382" t="s">
        <v>1430</v>
      </c>
      <c r="C2" s="383"/>
      <c r="D2" s="393"/>
      <c r="E2" s="393"/>
    </row>
    <row r="3" spans="2:5" x14ac:dyDescent="0.25">
      <c r="B3" s="384"/>
      <c r="C3" s="384"/>
      <c r="D3" s="394"/>
      <c r="E3" s="394"/>
    </row>
    <row r="4" spans="2:5" ht="60" x14ac:dyDescent="0.25">
      <c r="B4" s="385" t="s">
        <v>1431</v>
      </c>
      <c r="C4" s="384"/>
      <c r="D4" s="394"/>
      <c r="E4" s="394"/>
    </row>
    <row r="5" spans="2:5" x14ac:dyDescent="0.25">
      <c r="B5" s="384"/>
      <c r="C5" s="384"/>
      <c r="D5" s="394"/>
      <c r="E5" s="394"/>
    </row>
    <row r="6" spans="2:5" ht="30" x14ac:dyDescent="0.25">
      <c r="B6" s="382" t="s">
        <v>1432</v>
      </c>
      <c r="C6" s="383"/>
      <c r="D6" s="393"/>
      <c r="E6" s="395" t="s">
        <v>1433</v>
      </c>
    </row>
    <row r="7" spans="2:5" ht="15.75" thickBot="1" x14ac:dyDescent="0.3">
      <c r="B7" s="384"/>
      <c r="C7" s="384"/>
      <c r="D7" s="394"/>
      <c r="E7" s="394"/>
    </row>
    <row r="8" spans="2:5" ht="60" x14ac:dyDescent="0.25">
      <c r="B8" s="386" t="s">
        <v>1434</v>
      </c>
      <c r="C8" s="387"/>
      <c r="D8" s="396"/>
      <c r="E8" s="397">
        <v>2</v>
      </c>
    </row>
    <row r="9" spans="2:5" ht="60.75" thickBot="1" x14ac:dyDescent="0.3">
      <c r="B9" s="388"/>
      <c r="C9" s="389"/>
      <c r="D9" s="398"/>
      <c r="E9" s="399" t="s">
        <v>1435</v>
      </c>
    </row>
    <row r="10" spans="2:5" ht="15.75" thickBot="1" x14ac:dyDescent="0.3">
      <c r="B10" s="384"/>
      <c r="C10" s="384"/>
      <c r="D10" s="394"/>
      <c r="E10" s="394"/>
    </row>
    <row r="11" spans="2:5" ht="60" x14ac:dyDescent="0.25">
      <c r="B11" s="390" t="s">
        <v>1436</v>
      </c>
      <c r="C11" s="387"/>
      <c r="D11" s="396"/>
      <c r="E11" s="397">
        <v>4</v>
      </c>
    </row>
    <row r="12" spans="2:5" ht="60.75" thickBot="1" x14ac:dyDescent="0.3">
      <c r="B12" s="388"/>
      <c r="C12" s="389"/>
      <c r="D12" s="398"/>
      <c r="E12" s="400" t="s">
        <v>1435</v>
      </c>
    </row>
    <row r="13" spans="2:5" ht="15.75" thickBot="1" x14ac:dyDescent="0.3">
      <c r="B13" s="384"/>
      <c r="C13" s="384"/>
      <c r="D13" s="394"/>
      <c r="E13" s="394"/>
    </row>
    <row r="14" spans="2:5" ht="60" x14ac:dyDescent="0.25">
      <c r="B14" s="390" t="s">
        <v>1437</v>
      </c>
      <c r="C14" s="387"/>
      <c r="D14" s="396"/>
      <c r="E14" s="397">
        <v>10</v>
      </c>
    </row>
    <row r="15" spans="2:5" ht="60.75" thickBot="1" x14ac:dyDescent="0.3">
      <c r="B15" s="388"/>
      <c r="C15" s="389"/>
      <c r="D15" s="398"/>
      <c r="E15" s="400" t="s">
        <v>1435</v>
      </c>
    </row>
    <row r="16" spans="2:5" x14ac:dyDescent="0.25">
      <c r="B16" s="384"/>
      <c r="C16" s="384"/>
      <c r="D16" s="394"/>
      <c r="E16" s="394"/>
    </row>
    <row r="17" spans="2:5" x14ac:dyDescent="0.25">
      <c r="B17" s="384"/>
      <c r="C17" s="384"/>
      <c r="D17" s="394"/>
      <c r="E17" s="394"/>
    </row>
    <row r="18" spans="2:5" x14ac:dyDescent="0.25">
      <c r="B18" s="383" t="s">
        <v>1438</v>
      </c>
      <c r="C18" s="383"/>
      <c r="D18" s="393"/>
      <c r="E18" s="393"/>
    </row>
    <row r="19" spans="2:5" ht="15.75" thickBot="1" x14ac:dyDescent="0.3">
      <c r="B19" s="384"/>
      <c r="C19" s="384"/>
      <c r="D19" s="394"/>
      <c r="E19" s="394"/>
    </row>
    <row r="20" spans="2:5" ht="60.75" thickBot="1" x14ac:dyDescent="0.3">
      <c r="B20" s="391" t="s">
        <v>1439</v>
      </c>
      <c r="C20" s="392"/>
      <c r="D20" s="401"/>
      <c r="E20" s="402">
        <v>125</v>
      </c>
    </row>
  </sheetData>
  <hyperlinks>
    <hyperlink ref="E9" location="'Fiche impression développement'!C6:D70" display="'Fiche impression développement'!C6:D70"/>
    <hyperlink ref="E12" location="'Fiche impression développement'!C6:D70" display="'Fiche impression développement'!C6:D70"/>
    <hyperlink ref="E15" location="'Fiche impression développement'!C6:D70" display="'Fiche impression développement'!C6:D7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17</vt:i4>
      </vt:variant>
    </vt:vector>
  </HeadingPairs>
  <TitlesOfParts>
    <vt:vector size="20" baseType="lpstr">
      <vt:lpstr>Liste compétences</vt:lpstr>
      <vt:lpstr>Fiche impression développement</vt:lpstr>
      <vt:lpstr>Rapport sur la compatibilité</vt:lpstr>
      <vt:lpstr>Année1_trimestre1</vt:lpstr>
      <vt:lpstr>Année1_trimestre2</vt:lpstr>
      <vt:lpstr>Année1_trimestre3</vt:lpstr>
      <vt:lpstr>Année2_trimestre1</vt:lpstr>
      <vt:lpstr>Année2_trimestre2</vt:lpstr>
      <vt:lpstr>Année2_trimestre3</vt:lpstr>
      <vt:lpstr>Année3_trimestre1</vt:lpstr>
      <vt:lpstr>Année3_trimestre2</vt:lpstr>
      <vt:lpstr>Année3_trimestre3</vt:lpstr>
      <vt:lpstr>Année4_trimestre1</vt:lpstr>
      <vt:lpstr>Année4_trimestre2</vt:lpstr>
      <vt:lpstr>Année4_trimestre3</vt:lpstr>
      <vt:lpstr>Année5_trimestre2</vt:lpstr>
      <vt:lpstr>Année5_trimestre3</vt:lpstr>
      <vt:lpstr>Evaluation_compétences</vt:lpstr>
      <vt:lpstr>Liste_compétences</vt:lpstr>
      <vt:lpstr>'Fiche impression développement'!Zone_d_impression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dc:creator>
  <cp:lastModifiedBy>Jerome Terrasson</cp:lastModifiedBy>
  <cp:lastPrinted>2012-06-10T18:14:19Z</cp:lastPrinted>
  <dcterms:created xsi:type="dcterms:W3CDTF">2011-11-20T16:20:51Z</dcterms:created>
  <dcterms:modified xsi:type="dcterms:W3CDTF">2013-06-28T21:48:31Z</dcterms:modified>
</cp:coreProperties>
</file>