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18915" windowHeight="11820"/>
  </bookViews>
  <sheets>
    <sheet name="Feuil2" sheetId="2" r:id="rId1"/>
  </sheets>
  <externalReferences>
    <externalReference r:id="rId2"/>
  </externalReferences>
  <definedNames>
    <definedName name="Fériés">Feuil2!$AP$8:$AP$20</definedName>
  </definedNames>
  <calcPr calcId="125725"/>
</workbook>
</file>

<file path=xl/calcChain.xml><?xml version="1.0" encoding="utf-8"?>
<calcChain xmlns="http://schemas.openxmlformats.org/spreadsheetml/2006/main">
  <c r="AI13" i="2"/>
  <c r="AH13"/>
  <c r="AG13"/>
  <c r="AI29"/>
  <c r="AH29"/>
  <c r="AG29"/>
  <c r="AI27"/>
  <c r="AH27"/>
  <c r="AG27"/>
  <c r="AI25"/>
  <c r="AH25"/>
  <c r="AG25"/>
  <c r="AI23"/>
  <c r="AH23"/>
  <c r="AG23"/>
  <c r="AI21"/>
  <c r="AH21"/>
  <c r="AG21"/>
  <c r="AI19"/>
  <c r="AH19"/>
  <c r="AG19"/>
  <c r="AI17"/>
  <c r="AH17"/>
  <c r="AG17"/>
  <c r="AI15"/>
  <c r="AH15"/>
  <c r="AG15"/>
  <c r="AI11"/>
  <c r="AH11"/>
  <c r="AG11"/>
  <c r="AI9"/>
  <c r="AH9"/>
  <c r="AG9"/>
  <c r="AI7"/>
  <c r="AH7"/>
  <c r="AG7"/>
  <c r="AO6"/>
  <c r="AP20" s="1"/>
  <c r="AP11"/>
  <c r="H3" l="1"/>
  <c r="R3"/>
  <c r="AA3"/>
  <c r="AP9"/>
  <c r="AP23" s="1"/>
  <c r="AP8"/>
  <c r="AP17"/>
  <c r="AP16"/>
  <c r="AP18"/>
  <c r="AP13"/>
  <c r="AP26"/>
  <c r="AP19"/>
  <c r="AP28" l="1"/>
  <c r="AP24"/>
  <c r="AP10"/>
  <c r="AP12"/>
  <c r="AP14"/>
  <c r="AP15"/>
  <c r="AP22"/>
</calcChain>
</file>

<file path=xl/sharedStrings.xml><?xml version="1.0" encoding="utf-8"?>
<sst xmlns="http://schemas.openxmlformats.org/spreadsheetml/2006/main" count="39" uniqueCount="38">
  <si>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</si>
  <si>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</si>
  <si>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</si>
  <si>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</si>
  <si>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</si>
  <si>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</si>
  <si>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</si>
  <si>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</si>
  <si>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</si>
  <si>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</si>
  <si>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</si>
  <si>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</si>
  <si>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 et Fêtes</t>
  </si>
  <si>
    <t>JOUR DE L'AN</t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</si>
  <si>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</si>
  <si>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</si>
  <si>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</si>
  <si>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</si>
  <si>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</si>
  <si>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</si>
  <si>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</si>
  <si>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</si>
  <si>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</si>
  <si>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</si>
  <si>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</si>
  <si>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</si>
  <si>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</si>
  <si>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</si>
  <si>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Epiphanie</t>
  </si>
  <si>
    <t>Fête Dieu</t>
  </si>
  <si>
    <r>
      <t>PÂ</t>
    </r>
    <r>
      <rPr>
        <i/>
        <sz val="10"/>
        <rFont val="Calibri"/>
        <family val="2"/>
        <scheme val="minor"/>
      </rPr>
      <t>QUES</t>
    </r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</si>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</sst>
</file>

<file path=xl/styles.xml><?xml version="1.0" encoding="utf-8"?>
<styleSheet xmlns="http://schemas.openxmlformats.org/spreadsheetml/2006/main">
  <numFmts count="5">
    <numFmt numFmtId="164" formatCode="dddd\ d\ mmmm"/>
    <numFmt numFmtId="165" formatCode="dddd\ dd\ mmm\ yy"/>
    <numFmt numFmtId="167" formatCode="[h]:mm"/>
    <numFmt numFmtId="168" formatCode="0.0"/>
    <numFmt numFmtId="169" formatCode="[$-F800]dddd\,\ mmmm\ dd\,\ yyyy"/>
  </numFmts>
  <fonts count="10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sz val="20"/>
      <color theme="1"/>
      <name val="Comic Sans MS"/>
      <family val="2"/>
    </font>
    <font>
      <b/>
      <sz val="20"/>
      <color theme="1"/>
      <name val="Comic Sans MS"/>
      <family val="4"/>
    </font>
    <font>
      <b/>
      <sz val="14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8"/>
      <color rgb="FFFF000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  <protection hidden="1"/>
    </xf>
    <xf numFmtId="0" fontId="2" fillId="0" borderId="3" xfId="0" applyFont="1" applyFill="1" applyBorder="1" applyAlignment="1" applyProtection="1">
      <alignment horizontal="center" vertical="center"/>
      <protection hidden="1"/>
    </xf>
    <xf numFmtId="0" fontId="3" fillId="0" borderId="4" xfId="0" applyFont="1" applyFill="1" applyBorder="1" applyAlignment="1" applyProtection="1">
      <alignment horizontal="center" vertical="center"/>
      <protection hidden="1"/>
    </xf>
    <xf numFmtId="164" fontId="4" fillId="0" borderId="1" xfId="0" applyNumberFormat="1" applyFont="1" applyFill="1" applyBorder="1" applyAlignment="1" applyProtection="1">
      <alignment horizontal="center" vertical="center"/>
      <protection hidden="1"/>
    </xf>
    <xf numFmtId="0" fontId="4" fillId="0" borderId="4" xfId="0" applyFont="1" applyFill="1" applyBorder="1" applyAlignment="1" applyProtection="1">
      <alignment horizontal="center" vertical="center"/>
      <protection hidden="1"/>
    </xf>
    <xf numFmtId="165" fontId="3" fillId="0" borderId="4" xfId="0" applyNumberFormat="1" applyFont="1" applyFill="1" applyBorder="1" applyAlignment="1" applyProtection="1">
      <alignment horizontal="center" vertical="center"/>
      <protection hidden="1"/>
    </xf>
    <xf numFmtId="165" fontId="2" fillId="0" borderId="4" xfId="0" applyNumberFormat="1" applyFont="1" applyFill="1" applyBorder="1" applyAlignment="1" applyProtection="1">
      <alignment horizontal="center" vertical="center"/>
      <protection hidden="1"/>
    </xf>
    <xf numFmtId="165" fontId="3" fillId="0" borderId="5" xfId="0" applyNumberFormat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 wrapText="1"/>
    </xf>
    <xf numFmtId="167" fontId="8" fillId="4" borderId="12" xfId="0" applyNumberFormat="1" applyFont="1" applyFill="1" applyBorder="1" applyAlignment="1">
      <alignment horizontal="center" vertical="center"/>
    </xf>
    <xf numFmtId="167" fontId="8" fillId="4" borderId="10" xfId="0" applyNumberFormat="1" applyFont="1" applyFill="1" applyBorder="1" applyAlignment="1">
      <alignment horizontal="center" vertical="center"/>
    </xf>
    <xf numFmtId="167" fontId="8" fillId="4" borderId="13" xfId="0" applyNumberFormat="1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168" fontId="8" fillId="4" borderId="16" xfId="0" applyNumberFormat="1" applyFont="1" applyFill="1" applyBorder="1" applyAlignment="1">
      <alignment horizontal="right" vertical="center"/>
    </xf>
    <xf numFmtId="168" fontId="8" fillId="4" borderId="14" xfId="0" applyNumberFormat="1" applyFont="1" applyFill="1" applyBorder="1" applyAlignment="1">
      <alignment horizontal="right" vertical="center"/>
    </xf>
    <xf numFmtId="0" fontId="9" fillId="2" borderId="14" xfId="0" applyFont="1" applyFill="1" applyBorder="1" applyAlignment="1">
      <alignment horizontal="left" vertical="center"/>
    </xf>
    <xf numFmtId="0" fontId="9" fillId="2" borderId="17" xfId="0" applyFont="1" applyFill="1" applyBorder="1" applyAlignment="1">
      <alignment horizontal="left" vertical="center"/>
    </xf>
    <xf numFmtId="169" fontId="0" fillId="2" borderId="0" xfId="0" applyNumberFormat="1" applyFill="1" applyAlignment="1">
      <alignment horizontal="center" vertical="center"/>
    </xf>
    <xf numFmtId="0" fontId="7" fillId="4" borderId="18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7" fillId="4" borderId="20" xfId="0" applyFont="1" applyFill="1" applyBorder="1" applyAlignment="1">
      <alignment horizontal="center" vertical="center" wrapText="1"/>
    </xf>
    <xf numFmtId="167" fontId="8" fillId="4" borderId="21" xfId="0" applyNumberFormat="1" applyFont="1" applyFill="1" applyBorder="1" applyAlignment="1">
      <alignment horizontal="center" vertical="center"/>
    </xf>
    <xf numFmtId="167" fontId="8" fillId="4" borderId="19" xfId="0" applyNumberFormat="1" applyFont="1" applyFill="1" applyBorder="1" applyAlignment="1">
      <alignment horizontal="center" vertical="center"/>
    </xf>
    <xf numFmtId="167" fontId="8" fillId="4" borderId="22" xfId="0" applyNumberFormat="1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 wrapText="1"/>
    </xf>
    <xf numFmtId="0" fontId="8" fillId="4" borderId="19" xfId="0" applyFont="1" applyFill="1" applyBorder="1" applyAlignment="1">
      <alignment horizontal="center" vertical="center" wrapText="1"/>
    </xf>
    <xf numFmtId="0" fontId="8" fillId="4" borderId="22" xfId="0" applyFont="1" applyFill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168" fontId="8" fillId="4" borderId="25" xfId="0" applyNumberFormat="1" applyFont="1" applyFill="1" applyBorder="1" applyAlignment="1">
      <alignment horizontal="right" vertical="center"/>
    </xf>
    <xf numFmtId="168" fontId="8" fillId="4" borderId="23" xfId="0" applyNumberFormat="1" applyFont="1" applyFill="1" applyBorder="1" applyAlignment="1">
      <alignment horizontal="right" vertical="center"/>
    </xf>
    <xf numFmtId="0" fontId="9" fillId="2" borderId="23" xfId="0" applyFont="1" applyFill="1" applyBorder="1" applyAlignment="1">
      <alignment horizontal="left" vertical="center"/>
    </xf>
    <xf numFmtId="0" fontId="9" fillId="2" borderId="26" xfId="0" applyFont="1" applyFill="1" applyBorder="1" applyAlignment="1">
      <alignment horizontal="left"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8" xfId="0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7" fontId="0" fillId="0" borderId="33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167" fontId="0" fillId="0" borderId="36" xfId="0" applyNumberFormat="1" applyBorder="1" applyAlignment="1">
      <alignment horizontal="center" vertical="center"/>
    </xf>
    <xf numFmtId="0" fontId="0" fillId="0" borderId="37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19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e2918/AppData/Local/Microsoft/Windows/Temporary%20Internet%20Files/Content.IE5/HEMF54LE/Test%20Heur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P34"/>
  <sheetViews>
    <sheetView tabSelected="1" workbookViewId="0">
      <selection activeCell="A5" sqref="A5:A6"/>
    </sheetView>
  </sheetViews>
  <sheetFormatPr baseColWidth="10" defaultRowHeight="15"/>
  <cols>
    <col min="2" max="32" width="4" customWidth="1"/>
    <col min="36" max="40" width="11.42578125" style="67"/>
    <col min="41" max="41" width="18.42578125" bestFit="1" customWidth="1"/>
    <col min="42" max="42" width="19.28515625" bestFit="1" customWidth="1"/>
  </cols>
  <sheetData>
    <row r="1" spans="1:42" s="16" customFormat="1">
      <c r="A1" s="14"/>
      <c r="B1" s="15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64"/>
      <c r="AK1" s="64"/>
      <c r="AL1" s="64"/>
      <c r="AM1" s="64"/>
      <c r="AN1" s="64"/>
      <c r="AO1" s="64"/>
    </row>
    <row r="2" spans="1:42" s="16" customFormat="1" ht="16.149999999999999" customHeight="1" thickBot="1">
      <c r="A2" s="14"/>
      <c r="B2" s="15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64"/>
      <c r="AK2" s="64"/>
      <c r="AL2" s="64"/>
      <c r="AM2" s="64"/>
      <c r="AN2" s="64"/>
      <c r="AO2" s="64"/>
    </row>
    <row r="3" spans="1:42" ht="15.75" thickTop="1">
      <c r="A3" s="17" t="s">
        <v>31</v>
      </c>
      <c r="B3" s="19" t="s">
        <v>32</v>
      </c>
      <c r="C3" s="20"/>
      <c r="D3" s="20"/>
      <c r="E3" s="20"/>
      <c r="F3" s="20"/>
      <c r="G3" s="21"/>
      <c r="H3" s="22">
        <f>SUM(AG7:AG41)</f>
        <v>0</v>
      </c>
      <c r="I3" s="23"/>
      <c r="J3" s="23"/>
      <c r="K3" s="24"/>
      <c r="L3" s="19" t="s">
        <v>33</v>
      </c>
      <c r="M3" s="20"/>
      <c r="N3" s="20"/>
      <c r="O3" s="20"/>
      <c r="P3" s="20"/>
      <c r="Q3" s="21"/>
      <c r="R3" s="25">
        <f>SUM(AH7:AH41)</f>
        <v>0</v>
      </c>
      <c r="S3" s="26"/>
      <c r="T3" s="27"/>
      <c r="U3" s="28" t="s">
        <v>34</v>
      </c>
      <c r="V3" s="28"/>
      <c r="W3" s="28"/>
      <c r="X3" s="28"/>
      <c r="Y3" s="28"/>
      <c r="Z3" s="29"/>
      <c r="AA3" s="30">
        <f>SUM(AI7:AI41)</f>
        <v>0</v>
      </c>
      <c r="AB3" s="31"/>
      <c r="AC3" s="31"/>
      <c r="AD3" s="31"/>
      <c r="AE3" s="32" t="s">
        <v>35</v>
      </c>
      <c r="AF3" s="33"/>
      <c r="AG3" s="14"/>
      <c r="AH3" s="34"/>
      <c r="AI3" s="14"/>
      <c r="AJ3" s="64"/>
      <c r="AK3" s="64"/>
      <c r="AL3" s="64"/>
      <c r="AM3" s="64"/>
      <c r="AN3" s="64"/>
      <c r="AO3" s="64"/>
    </row>
    <row r="4" spans="1:42" ht="15.75" thickBot="1">
      <c r="A4" s="18"/>
      <c r="B4" s="35"/>
      <c r="C4" s="36"/>
      <c r="D4" s="36"/>
      <c r="E4" s="36"/>
      <c r="F4" s="36"/>
      <c r="G4" s="37"/>
      <c r="H4" s="38"/>
      <c r="I4" s="39"/>
      <c r="J4" s="39"/>
      <c r="K4" s="40"/>
      <c r="L4" s="35"/>
      <c r="M4" s="36"/>
      <c r="N4" s="36"/>
      <c r="O4" s="36"/>
      <c r="P4" s="36"/>
      <c r="Q4" s="37"/>
      <c r="R4" s="41"/>
      <c r="S4" s="42"/>
      <c r="T4" s="43"/>
      <c r="U4" s="44"/>
      <c r="V4" s="44"/>
      <c r="W4" s="44"/>
      <c r="X4" s="44"/>
      <c r="Y4" s="44"/>
      <c r="Z4" s="45"/>
      <c r="AA4" s="46"/>
      <c r="AB4" s="47"/>
      <c r="AC4" s="47"/>
      <c r="AD4" s="47"/>
      <c r="AE4" s="48"/>
      <c r="AF4" s="49"/>
      <c r="AG4" s="14"/>
      <c r="AH4" s="14"/>
      <c r="AI4" s="14"/>
      <c r="AJ4" s="64"/>
      <c r="AK4" s="64"/>
      <c r="AL4" s="64"/>
      <c r="AM4" s="64"/>
      <c r="AN4" s="64"/>
      <c r="AO4" s="64"/>
    </row>
    <row r="5" spans="1:42" ht="15.75" customHeight="1" thickTop="1">
      <c r="A5" s="50">
        <v>2017</v>
      </c>
      <c r="B5" s="15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52" t="s">
        <v>36</v>
      </c>
      <c r="AH5" s="53" t="s">
        <v>37</v>
      </c>
      <c r="AI5" s="54" t="s">
        <v>35</v>
      </c>
      <c r="AJ5" s="65"/>
      <c r="AK5" s="65"/>
      <c r="AL5" s="65"/>
      <c r="AM5" s="65"/>
      <c r="AN5" s="65"/>
    </row>
    <row r="6" spans="1:42" ht="15.75" thickBot="1">
      <c r="A6" s="51"/>
      <c r="B6" s="13">
        <v>1</v>
      </c>
      <c r="C6" s="13">
        <v>2</v>
      </c>
      <c r="D6" s="13">
        <v>3</v>
      </c>
      <c r="E6" s="13">
        <v>4</v>
      </c>
      <c r="F6" s="13">
        <v>5</v>
      </c>
      <c r="G6" s="13">
        <v>6</v>
      </c>
      <c r="H6" s="13">
        <v>7</v>
      </c>
      <c r="I6" s="13">
        <v>8</v>
      </c>
      <c r="J6" s="13">
        <v>9</v>
      </c>
      <c r="K6" s="13">
        <v>10</v>
      </c>
      <c r="L6" s="13">
        <v>11</v>
      </c>
      <c r="M6" s="13">
        <v>12</v>
      </c>
      <c r="N6" s="13">
        <v>13</v>
      </c>
      <c r="O6" s="13">
        <v>14</v>
      </c>
      <c r="P6" s="13">
        <v>15</v>
      </c>
      <c r="Q6" s="13">
        <v>16</v>
      </c>
      <c r="R6" s="13">
        <v>17</v>
      </c>
      <c r="S6" s="13">
        <v>18</v>
      </c>
      <c r="T6" s="13">
        <v>19</v>
      </c>
      <c r="U6" s="13">
        <v>20</v>
      </c>
      <c r="V6" s="13">
        <v>21</v>
      </c>
      <c r="W6" s="13">
        <v>22</v>
      </c>
      <c r="X6" s="13">
        <v>23</v>
      </c>
      <c r="Y6" s="13">
        <v>24</v>
      </c>
      <c r="Z6" s="13">
        <v>25</v>
      </c>
      <c r="AA6" s="13">
        <v>26</v>
      </c>
      <c r="AB6" s="13">
        <v>27</v>
      </c>
      <c r="AC6" s="13">
        <v>28</v>
      </c>
      <c r="AD6" s="13">
        <v>29</v>
      </c>
      <c r="AE6" s="13">
        <v>30</v>
      </c>
      <c r="AF6" s="13">
        <v>31</v>
      </c>
      <c r="AG6" s="55"/>
      <c r="AH6" s="56"/>
      <c r="AI6" s="57"/>
      <c r="AJ6" s="65"/>
      <c r="AK6" s="65"/>
      <c r="AL6" s="65"/>
      <c r="AM6" s="65"/>
      <c r="AN6" s="65"/>
      <c r="AO6" s="3">
        <f>A5</f>
        <v>2017</v>
      </c>
      <c r="AP6" s="4"/>
    </row>
    <row r="7" spans="1:42" ht="16.5" thickTop="1" thickBot="1">
      <c r="A7" s="2" t="s">
        <v>0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58">
        <f>SUM(B7:AF7)</f>
        <v>0</v>
      </c>
      <c r="AH7" s="59">
        <f>COUNTA(B7:AF7)</f>
        <v>0</v>
      </c>
      <c r="AI7" s="60">
        <f>SUM(B8:AF8)</f>
        <v>0</v>
      </c>
      <c r="AJ7" s="66"/>
      <c r="AK7" s="66"/>
      <c r="AL7" s="66"/>
      <c r="AM7" s="66"/>
      <c r="AN7" s="66"/>
      <c r="AO7" s="5" t="s">
        <v>12</v>
      </c>
      <c r="AP7" s="6"/>
    </row>
    <row r="8" spans="1:42" ht="15.75" thickBot="1">
      <c r="A8" s="2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61"/>
      <c r="AH8" s="62"/>
      <c r="AI8" s="63"/>
      <c r="AJ8" s="66"/>
      <c r="AK8" s="66"/>
      <c r="AL8" s="66"/>
      <c r="AM8" s="66"/>
      <c r="AN8" s="66"/>
      <c r="AO8" s="7" t="s">
        <v>13</v>
      </c>
      <c r="AP8" s="8">
        <f>DATE(AO6,1,1)</f>
        <v>42736</v>
      </c>
    </row>
    <row r="9" spans="1:42" ht="16.5" thickTop="1" thickBot="1">
      <c r="A9" s="2" t="s">
        <v>1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58">
        <f>SUM(B9:AF9)</f>
        <v>0</v>
      </c>
      <c r="AH9" s="59">
        <f>COUNTA(B9:AF9)</f>
        <v>0</v>
      </c>
      <c r="AI9" s="60">
        <f>SUM(B10:AF10)</f>
        <v>0</v>
      </c>
      <c r="AJ9" s="66"/>
      <c r="AK9" s="66"/>
      <c r="AL9" s="66"/>
      <c r="AM9" s="66"/>
      <c r="AN9" s="66"/>
      <c r="AO9" s="9" t="s">
        <v>30</v>
      </c>
      <c r="AP9" s="8">
        <f>FLOOR(DATE(AO6,5,DAY(MINUTE(AO6/38)/2+56)),7)-34+7*(AO6=2079)</f>
        <v>42841</v>
      </c>
    </row>
    <row r="10" spans="1:42" ht="15.75" thickBot="1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61"/>
      <c r="AH10" s="62"/>
      <c r="AI10" s="63"/>
      <c r="AJ10" s="66"/>
      <c r="AK10" s="66"/>
      <c r="AL10" s="66"/>
      <c r="AM10" s="66"/>
      <c r="AN10" s="66"/>
      <c r="AO10" s="7" t="s">
        <v>14</v>
      </c>
      <c r="AP10" s="8">
        <f>AP9+1</f>
        <v>42842</v>
      </c>
    </row>
    <row r="11" spans="1:42" ht="16.5" thickTop="1" thickBot="1">
      <c r="A11" s="2" t="s">
        <v>2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58">
        <f>SUM(B11:AF11)</f>
        <v>0</v>
      </c>
      <c r="AH11" s="59">
        <f>COUNTA(B11:AF11)</f>
        <v>0</v>
      </c>
      <c r="AI11" s="60">
        <f>SUM(B12:AF12)</f>
        <v>0</v>
      </c>
      <c r="AJ11" s="66"/>
      <c r="AK11" s="66"/>
      <c r="AL11" s="66"/>
      <c r="AM11" s="66"/>
      <c r="AN11" s="66"/>
      <c r="AO11" s="7" t="s">
        <v>15</v>
      </c>
      <c r="AP11" s="8">
        <f>DATE([1]Feuil1!Y5,5,1)</f>
        <v>122</v>
      </c>
    </row>
    <row r="12" spans="1:42" ht="15.75" thickBot="1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61"/>
      <c r="AH12" s="62"/>
      <c r="AI12" s="63"/>
      <c r="AJ12" s="66"/>
      <c r="AK12" s="66"/>
      <c r="AL12" s="66"/>
      <c r="AM12" s="66"/>
      <c r="AN12" s="66"/>
      <c r="AO12" s="7" t="s">
        <v>16</v>
      </c>
      <c r="AP12" s="8">
        <f>AP9+39</f>
        <v>42880</v>
      </c>
    </row>
    <row r="13" spans="1:42" ht="15.75" thickBot="1">
      <c r="A13" s="2" t="s">
        <v>3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61">
        <f>SUM(B13:AF13)</f>
        <v>0</v>
      </c>
      <c r="AH13" s="62">
        <f>COUNTA(B13:AF13)</f>
        <v>0</v>
      </c>
      <c r="AI13" s="63">
        <f>SUM(B14:AF14)</f>
        <v>0</v>
      </c>
      <c r="AJ13" s="66"/>
      <c r="AK13" s="66"/>
      <c r="AL13" s="66"/>
      <c r="AM13" s="66"/>
      <c r="AN13" s="66"/>
      <c r="AO13" s="7" t="s">
        <v>17</v>
      </c>
      <c r="AP13" s="8">
        <f>DATE(AO6,5,8)</f>
        <v>42863</v>
      </c>
    </row>
    <row r="14" spans="1:42" ht="15.75" thickBot="1">
      <c r="A14" s="2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61"/>
      <c r="AH14" s="62"/>
      <c r="AI14" s="63"/>
      <c r="AJ14" s="66"/>
      <c r="AK14" s="66"/>
      <c r="AL14" s="66"/>
      <c r="AM14" s="66"/>
      <c r="AN14" s="66"/>
      <c r="AO14" s="7" t="s">
        <v>18</v>
      </c>
      <c r="AP14" s="8">
        <f>AP9+49</f>
        <v>42890</v>
      </c>
    </row>
    <row r="15" spans="1:42" ht="16.5" thickTop="1" thickBot="1">
      <c r="A15" s="2" t="s">
        <v>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58">
        <f>SUM(B15:AF15)</f>
        <v>0</v>
      </c>
      <c r="AH15" s="59">
        <f>COUNTA(B15:AF15)</f>
        <v>0</v>
      </c>
      <c r="AI15" s="60">
        <f>SUM(B16:AF16)</f>
        <v>0</v>
      </c>
      <c r="AJ15" s="66"/>
      <c r="AK15" s="66"/>
      <c r="AL15" s="66"/>
      <c r="AM15" s="66"/>
      <c r="AN15" s="66"/>
      <c r="AO15" s="7" t="s">
        <v>19</v>
      </c>
      <c r="AP15" s="8">
        <f>AP9+50</f>
        <v>42891</v>
      </c>
    </row>
    <row r="16" spans="1:42" ht="15.75" thickBot="1">
      <c r="A16" s="2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61"/>
      <c r="AH16" s="62"/>
      <c r="AI16" s="63"/>
      <c r="AJ16" s="66"/>
      <c r="AK16" s="66"/>
      <c r="AL16" s="66"/>
      <c r="AM16" s="66"/>
      <c r="AN16" s="66"/>
      <c r="AO16" s="7" t="s">
        <v>20</v>
      </c>
      <c r="AP16" s="8">
        <f>DATE(AO6,7,14)</f>
        <v>42930</v>
      </c>
    </row>
    <row r="17" spans="1:42" ht="16.5" thickTop="1" thickBot="1">
      <c r="A17" s="2" t="s">
        <v>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58">
        <f>SUM(B17:AF17)</f>
        <v>0</v>
      </c>
      <c r="AH17" s="59">
        <f>COUNTA(B17:AF17)</f>
        <v>0</v>
      </c>
      <c r="AI17" s="60">
        <f>SUM(B18:AF18)</f>
        <v>0</v>
      </c>
      <c r="AJ17" s="66"/>
      <c r="AK17" s="66"/>
      <c r="AL17" s="66"/>
      <c r="AM17" s="66"/>
      <c r="AN17" s="66"/>
      <c r="AO17" s="7" t="s">
        <v>21</v>
      </c>
      <c r="AP17" s="8">
        <f>DATE(AO6,8,15)</f>
        <v>42962</v>
      </c>
    </row>
    <row r="18" spans="1:42" ht="15.75" thickBot="1">
      <c r="A18" s="2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61"/>
      <c r="AH18" s="62"/>
      <c r="AI18" s="63"/>
      <c r="AJ18" s="66"/>
      <c r="AK18" s="66"/>
      <c r="AL18" s="66"/>
      <c r="AM18" s="66"/>
      <c r="AN18" s="66"/>
      <c r="AO18" s="7" t="s">
        <v>22</v>
      </c>
      <c r="AP18" s="8">
        <f>DATE(AO6,11,1)</f>
        <v>43040</v>
      </c>
    </row>
    <row r="19" spans="1:42" ht="16.5" thickTop="1" thickBot="1">
      <c r="A19" s="2" t="s">
        <v>6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58">
        <f>SUM(B19:AF19)</f>
        <v>0</v>
      </c>
      <c r="AH19" s="59">
        <f>COUNTA(B19:AF19)</f>
        <v>0</v>
      </c>
      <c r="AI19" s="60">
        <f>SUM(B20:AF20)</f>
        <v>0</v>
      </c>
      <c r="AJ19" s="66"/>
      <c r="AK19" s="66"/>
      <c r="AL19" s="66"/>
      <c r="AM19" s="66"/>
      <c r="AN19" s="66"/>
      <c r="AO19" s="7" t="s">
        <v>23</v>
      </c>
      <c r="AP19" s="8">
        <f>DATE(AO6,11,11)</f>
        <v>43050</v>
      </c>
    </row>
    <row r="20" spans="1:42" ht="15.75" thickBot="1">
      <c r="A20" s="2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61"/>
      <c r="AH20" s="62"/>
      <c r="AI20" s="63"/>
      <c r="AJ20" s="66"/>
      <c r="AK20" s="66"/>
      <c r="AL20" s="66"/>
      <c r="AM20" s="66"/>
      <c r="AN20" s="66"/>
      <c r="AO20" s="7" t="s">
        <v>24</v>
      </c>
      <c r="AP20" s="8">
        <f>DATE(AO6,12,25)</f>
        <v>43094</v>
      </c>
    </row>
    <row r="21" spans="1:42" ht="16.5" thickTop="1" thickBot="1">
      <c r="A21" s="2" t="s">
        <v>7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58">
        <f>SUM(B21:AF21)</f>
        <v>0</v>
      </c>
      <c r="AH21" s="59">
        <f>COUNTA(B21:AF21)</f>
        <v>0</v>
      </c>
      <c r="AI21" s="60">
        <f>SUM(B22:AF22)</f>
        <v>0</v>
      </c>
      <c r="AJ21" s="66"/>
      <c r="AK21" s="66"/>
      <c r="AL21" s="66"/>
      <c r="AM21" s="66"/>
      <c r="AN21" s="66"/>
      <c r="AO21" s="7"/>
      <c r="AP21" s="8"/>
    </row>
    <row r="22" spans="1:42" ht="15.75" thickBot="1">
      <c r="A22" s="2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61"/>
      <c r="AH22" s="62"/>
      <c r="AI22" s="63"/>
      <c r="AJ22" s="66"/>
      <c r="AK22" s="66"/>
      <c r="AL22" s="66"/>
      <c r="AM22" s="66"/>
      <c r="AN22" s="66"/>
      <c r="AO22" s="7" t="s">
        <v>25</v>
      </c>
      <c r="AP22" s="8">
        <f>AP9-47</f>
        <v>42794</v>
      </c>
    </row>
    <row r="23" spans="1:42" ht="16.5" thickTop="1" thickBot="1">
      <c r="A23" s="2" t="s">
        <v>8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58">
        <f>SUM(B23:AF23)</f>
        <v>0</v>
      </c>
      <c r="AH23" s="59">
        <f>COUNTA(B23:AF23)</f>
        <v>0</v>
      </c>
      <c r="AI23" s="60">
        <f>SUM(B24:AF24)</f>
        <v>0</v>
      </c>
      <c r="AJ23" s="66"/>
      <c r="AK23" s="66"/>
      <c r="AL23" s="66"/>
      <c r="AM23" s="66"/>
      <c r="AN23" s="66"/>
      <c r="AO23" s="10" t="s">
        <v>26</v>
      </c>
      <c r="AP23" s="8">
        <f>AP9-46</f>
        <v>42795</v>
      </c>
    </row>
    <row r="24" spans="1:42" ht="15.75" thickBot="1">
      <c r="A24" s="2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61"/>
      <c r="AH24" s="62"/>
      <c r="AI24" s="63"/>
      <c r="AJ24" s="66"/>
      <c r="AK24" s="66"/>
      <c r="AL24" s="66"/>
      <c r="AM24" s="66"/>
      <c r="AN24" s="66"/>
      <c r="AO24" s="10" t="s">
        <v>27</v>
      </c>
      <c r="AP24" s="8">
        <f>AP9-7</f>
        <v>42834</v>
      </c>
    </row>
    <row r="25" spans="1:42" ht="16.5" thickTop="1" thickBot="1">
      <c r="A25" s="2" t="s">
        <v>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58">
        <f>SUM(B25:AF25)</f>
        <v>0</v>
      </c>
      <c r="AH25" s="59">
        <f>COUNTA(B25:AF25)</f>
        <v>0</v>
      </c>
      <c r="AI25" s="60">
        <f>SUM(B26:AF26)</f>
        <v>0</v>
      </c>
      <c r="AJ25" s="66"/>
      <c r="AK25" s="66"/>
      <c r="AL25" s="66"/>
      <c r="AM25" s="66"/>
      <c r="AN25" s="66"/>
      <c r="AO25" s="10"/>
      <c r="AP25" s="8"/>
    </row>
    <row r="26" spans="1:42" ht="15.75" thickBot="1">
      <c r="A26" s="2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61"/>
      <c r="AH26" s="62"/>
      <c r="AI26" s="63"/>
      <c r="AJ26" s="66"/>
      <c r="AK26" s="66"/>
      <c r="AL26" s="66"/>
      <c r="AM26" s="66"/>
      <c r="AN26" s="66"/>
      <c r="AO26" s="10" t="s">
        <v>28</v>
      </c>
      <c r="AP26" s="8">
        <f>DATE(AO6,1,1)+7-WEEKDAY(DATE(AO6,1,1),2)</f>
        <v>42736</v>
      </c>
    </row>
    <row r="27" spans="1:42" ht="16.5" thickTop="1" thickBot="1">
      <c r="A27" s="2" t="s">
        <v>10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58">
        <f>SUM(B27:AF27)</f>
        <v>0</v>
      </c>
      <c r="AH27" s="59">
        <f>COUNTA(B27:AF27)</f>
        <v>0</v>
      </c>
      <c r="AI27" s="60">
        <f>SUM(B28:AF28)</f>
        <v>0</v>
      </c>
      <c r="AJ27" s="66"/>
      <c r="AK27" s="66"/>
      <c r="AL27" s="66"/>
      <c r="AM27" s="66"/>
      <c r="AN27" s="66"/>
      <c r="AO27" s="7"/>
      <c r="AP27" s="8"/>
    </row>
    <row r="28" spans="1:42" ht="15.75" thickBot="1">
      <c r="A28" s="2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61"/>
      <c r="AH28" s="62"/>
      <c r="AI28" s="63"/>
      <c r="AJ28" s="66"/>
      <c r="AK28" s="66"/>
      <c r="AL28" s="66"/>
      <c r="AM28" s="66"/>
      <c r="AN28" s="66"/>
      <c r="AO28" s="10" t="s">
        <v>29</v>
      </c>
      <c r="AP28" s="8">
        <f>AP9+63</f>
        <v>42904</v>
      </c>
    </row>
    <row r="29" spans="1:42" ht="16.5" thickTop="1" thickBot="1">
      <c r="A29" s="2" t="s">
        <v>11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58">
        <f>SUM(B29:AF29)</f>
        <v>0</v>
      </c>
      <c r="AH29" s="59">
        <f>COUNTA(B29:AF29)</f>
        <v>0</v>
      </c>
      <c r="AI29" s="60">
        <f>SUM(B30:AF30)</f>
        <v>0</v>
      </c>
      <c r="AJ29" s="66"/>
      <c r="AK29" s="66"/>
      <c r="AL29" s="66"/>
      <c r="AM29" s="66"/>
      <c r="AN29" s="66"/>
      <c r="AO29" s="7"/>
      <c r="AP29" s="8"/>
    </row>
    <row r="30" spans="1:42" ht="15.75" thickBot="1">
      <c r="A30" s="2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61"/>
      <c r="AH30" s="62"/>
      <c r="AI30" s="63"/>
      <c r="AJ30" s="66"/>
      <c r="AK30" s="66"/>
      <c r="AL30" s="66"/>
      <c r="AM30" s="66"/>
      <c r="AN30" s="66"/>
      <c r="AO30" s="7"/>
      <c r="AP30" s="8"/>
    </row>
    <row r="31" spans="1:42">
      <c r="AO31" s="7"/>
      <c r="AP31" s="8"/>
    </row>
    <row r="32" spans="1:42">
      <c r="AO32" s="11"/>
      <c r="AP32" s="8"/>
    </row>
    <row r="33" spans="41:42">
      <c r="AO33" s="10"/>
      <c r="AP33" s="8"/>
    </row>
    <row r="34" spans="41:42">
      <c r="AO34" s="12"/>
      <c r="AP34" s="8"/>
    </row>
  </sheetData>
  <mergeCells count="62">
    <mergeCell ref="AG29:AG30"/>
    <mergeCell ref="AH29:AH30"/>
    <mergeCell ref="AI29:AI30"/>
    <mergeCell ref="AG25:AG26"/>
    <mergeCell ref="AH25:AH26"/>
    <mergeCell ref="AI25:AI26"/>
    <mergeCell ref="AG27:AG28"/>
    <mergeCell ref="AH27:AH28"/>
    <mergeCell ref="AI27:AI28"/>
    <mergeCell ref="AG21:AG22"/>
    <mergeCell ref="AH21:AH22"/>
    <mergeCell ref="AI21:AI22"/>
    <mergeCell ref="AG23:AG24"/>
    <mergeCell ref="AH23:AH24"/>
    <mergeCell ref="AI23:AI24"/>
    <mergeCell ref="AG17:AG18"/>
    <mergeCell ref="AH17:AH18"/>
    <mergeCell ref="AI17:AI18"/>
    <mergeCell ref="AG19:AG20"/>
    <mergeCell ref="AH19:AH20"/>
    <mergeCell ref="AI19:AI20"/>
    <mergeCell ref="AG13:AG14"/>
    <mergeCell ref="AH13:AH14"/>
    <mergeCell ref="AI13:AI14"/>
    <mergeCell ref="AG15:AG16"/>
    <mergeCell ref="AH15:AH16"/>
    <mergeCell ref="AI15:AI16"/>
    <mergeCell ref="AG9:AG10"/>
    <mergeCell ref="AH9:AH10"/>
    <mergeCell ref="AI9:AI10"/>
    <mergeCell ref="AG11:AG12"/>
    <mergeCell ref="AH11:AH12"/>
    <mergeCell ref="AI11:AI12"/>
    <mergeCell ref="AE3:AF4"/>
    <mergeCell ref="A5:A6"/>
    <mergeCell ref="AG5:AG6"/>
    <mergeCell ref="AH5:AH6"/>
    <mergeCell ref="AI5:AI6"/>
    <mergeCell ref="AG7:AG8"/>
    <mergeCell ref="AH7:AH8"/>
    <mergeCell ref="AI7:AI8"/>
    <mergeCell ref="AO6:AP6"/>
    <mergeCell ref="AO7:AP7"/>
    <mergeCell ref="A3:A4"/>
    <mergeCell ref="B3:G4"/>
    <mergeCell ref="H3:K4"/>
    <mergeCell ref="L3:Q4"/>
    <mergeCell ref="R3:T4"/>
    <mergeCell ref="U3:Z4"/>
    <mergeCell ref="AA3:AD4"/>
    <mergeCell ref="A19:A20"/>
    <mergeCell ref="A21:A22"/>
    <mergeCell ref="A23:A24"/>
    <mergeCell ref="A25:A26"/>
    <mergeCell ref="A27:A28"/>
    <mergeCell ref="A29:A30"/>
    <mergeCell ref="A7:A8"/>
    <mergeCell ref="A9:A10"/>
    <mergeCell ref="A11:A12"/>
    <mergeCell ref="A13:A14"/>
    <mergeCell ref="A15:A16"/>
    <mergeCell ref="A17:A18"/>
  </mergeCells>
  <conditionalFormatting sqref="B7:AF30">
    <cfRule type="expression" dxfId="3" priority="33" stopIfTrue="1">
      <formula>INT(ROWS($5:6)/2)&lt;&gt;MONTH(DATE($A$5,INT(ROWS($5:6)/2),B$6))</formula>
    </cfRule>
    <cfRule type="expression" dxfId="2" priority="34">
      <formula>COUNTIF(Fériés,DATE($A$5,INT(ROWS($5:6)/2),B$6))</formula>
    </cfRule>
    <cfRule type="expression" dxfId="1" priority="35">
      <formula>WEEKDAY(DATE($A$5,INT(ROWS($5:6)/2),B$6),2)=7</formula>
    </cfRule>
    <cfRule type="expression" dxfId="0" priority="36">
      <formula>WEEKDAY(DATE($A$5,INT(ROWS($5:6)/2),B$6),2)=6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2017-07-05T06:48:18Z</dcterms:created>
  <dcterms:modified xsi:type="dcterms:W3CDTF">2017-07-05T10:08:29Z</dcterms:modified>
</cp:coreProperties>
</file>