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/>
  <bookViews>
    <workbookView xWindow="0" yWindow="0" windowWidth="19440" windowHeight="12645"/>
  </bookViews>
  <sheets>
    <sheet name="50436" sheetId="2" r:id="rId1"/>
  </sheets>
  <externalReferences>
    <externalReference r:id="rId2"/>
  </externalReferences>
  <definedNames>
    <definedName name="Cartouche_Lien" localSheetId="0">#REF!</definedName>
    <definedName name="Cartouche_Lien">#REF!</definedName>
    <definedName name="MOIS">[1]MOIS!$A$1:$A$12</definedName>
    <definedName name="Mois_Dates">[1]Index!$H$2:$H$1048576</definedName>
    <definedName name="Semaines_Dates">[1]Index!$I$2:$I$1048576</definedName>
    <definedName name="_xlnm.Print_Area" localSheetId="0">'50436'!$A$1:$DB$119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2"/>
  <c r="AY2"/>
  <c r="Q6" s="1"/>
  <c r="Y3"/>
  <c r="Z3"/>
  <c r="AA3"/>
  <c r="FD4"/>
  <c r="FG4"/>
  <c r="CR9" s="1"/>
  <c r="FJ4"/>
  <c r="FL4"/>
  <c r="FO4"/>
  <c r="FR4"/>
  <c r="FT4"/>
  <c r="DE7" s="1"/>
  <c r="FW4"/>
  <c r="FZ4"/>
  <c r="GB4"/>
  <c r="O6"/>
  <c r="P6"/>
  <c r="R6"/>
  <c r="S6"/>
  <c r="T6"/>
  <c r="V6"/>
  <c r="W6"/>
  <c r="X6"/>
  <c r="Z6"/>
  <c r="AA6"/>
  <c r="AB6"/>
  <c r="AD6"/>
  <c r="AE6"/>
  <c r="AF6"/>
  <c r="AH6"/>
  <c r="AI6"/>
  <c r="AJ6"/>
  <c r="AL6"/>
  <c r="AM6"/>
  <c r="AO6"/>
  <c r="AQ6"/>
  <c r="AR6"/>
  <c r="AS6"/>
  <c r="AU6"/>
  <c r="AV6"/>
  <c r="AW6"/>
  <c r="AY6"/>
  <c r="AZ6"/>
  <c r="BA6"/>
  <c r="BC6"/>
  <c r="BD6"/>
  <c r="BE6"/>
  <c r="BG6"/>
  <c r="BH6"/>
  <c r="BI6"/>
  <c r="BK6"/>
  <c r="BL6"/>
  <c r="BM6"/>
  <c r="BP6"/>
  <c r="BQ6"/>
  <c r="BR6"/>
  <c r="BT6"/>
  <c r="BU6"/>
  <c r="BV6"/>
  <c r="BX6"/>
  <c r="BY6"/>
  <c r="BZ6"/>
  <c r="CB6"/>
  <c r="CC6"/>
  <c r="CD6"/>
  <c r="CF6"/>
  <c r="CG6"/>
  <c r="CH6"/>
  <c r="CJ6"/>
  <c r="CK6"/>
  <c r="CL6"/>
  <c r="CO6"/>
  <c r="CP6"/>
  <c r="CQ6"/>
  <c r="CS6"/>
  <c r="CT6"/>
  <c r="CU6"/>
  <c r="CW6"/>
  <c r="CX6"/>
  <c r="CY6"/>
  <c r="DA6"/>
  <c r="DB6"/>
  <c r="DC6"/>
  <c r="DE6"/>
  <c r="DF6"/>
  <c r="DG6"/>
  <c r="DI6"/>
  <c r="DJ6"/>
  <c r="DK6"/>
  <c r="DM6"/>
  <c r="DS6"/>
  <c r="DT6"/>
  <c r="DV6"/>
  <c r="DW6"/>
  <c r="DX6"/>
  <c r="DZ6"/>
  <c r="EA6"/>
  <c r="EB6"/>
  <c r="ED6"/>
  <c r="EE6"/>
  <c r="EF6"/>
  <c r="EH6"/>
  <c r="EI6"/>
  <c r="EJ6"/>
  <c r="EL6"/>
  <c r="EM6"/>
  <c r="EN6"/>
  <c r="EP6"/>
  <c r="EQ6"/>
  <c r="FD6"/>
  <c r="FF6"/>
  <c r="FF4" s="1"/>
  <c r="CQ16" s="1"/>
  <c r="FG6"/>
  <c r="FH6"/>
  <c r="FH4" s="1"/>
  <c r="FJ6"/>
  <c r="FK6"/>
  <c r="FK4" s="1"/>
  <c r="FL6"/>
  <c r="FN6"/>
  <c r="FN4" s="1"/>
  <c r="FO6"/>
  <c r="FP6"/>
  <c r="FP4" s="1"/>
  <c r="FR6"/>
  <c r="FS6"/>
  <c r="FS4" s="1"/>
  <c r="DD9" s="1"/>
  <c r="FT6"/>
  <c r="FV6"/>
  <c r="FV4" s="1"/>
  <c r="FW6"/>
  <c r="FX6"/>
  <c r="FX4" s="1"/>
  <c r="FZ6"/>
  <c r="GA6"/>
  <c r="GA4" s="1"/>
  <c r="DL10" s="1"/>
  <c r="GB6"/>
  <c r="L7"/>
  <c r="M7"/>
  <c r="O7"/>
  <c r="P7"/>
  <c r="AP7" s="1"/>
  <c r="Q7"/>
  <c r="R7"/>
  <c r="S7"/>
  <c r="T7"/>
  <c r="AT7" s="1"/>
  <c r="U7"/>
  <c r="V7"/>
  <c r="W7"/>
  <c r="X7"/>
  <c r="AX7" s="1"/>
  <c r="Y7"/>
  <c r="Z7"/>
  <c r="AA7"/>
  <c r="AB7"/>
  <c r="BB7" s="1"/>
  <c r="AD7"/>
  <c r="BD7" s="1"/>
  <c r="AE7"/>
  <c r="CE7" s="1"/>
  <c r="AF7"/>
  <c r="AH7"/>
  <c r="CH7" s="1"/>
  <c r="AI7"/>
  <c r="CI7" s="1"/>
  <c r="AJ7"/>
  <c r="BJ7" s="1"/>
  <c r="AL7"/>
  <c r="AM7"/>
  <c r="CM7" s="1"/>
  <c r="AQ7"/>
  <c r="AR7"/>
  <c r="AU7"/>
  <c r="AV7"/>
  <c r="AY7"/>
  <c r="AZ7"/>
  <c r="BE7"/>
  <c r="BH7"/>
  <c r="BM7"/>
  <c r="BP7"/>
  <c r="BQ7"/>
  <c r="BR7"/>
  <c r="BT7"/>
  <c r="BU7"/>
  <c r="BV7"/>
  <c r="BY7"/>
  <c r="BZ7"/>
  <c r="CB7"/>
  <c r="CD7"/>
  <c r="CJ7"/>
  <c r="CU7"/>
  <c r="ES7"/>
  <c r="ET7"/>
  <c r="EU7"/>
  <c r="EV7"/>
  <c r="EW7"/>
  <c r="EX7"/>
  <c r="GD7"/>
  <c r="GE7"/>
  <c r="GF7"/>
  <c r="GG7"/>
  <c r="GH7"/>
  <c r="GI7"/>
  <c r="GK7"/>
  <c r="GL7"/>
  <c r="GM7"/>
  <c r="GN7"/>
  <c r="L8"/>
  <c r="M8"/>
  <c r="AC8" s="1"/>
  <c r="O8"/>
  <c r="P8"/>
  <c r="Q8"/>
  <c r="R8"/>
  <c r="AR8" s="1"/>
  <c r="S8"/>
  <c r="T8"/>
  <c r="U8"/>
  <c r="BU8" s="1"/>
  <c r="CU8" s="1"/>
  <c r="V8"/>
  <c r="AV8" s="1"/>
  <c r="W8"/>
  <c r="X8"/>
  <c r="Y8"/>
  <c r="Z8"/>
  <c r="AZ8" s="1"/>
  <c r="AB8"/>
  <c r="BB8" s="1"/>
  <c r="AD8"/>
  <c r="AF8"/>
  <c r="CF8" s="1"/>
  <c r="AG8"/>
  <c r="CG8" s="1"/>
  <c r="AJ8"/>
  <c r="AK8"/>
  <c r="CK8" s="1"/>
  <c r="AL8"/>
  <c r="BL8" s="1"/>
  <c r="AO8"/>
  <c r="AP8"/>
  <c r="AS8"/>
  <c r="AT8"/>
  <c r="AU8"/>
  <c r="AW8"/>
  <c r="AX8"/>
  <c r="BF8"/>
  <c r="BK8"/>
  <c r="BO8"/>
  <c r="BP8"/>
  <c r="BR8"/>
  <c r="CR8" s="1"/>
  <c r="BS8"/>
  <c r="BT8"/>
  <c r="BW8"/>
  <c r="BX8"/>
  <c r="BZ8"/>
  <c r="CB8"/>
  <c r="CZ8"/>
  <c r="ES8"/>
  <c r="ET8"/>
  <c r="EU8"/>
  <c r="EV8"/>
  <c r="EW8"/>
  <c r="EX8"/>
  <c r="GD8"/>
  <c r="GE8"/>
  <c r="GF8"/>
  <c r="GG8"/>
  <c r="GH8"/>
  <c r="GI8"/>
  <c r="GK8"/>
  <c r="GL8"/>
  <c r="GM8"/>
  <c r="GN8"/>
  <c r="L9"/>
  <c r="M9"/>
  <c r="O9"/>
  <c r="P9"/>
  <c r="BP9" s="1"/>
  <c r="Q9"/>
  <c r="AQ9" s="1"/>
  <c r="R9"/>
  <c r="S9"/>
  <c r="T9"/>
  <c r="BT9" s="1"/>
  <c r="U9"/>
  <c r="AU9" s="1"/>
  <c r="V9"/>
  <c r="W9"/>
  <c r="X9"/>
  <c r="BX9" s="1"/>
  <c r="Y9"/>
  <c r="AY9" s="1"/>
  <c r="Z9"/>
  <c r="AA9"/>
  <c r="AB9"/>
  <c r="CB9" s="1"/>
  <c r="AC9"/>
  <c r="BC9" s="1"/>
  <c r="AD9"/>
  <c r="AE9"/>
  <c r="AF9"/>
  <c r="CF9" s="1"/>
  <c r="AG9"/>
  <c r="BG9" s="1"/>
  <c r="AH9"/>
  <c r="AI9"/>
  <c r="AJ9"/>
  <c r="CJ9" s="1"/>
  <c r="DI9" s="1"/>
  <c r="AK9"/>
  <c r="BK9" s="1"/>
  <c r="AL9"/>
  <c r="AM9"/>
  <c r="AP9"/>
  <c r="AR9"/>
  <c r="AT9"/>
  <c r="AV9"/>
  <c r="AX9"/>
  <c r="AZ9"/>
  <c r="BB9"/>
  <c r="BD9"/>
  <c r="BF9"/>
  <c r="BH9"/>
  <c r="BJ9"/>
  <c r="BL9"/>
  <c r="BQ9"/>
  <c r="BR9"/>
  <c r="BU9"/>
  <c r="CU9" s="1"/>
  <c r="BV9"/>
  <c r="BY9"/>
  <c r="CY9" s="1"/>
  <c r="BZ9"/>
  <c r="CC9"/>
  <c r="DC9" s="1"/>
  <c r="CD9"/>
  <c r="CG9"/>
  <c r="CH9"/>
  <c r="CK9"/>
  <c r="CL9"/>
  <c r="CZ9"/>
  <c r="DK9"/>
  <c r="ES9"/>
  <c r="ET9"/>
  <c r="EU9"/>
  <c r="EV9"/>
  <c r="EW9"/>
  <c r="EX9"/>
  <c r="GD9"/>
  <c r="GE9"/>
  <c r="GF9"/>
  <c r="GG9"/>
  <c r="GH9"/>
  <c r="GI9"/>
  <c r="GK9"/>
  <c r="GL9"/>
  <c r="GM9"/>
  <c r="GN9"/>
  <c r="L10"/>
  <c r="M10"/>
  <c r="AB10" s="1"/>
  <c r="O10"/>
  <c r="AO10" s="1"/>
  <c r="P10"/>
  <c r="Q10"/>
  <c r="AQ10" s="1"/>
  <c r="R10"/>
  <c r="BR10" s="1"/>
  <c r="S10"/>
  <c r="AS10" s="1"/>
  <c r="T10"/>
  <c r="U10"/>
  <c r="AU10" s="1"/>
  <c r="V10"/>
  <c r="BV10" s="1"/>
  <c r="W10"/>
  <c r="AW10" s="1"/>
  <c r="X10"/>
  <c r="Y10"/>
  <c r="AY10" s="1"/>
  <c r="Z10"/>
  <c r="BZ10" s="1"/>
  <c r="AA10"/>
  <c r="BA10" s="1"/>
  <c r="AC10"/>
  <c r="BC10" s="1"/>
  <c r="AD10"/>
  <c r="CD10" s="1"/>
  <c r="AE10"/>
  <c r="AG10"/>
  <c r="BG10" s="1"/>
  <c r="AH10"/>
  <c r="CH10" s="1"/>
  <c r="AI10"/>
  <c r="BI10" s="1"/>
  <c r="AK10"/>
  <c r="AL10"/>
  <c r="CL10" s="1"/>
  <c r="DK10" s="1"/>
  <c r="AM10"/>
  <c r="BM10" s="1"/>
  <c r="AP10"/>
  <c r="AR10"/>
  <c r="AT10"/>
  <c r="AV10"/>
  <c r="AX10"/>
  <c r="AZ10"/>
  <c r="BD10"/>
  <c r="BH10"/>
  <c r="BL10"/>
  <c r="BP10"/>
  <c r="BQ10"/>
  <c r="BS10"/>
  <c r="CS10" s="1"/>
  <c r="BT10"/>
  <c r="BU10"/>
  <c r="CU10" s="1"/>
  <c r="BW10"/>
  <c r="CW10" s="1"/>
  <c r="BX10"/>
  <c r="BY10"/>
  <c r="CA10"/>
  <c r="CC10"/>
  <c r="DC10" s="1"/>
  <c r="CI10"/>
  <c r="DH10" s="1"/>
  <c r="CM10"/>
  <c r="CR10"/>
  <c r="DD10"/>
  <c r="ES10"/>
  <c r="ET10"/>
  <c r="EU10"/>
  <c r="EV10"/>
  <c r="EW10"/>
  <c r="EX10"/>
  <c r="GD10"/>
  <c r="GE10"/>
  <c r="GF10"/>
  <c r="GG10"/>
  <c r="GH10"/>
  <c r="GI10"/>
  <c r="GK10"/>
  <c r="GL10"/>
  <c r="GM10"/>
  <c r="GN10"/>
  <c r="L11"/>
  <c r="M11"/>
  <c r="O11"/>
  <c r="AO11" s="1"/>
  <c r="P11"/>
  <c r="BP11" s="1"/>
  <c r="Q11"/>
  <c r="AQ11" s="1"/>
  <c r="R11"/>
  <c r="S11"/>
  <c r="AS11" s="1"/>
  <c r="T11"/>
  <c r="BT11" s="1"/>
  <c r="U11"/>
  <c r="AU11" s="1"/>
  <c r="V11"/>
  <c r="W11"/>
  <c r="AW11" s="1"/>
  <c r="X11"/>
  <c r="BX11" s="1"/>
  <c r="Y11"/>
  <c r="AY11" s="1"/>
  <c r="Z11"/>
  <c r="AA11"/>
  <c r="BA11" s="1"/>
  <c r="AB11"/>
  <c r="CB11" s="1"/>
  <c r="AC11"/>
  <c r="BC11" s="1"/>
  <c r="AD11"/>
  <c r="AE11"/>
  <c r="BE11" s="1"/>
  <c r="AF11"/>
  <c r="CF11" s="1"/>
  <c r="AG11"/>
  <c r="BG11" s="1"/>
  <c r="AH11"/>
  <c r="AI11"/>
  <c r="BI11" s="1"/>
  <c r="AJ11"/>
  <c r="CJ11" s="1"/>
  <c r="DI11" s="1"/>
  <c r="AK11"/>
  <c r="BK11" s="1"/>
  <c r="AL11"/>
  <c r="AM11"/>
  <c r="BM11" s="1"/>
  <c r="AP11"/>
  <c r="AR11"/>
  <c r="AT11"/>
  <c r="AV11"/>
  <c r="AX11"/>
  <c r="AZ11"/>
  <c r="BB11"/>
  <c r="BD11"/>
  <c r="BF11"/>
  <c r="BH11"/>
  <c r="BJ11"/>
  <c r="BL11"/>
  <c r="BQ11"/>
  <c r="BR11"/>
  <c r="BS11"/>
  <c r="CS11" s="1"/>
  <c r="BU11"/>
  <c r="CU11" s="1"/>
  <c r="BV11"/>
  <c r="BW11"/>
  <c r="CW11" s="1"/>
  <c r="BY11"/>
  <c r="CY11" s="1"/>
  <c r="BZ11"/>
  <c r="CC11"/>
  <c r="DC11" s="1"/>
  <c r="CD11"/>
  <c r="CG11"/>
  <c r="CH11"/>
  <c r="CI11"/>
  <c r="DH11" s="1"/>
  <c r="CK11"/>
  <c r="CL11"/>
  <c r="CM11"/>
  <c r="CR11"/>
  <c r="CV11"/>
  <c r="CZ11"/>
  <c r="DK11"/>
  <c r="ES11"/>
  <c r="ET11"/>
  <c r="EU11"/>
  <c r="EV11"/>
  <c r="EW11"/>
  <c r="EX11"/>
  <c r="GD11"/>
  <c r="GE11"/>
  <c r="GF11"/>
  <c r="GG11"/>
  <c r="GH11"/>
  <c r="GI11"/>
  <c r="GK11"/>
  <c r="GL11"/>
  <c r="GM11"/>
  <c r="GN11"/>
  <c r="L12"/>
  <c r="M12"/>
  <c r="AB12" s="1"/>
  <c r="O12"/>
  <c r="AO12" s="1"/>
  <c r="P12"/>
  <c r="Q12"/>
  <c r="AQ12" s="1"/>
  <c r="R12"/>
  <c r="BR12" s="1"/>
  <c r="S12"/>
  <c r="U12"/>
  <c r="V12"/>
  <c r="BV12" s="1"/>
  <c r="W12"/>
  <c r="X12"/>
  <c r="Y12"/>
  <c r="Z12"/>
  <c r="BZ12" s="1"/>
  <c r="AA12"/>
  <c r="AC12"/>
  <c r="CC12" s="1"/>
  <c r="DC12" s="1"/>
  <c r="AD12"/>
  <c r="CD12" s="1"/>
  <c r="AE12"/>
  <c r="BE12" s="1"/>
  <c r="AG12"/>
  <c r="AH12"/>
  <c r="CH12" s="1"/>
  <c r="AI12"/>
  <c r="BI12" s="1"/>
  <c r="AK12"/>
  <c r="AL12"/>
  <c r="AM12"/>
  <c r="BM12" s="1"/>
  <c r="AP12"/>
  <c r="AR12"/>
  <c r="AT12"/>
  <c r="AU12"/>
  <c r="AV12"/>
  <c r="AX12"/>
  <c r="AY12"/>
  <c r="AZ12"/>
  <c r="BB12"/>
  <c r="BC12"/>
  <c r="BD12"/>
  <c r="BH12"/>
  <c r="BK12"/>
  <c r="BP12"/>
  <c r="BQ12"/>
  <c r="BT12"/>
  <c r="BU12"/>
  <c r="CU12" s="1"/>
  <c r="BX12"/>
  <c r="BY12"/>
  <c r="CB12"/>
  <c r="CE12"/>
  <c r="DE12" s="1"/>
  <c r="CK12"/>
  <c r="CR12"/>
  <c r="CZ12"/>
  <c r="DD12"/>
  <c r="DM12"/>
  <c r="ES12"/>
  <c r="ET12"/>
  <c r="EU12"/>
  <c r="EV12"/>
  <c r="EW12"/>
  <c r="EX12"/>
  <c r="GD12"/>
  <c r="GE12"/>
  <c r="GF12"/>
  <c r="GG12"/>
  <c r="GH12"/>
  <c r="GI12"/>
  <c r="GK12"/>
  <c r="GL12"/>
  <c r="GM12"/>
  <c r="GN12"/>
  <c r="L13"/>
  <c r="M13"/>
  <c r="O13"/>
  <c r="AO13" s="1"/>
  <c r="P13"/>
  <c r="BP13" s="1"/>
  <c r="Q13"/>
  <c r="R13"/>
  <c r="S13"/>
  <c r="T13"/>
  <c r="BT13" s="1"/>
  <c r="U13"/>
  <c r="V13"/>
  <c r="W13"/>
  <c r="X13"/>
  <c r="BX13" s="1"/>
  <c r="Y13"/>
  <c r="Z13"/>
  <c r="AA13"/>
  <c r="CA13" s="1"/>
  <c r="AB13"/>
  <c r="CB13" s="1"/>
  <c r="AC13"/>
  <c r="BC13" s="1"/>
  <c r="AD13"/>
  <c r="AE13"/>
  <c r="BE13" s="1"/>
  <c r="AF13"/>
  <c r="CF13" s="1"/>
  <c r="AG13"/>
  <c r="AH13"/>
  <c r="AI13"/>
  <c r="AJ13"/>
  <c r="CJ13" s="1"/>
  <c r="AK13"/>
  <c r="AL13"/>
  <c r="AM13"/>
  <c r="AP13"/>
  <c r="AR13"/>
  <c r="AS13"/>
  <c r="AT13"/>
  <c r="AV13"/>
  <c r="AW13"/>
  <c r="AX13"/>
  <c r="AZ13"/>
  <c r="BA13"/>
  <c r="BB13"/>
  <c r="BD13"/>
  <c r="BF13"/>
  <c r="BH13"/>
  <c r="BI13"/>
  <c r="BJ13"/>
  <c r="BL13"/>
  <c r="BM13"/>
  <c r="BO13"/>
  <c r="BR13"/>
  <c r="CR13" s="1"/>
  <c r="BS13"/>
  <c r="CS13" s="1"/>
  <c r="BV13"/>
  <c r="BW13"/>
  <c r="CW13" s="1"/>
  <c r="BZ13"/>
  <c r="CC13"/>
  <c r="DC13" s="1"/>
  <c r="CD13"/>
  <c r="CE13"/>
  <c r="DE13" s="1"/>
  <c r="CH13"/>
  <c r="DG13" s="1"/>
  <c r="CI13"/>
  <c r="DH13" s="1"/>
  <c r="CL13"/>
  <c r="CM13"/>
  <c r="CZ13"/>
  <c r="DD13"/>
  <c r="DK13"/>
  <c r="ES13"/>
  <c r="ET13"/>
  <c r="EU13"/>
  <c r="EV13"/>
  <c r="EW13"/>
  <c r="EX13"/>
  <c r="GD13"/>
  <c r="GE13"/>
  <c r="GF13"/>
  <c r="GG13"/>
  <c r="GH13"/>
  <c r="GI13"/>
  <c r="GK13"/>
  <c r="GL13"/>
  <c r="GM13"/>
  <c r="GN13"/>
  <c r="L14"/>
  <c r="M14"/>
  <c r="AA14" s="1"/>
  <c r="BA14" s="1"/>
  <c r="O14"/>
  <c r="AO14" s="1"/>
  <c r="P14"/>
  <c r="Q14"/>
  <c r="AQ14" s="1"/>
  <c r="R14"/>
  <c r="BR14" s="1"/>
  <c r="S14"/>
  <c r="AS14" s="1"/>
  <c r="T14"/>
  <c r="U14"/>
  <c r="V14"/>
  <c r="BV14" s="1"/>
  <c r="W14"/>
  <c r="AW14" s="1"/>
  <c r="X14"/>
  <c r="Y14"/>
  <c r="BY14" s="1"/>
  <c r="Z14"/>
  <c r="BZ14" s="1"/>
  <c r="AC14"/>
  <c r="AD14"/>
  <c r="CD14" s="1"/>
  <c r="AE14"/>
  <c r="BE14" s="1"/>
  <c r="AH14"/>
  <c r="AI14"/>
  <c r="BI14" s="1"/>
  <c r="AK14"/>
  <c r="AM14"/>
  <c r="AP14"/>
  <c r="AT14"/>
  <c r="AU14"/>
  <c r="AV14"/>
  <c r="AX14"/>
  <c r="AY14"/>
  <c r="AZ14"/>
  <c r="BD14"/>
  <c r="BK14"/>
  <c r="BO14"/>
  <c r="BP14"/>
  <c r="BQ14"/>
  <c r="BS14"/>
  <c r="BT14"/>
  <c r="BU14"/>
  <c r="CU14" s="1"/>
  <c r="BW14"/>
  <c r="BX14"/>
  <c r="CK14"/>
  <c r="CO14"/>
  <c r="CR14"/>
  <c r="CS14"/>
  <c r="CW14"/>
  <c r="CZ14"/>
  <c r="DM14"/>
  <c r="ES14"/>
  <c r="ET14"/>
  <c r="EU14"/>
  <c r="EV14"/>
  <c r="EW14"/>
  <c r="EX14"/>
  <c r="GD14"/>
  <c r="GE14"/>
  <c r="GF14"/>
  <c r="GG14"/>
  <c r="GH14"/>
  <c r="GI14"/>
  <c r="GK14"/>
  <c r="GL14"/>
  <c r="GM14"/>
  <c r="GN14"/>
  <c r="L15"/>
  <c r="M15"/>
  <c r="AA15" s="1"/>
  <c r="CA15" s="1"/>
  <c r="O15"/>
  <c r="P15"/>
  <c r="Q15"/>
  <c r="AQ15" s="1"/>
  <c r="R15"/>
  <c r="AR15" s="1"/>
  <c r="T15"/>
  <c r="U15"/>
  <c r="AU15" s="1"/>
  <c r="V15"/>
  <c r="AV15" s="1"/>
  <c r="W15"/>
  <c r="X15"/>
  <c r="Y15"/>
  <c r="AY15" s="1"/>
  <c r="Z15"/>
  <c r="AZ15" s="1"/>
  <c r="AB15"/>
  <c r="AC15"/>
  <c r="BC15" s="1"/>
  <c r="AD15"/>
  <c r="BD15" s="1"/>
  <c r="AF15"/>
  <c r="AG15"/>
  <c r="BG15" s="1"/>
  <c r="AH15"/>
  <c r="BH15" s="1"/>
  <c r="AJ15"/>
  <c r="AK15"/>
  <c r="BK15" s="1"/>
  <c r="AL15"/>
  <c r="BL15" s="1"/>
  <c r="AO15"/>
  <c r="AS15"/>
  <c r="AW15"/>
  <c r="BO15"/>
  <c r="CO15" s="1"/>
  <c r="BR15"/>
  <c r="CR15" s="1"/>
  <c r="BS15"/>
  <c r="CS15" s="1"/>
  <c r="BV15"/>
  <c r="BW15"/>
  <c r="CW15" s="1"/>
  <c r="BZ15"/>
  <c r="CZ15" s="1"/>
  <c r="CD15"/>
  <c r="DD15" s="1"/>
  <c r="CH15"/>
  <c r="CL15"/>
  <c r="DK15"/>
  <c r="DM15"/>
  <c r="ES15"/>
  <c r="ET15"/>
  <c r="EU15"/>
  <c r="EV15"/>
  <c r="EW15"/>
  <c r="EX15"/>
  <c r="GD15"/>
  <c r="GE15"/>
  <c r="GF15"/>
  <c r="GG15"/>
  <c r="GH15"/>
  <c r="GI15"/>
  <c r="GK15"/>
  <c r="GL15"/>
  <c r="GM15"/>
  <c r="GN15"/>
  <c r="L16"/>
  <c r="M16"/>
  <c r="AD16" s="1"/>
  <c r="O16"/>
  <c r="BO16" s="1"/>
  <c r="P16"/>
  <c r="AP16" s="1"/>
  <c r="Q16"/>
  <c r="R16"/>
  <c r="S16"/>
  <c r="BS16" s="1"/>
  <c r="T16"/>
  <c r="AT16" s="1"/>
  <c r="U16"/>
  <c r="V16"/>
  <c r="W16"/>
  <c r="BW16" s="1"/>
  <c r="X16"/>
  <c r="AX16" s="1"/>
  <c r="Y16"/>
  <c r="Z16"/>
  <c r="AH16"/>
  <c r="AO16"/>
  <c r="AQ16"/>
  <c r="AS16"/>
  <c r="AU16"/>
  <c r="AW16"/>
  <c r="AY16"/>
  <c r="BP16"/>
  <c r="BQ16"/>
  <c r="BT16"/>
  <c r="BU16"/>
  <c r="BX16"/>
  <c r="BY16"/>
  <c r="CO16"/>
  <c r="CS16"/>
  <c r="CU16"/>
  <c r="CW16"/>
  <c r="CY16"/>
  <c r="DM16"/>
  <c r="ES16"/>
  <c r="ET16"/>
  <c r="EU16"/>
  <c r="EV16"/>
  <c r="EW16"/>
  <c r="EX16"/>
  <c r="GD16"/>
  <c r="GE16"/>
  <c r="GF16"/>
  <c r="GG16"/>
  <c r="GH16"/>
  <c r="GI16"/>
  <c r="GK16"/>
  <c r="GL16"/>
  <c r="GM16"/>
  <c r="GN16"/>
  <c r="L17"/>
  <c r="M17"/>
  <c r="O17"/>
  <c r="P17"/>
  <c r="Q17"/>
  <c r="BQ17" s="1"/>
  <c r="R17"/>
  <c r="AR17" s="1"/>
  <c r="S17"/>
  <c r="T17"/>
  <c r="U17"/>
  <c r="BU17" s="1"/>
  <c r="CU17" s="1"/>
  <c r="V17"/>
  <c r="AV17" s="1"/>
  <c r="W17"/>
  <c r="X17"/>
  <c r="BX17" s="1"/>
  <c r="Y17"/>
  <c r="BY17" s="1"/>
  <c r="Z17"/>
  <c r="AZ17" s="1"/>
  <c r="AB17"/>
  <c r="AC17"/>
  <c r="CC17" s="1"/>
  <c r="AD17"/>
  <c r="BD17" s="1"/>
  <c r="AF17"/>
  <c r="AG17"/>
  <c r="AH17"/>
  <c r="BH17" s="1"/>
  <c r="AJ17"/>
  <c r="BJ17" s="1"/>
  <c r="AK17"/>
  <c r="CK17" s="1"/>
  <c r="AL17"/>
  <c r="AO17"/>
  <c r="AP17"/>
  <c r="AS17"/>
  <c r="AT17"/>
  <c r="AU17"/>
  <c r="AW17"/>
  <c r="AX17"/>
  <c r="BC17"/>
  <c r="BF17"/>
  <c r="BK17"/>
  <c r="BO17"/>
  <c r="CO17" s="1"/>
  <c r="BP17"/>
  <c r="BR17"/>
  <c r="CR17" s="1"/>
  <c r="BS17"/>
  <c r="BT17"/>
  <c r="BV17"/>
  <c r="BW17"/>
  <c r="CW17" s="1"/>
  <c r="BZ17"/>
  <c r="CZ17" s="1"/>
  <c r="CF17"/>
  <c r="CH17"/>
  <c r="CJ17"/>
  <c r="DI17" s="1"/>
  <c r="CQ17"/>
  <c r="CS17"/>
  <c r="CV17"/>
  <c r="CY17"/>
  <c r="DC17"/>
  <c r="DG17"/>
  <c r="DM17"/>
  <c r="ES17"/>
  <c r="ET17"/>
  <c r="EU17"/>
  <c r="EV17"/>
  <c r="EW17"/>
  <c r="EX17"/>
  <c r="GD17"/>
  <c r="GE17"/>
  <c r="GF17"/>
  <c r="GG17"/>
  <c r="GH17"/>
  <c r="GI17"/>
  <c r="GK17"/>
  <c r="GL17"/>
  <c r="GM17"/>
  <c r="GN17"/>
  <c r="L18"/>
  <c r="M18"/>
  <c r="AB18" s="1"/>
  <c r="BB18" s="1"/>
  <c r="O18"/>
  <c r="BO18" s="1"/>
  <c r="CO18" s="1"/>
  <c r="P18"/>
  <c r="AP18" s="1"/>
  <c r="Q18"/>
  <c r="R18"/>
  <c r="S18"/>
  <c r="BS18" s="1"/>
  <c r="T18"/>
  <c r="AT18" s="1"/>
  <c r="U18"/>
  <c r="V18"/>
  <c r="W18"/>
  <c r="BW18" s="1"/>
  <c r="CW18" s="1"/>
  <c r="X18"/>
  <c r="AX18" s="1"/>
  <c r="Y18"/>
  <c r="Z18"/>
  <c r="BZ18" s="1"/>
  <c r="CZ18" s="1"/>
  <c r="AA18"/>
  <c r="CA18" s="1"/>
  <c r="AD18"/>
  <c r="AE18"/>
  <c r="CE18" s="1"/>
  <c r="AF18"/>
  <c r="BF18" s="1"/>
  <c r="AI18"/>
  <c r="AJ18"/>
  <c r="BJ18" s="1"/>
  <c r="AL18"/>
  <c r="BL18" s="1"/>
  <c r="AO18"/>
  <c r="AQ18"/>
  <c r="AR18"/>
  <c r="AU18"/>
  <c r="AV18"/>
  <c r="AW18"/>
  <c r="AY18"/>
  <c r="AZ18"/>
  <c r="BE18"/>
  <c r="BP18"/>
  <c r="BQ18"/>
  <c r="BR18"/>
  <c r="CR18" s="1"/>
  <c r="BT18"/>
  <c r="BU18"/>
  <c r="BV18"/>
  <c r="BX18"/>
  <c r="BY18"/>
  <c r="CY18" s="1"/>
  <c r="CB18"/>
  <c r="CJ18"/>
  <c r="CL18"/>
  <c r="DK18" s="1"/>
  <c r="CS18"/>
  <c r="CU18"/>
  <c r="DE18"/>
  <c r="DI18"/>
  <c r="DM18"/>
  <c r="ES18"/>
  <c r="ET18"/>
  <c r="EU18"/>
  <c r="EV18"/>
  <c r="EW18"/>
  <c r="EX18"/>
  <c r="GD18"/>
  <c r="GE18"/>
  <c r="GF18"/>
  <c r="GG18"/>
  <c r="GH18"/>
  <c r="GI18"/>
  <c r="GK18"/>
  <c r="GL18"/>
  <c r="GM18"/>
  <c r="GN18"/>
  <c r="L19"/>
  <c r="M19"/>
  <c r="O19"/>
  <c r="P19"/>
  <c r="Q19"/>
  <c r="BQ19" s="1"/>
  <c r="R19"/>
  <c r="AR19" s="1"/>
  <c r="S19"/>
  <c r="T19"/>
  <c r="U19"/>
  <c r="BU19" s="1"/>
  <c r="CU19" s="1"/>
  <c r="V19"/>
  <c r="AV19" s="1"/>
  <c r="W19"/>
  <c r="X19"/>
  <c r="Y19"/>
  <c r="BY19" s="1"/>
  <c r="Z19"/>
  <c r="AZ19" s="1"/>
  <c r="AB19"/>
  <c r="AC19"/>
  <c r="CC19" s="1"/>
  <c r="AD19"/>
  <c r="BD19" s="1"/>
  <c r="AF19"/>
  <c r="AG19"/>
  <c r="AH19"/>
  <c r="BH19" s="1"/>
  <c r="AJ19"/>
  <c r="BJ19" s="1"/>
  <c r="AK19"/>
  <c r="CK19" s="1"/>
  <c r="AL19"/>
  <c r="AO19"/>
  <c r="AP19"/>
  <c r="AS19"/>
  <c r="AT19"/>
  <c r="AU19"/>
  <c r="AW19"/>
  <c r="AX19"/>
  <c r="BC19"/>
  <c r="BF19"/>
  <c r="BK19"/>
  <c r="BO19"/>
  <c r="CO19" s="1"/>
  <c r="BP19"/>
  <c r="BR19"/>
  <c r="CR19" s="1"/>
  <c r="BS19"/>
  <c r="BT19"/>
  <c r="BV19"/>
  <c r="BW19"/>
  <c r="CW19" s="1"/>
  <c r="BX19"/>
  <c r="BZ19"/>
  <c r="CZ19" s="1"/>
  <c r="CF19"/>
  <c r="CH19"/>
  <c r="CJ19"/>
  <c r="DI19" s="1"/>
  <c r="CS19"/>
  <c r="CY19"/>
  <c r="DC19"/>
  <c r="DM19"/>
  <c r="ES19"/>
  <c r="ET19"/>
  <c r="EU19"/>
  <c r="EV19"/>
  <c r="EW19"/>
  <c r="EX19"/>
  <c r="GD19"/>
  <c r="GE19"/>
  <c r="GF19"/>
  <c r="GG19"/>
  <c r="GH19"/>
  <c r="GI19"/>
  <c r="GK19"/>
  <c r="GL19"/>
  <c r="GM19"/>
  <c r="GN19"/>
  <c r="L20"/>
  <c r="M20"/>
  <c r="O20"/>
  <c r="BO20" s="1"/>
  <c r="CO20" s="1"/>
  <c r="P20"/>
  <c r="AP20" s="1"/>
  <c r="Q20"/>
  <c r="R20"/>
  <c r="S20"/>
  <c r="T20"/>
  <c r="AT20" s="1"/>
  <c r="U20"/>
  <c r="V20"/>
  <c r="W20"/>
  <c r="X20"/>
  <c r="AX20" s="1"/>
  <c r="Y20"/>
  <c r="Z20"/>
  <c r="AA20"/>
  <c r="AB20"/>
  <c r="BB20" s="1"/>
  <c r="AD20"/>
  <c r="BD20" s="1"/>
  <c r="AE20"/>
  <c r="CE20" s="1"/>
  <c r="AF20"/>
  <c r="AH20"/>
  <c r="CH20" s="1"/>
  <c r="AI20"/>
  <c r="AJ20"/>
  <c r="BJ20" s="1"/>
  <c r="AL20"/>
  <c r="AM20"/>
  <c r="CM20" s="1"/>
  <c r="AO20"/>
  <c r="AQ20"/>
  <c r="AR20"/>
  <c r="AU20"/>
  <c r="AV20"/>
  <c r="AY20"/>
  <c r="AZ20"/>
  <c r="BE20"/>
  <c r="BH20"/>
  <c r="BM20"/>
  <c r="BP20"/>
  <c r="BQ20"/>
  <c r="CQ20" s="1"/>
  <c r="BR20"/>
  <c r="CR20" s="1"/>
  <c r="BT20"/>
  <c r="BU20"/>
  <c r="BV20"/>
  <c r="CV20" s="1"/>
  <c r="BY20"/>
  <c r="CY20" s="1"/>
  <c r="BZ20"/>
  <c r="CZ20" s="1"/>
  <c r="CB20"/>
  <c r="CD20"/>
  <c r="DD20" s="1"/>
  <c r="CJ20"/>
  <c r="DI20" s="1"/>
  <c r="CU20"/>
  <c r="DE20"/>
  <c r="DM20"/>
  <c r="ES20"/>
  <c r="ET20"/>
  <c r="EU20"/>
  <c r="EV20"/>
  <c r="EW20"/>
  <c r="EX20"/>
  <c r="GD20"/>
  <c r="GE20"/>
  <c r="GF20"/>
  <c r="GG20"/>
  <c r="GH20"/>
  <c r="GI20"/>
  <c r="GK20"/>
  <c r="GL20"/>
  <c r="GM20"/>
  <c r="GN20"/>
  <c r="L21"/>
  <c r="M21"/>
  <c r="O21"/>
  <c r="P21"/>
  <c r="Q21"/>
  <c r="R21"/>
  <c r="AR21" s="1"/>
  <c r="S21"/>
  <c r="T21"/>
  <c r="U21"/>
  <c r="V21"/>
  <c r="AV21" s="1"/>
  <c r="W21"/>
  <c r="X21"/>
  <c r="Y21"/>
  <c r="Z21"/>
  <c r="AZ21" s="1"/>
  <c r="AB21"/>
  <c r="AD21"/>
  <c r="BD21" s="1"/>
  <c r="AF21"/>
  <c r="AG21"/>
  <c r="CG21" s="1"/>
  <c r="AJ21"/>
  <c r="AK21"/>
  <c r="CK21" s="1"/>
  <c r="AL21"/>
  <c r="AO21"/>
  <c r="AP21"/>
  <c r="AS21"/>
  <c r="AT21"/>
  <c r="AW21"/>
  <c r="AX21"/>
  <c r="BG21"/>
  <c r="BK21"/>
  <c r="BO21"/>
  <c r="BP21"/>
  <c r="BR21"/>
  <c r="BS21"/>
  <c r="BT21"/>
  <c r="BW21"/>
  <c r="CW21" s="1"/>
  <c r="BX21"/>
  <c r="BZ21"/>
  <c r="CZ21" s="1"/>
  <c r="CD21"/>
  <c r="DD21" s="1"/>
  <c r="CO21"/>
  <c r="CR21"/>
  <c r="CS21"/>
  <c r="DM21"/>
  <c r="ES21"/>
  <c r="ET21"/>
  <c r="EU21"/>
  <c r="EV21"/>
  <c r="EW21"/>
  <c r="EX21"/>
  <c r="GD21"/>
  <c r="GE21"/>
  <c r="GF21"/>
  <c r="GG21"/>
  <c r="GH21"/>
  <c r="GI21"/>
  <c r="GK21"/>
  <c r="GL21"/>
  <c r="GM21"/>
  <c r="GN21"/>
  <c r="L22"/>
  <c r="M22"/>
  <c r="O22"/>
  <c r="P22"/>
  <c r="Q22"/>
  <c r="AQ22" s="1"/>
  <c r="R22"/>
  <c r="S22"/>
  <c r="T22"/>
  <c r="U22"/>
  <c r="AU22" s="1"/>
  <c r="V22"/>
  <c r="W22"/>
  <c r="BW22" s="1"/>
  <c r="CW22" s="1"/>
  <c r="X22"/>
  <c r="Y22"/>
  <c r="AY22" s="1"/>
  <c r="Z22"/>
  <c r="AA22"/>
  <c r="BA22" s="1"/>
  <c r="AB22"/>
  <c r="AC22"/>
  <c r="BC22" s="1"/>
  <c r="AD22"/>
  <c r="AE22"/>
  <c r="AF22"/>
  <c r="AG22"/>
  <c r="BG22" s="1"/>
  <c r="AH22"/>
  <c r="AI22"/>
  <c r="AJ22"/>
  <c r="CJ22" s="1"/>
  <c r="DI22" s="1"/>
  <c r="AK22"/>
  <c r="BK22" s="1"/>
  <c r="AL22"/>
  <c r="AM22"/>
  <c r="CM22" s="1"/>
  <c r="DL22" s="1"/>
  <c r="AO22"/>
  <c r="AR22"/>
  <c r="AS22"/>
  <c r="AV22"/>
  <c r="AW22"/>
  <c r="AZ22"/>
  <c r="BD22"/>
  <c r="BE22"/>
  <c r="BH22"/>
  <c r="BI22"/>
  <c r="BJ22"/>
  <c r="BL22"/>
  <c r="BM22"/>
  <c r="BO22"/>
  <c r="CO22" s="1"/>
  <c r="BQ22"/>
  <c r="CQ22" s="1"/>
  <c r="BR22"/>
  <c r="BS22"/>
  <c r="CS22" s="1"/>
  <c r="BU22"/>
  <c r="BV22"/>
  <c r="CV22" s="1"/>
  <c r="BY22"/>
  <c r="CY22" s="1"/>
  <c r="BZ22"/>
  <c r="CA22"/>
  <c r="DA22" s="1"/>
  <c r="CC22"/>
  <c r="CD22"/>
  <c r="DD22" s="1"/>
  <c r="CE22"/>
  <c r="DE22" s="1"/>
  <c r="CG22"/>
  <c r="CH22"/>
  <c r="CI22"/>
  <c r="DH22" s="1"/>
  <c r="CK22"/>
  <c r="CL22"/>
  <c r="CR22"/>
  <c r="CU22"/>
  <c r="CZ22"/>
  <c r="DC22"/>
  <c r="DG22"/>
  <c r="DK22"/>
  <c r="DM22"/>
  <c r="ES22"/>
  <c r="ET22"/>
  <c r="EU22"/>
  <c r="EV22"/>
  <c r="EW22"/>
  <c r="EX22"/>
  <c r="GD22"/>
  <c r="GE22"/>
  <c r="GF22"/>
  <c r="GG22"/>
  <c r="GH22"/>
  <c r="GI22"/>
  <c r="GK22"/>
  <c r="GL22"/>
  <c r="GM22"/>
  <c r="GN22"/>
  <c r="L23"/>
  <c r="M23"/>
  <c r="O23"/>
  <c r="AO23" s="1"/>
  <c r="P23"/>
  <c r="Q23"/>
  <c r="R23"/>
  <c r="S23"/>
  <c r="AS23" s="1"/>
  <c r="T23"/>
  <c r="U23"/>
  <c r="V23"/>
  <c r="BV23" s="1"/>
  <c r="CV23" s="1"/>
  <c r="W23"/>
  <c r="AW23" s="1"/>
  <c r="X23"/>
  <c r="Y23"/>
  <c r="BY23" s="1"/>
  <c r="CY23" s="1"/>
  <c r="Z23"/>
  <c r="AC23"/>
  <c r="AE23"/>
  <c r="AK23"/>
  <c r="BK23" s="1"/>
  <c r="AM23"/>
  <c r="AP23"/>
  <c r="AQ23"/>
  <c r="AT23"/>
  <c r="AU23"/>
  <c r="AV23"/>
  <c r="AX23"/>
  <c r="AY23"/>
  <c r="BO23"/>
  <c r="BP23"/>
  <c r="BQ23"/>
  <c r="CQ23" s="1"/>
  <c r="BS23"/>
  <c r="CS23" s="1"/>
  <c r="BT23"/>
  <c r="BU23"/>
  <c r="CU23" s="1"/>
  <c r="BW23"/>
  <c r="BX23"/>
  <c r="CK23"/>
  <c r="CO23"/>
  <c r="CW23"/>
  <c r="DM23"/>
  <c r="ES23"/>
  <c r="ET23"/>
  <c r="EU23"/>
  <c r="EV23"/>
  <c r="EW23"/>
  <c r="EX23"/>
  <c r="GD23"/>
  <c r="GE23"/>
  <c r="GF23"/>
  <c r="GG23"/>
  <c r="GH23"/>
  <c r="GI23"/>
  <c r="GK23"/>
  <c r="GL23"/>
  <c r="GM23"/>
  <c r="GN23"/>
  <c r="L24"/>
  <c r="M24"/>
  <c r="O24"/>
  <c r="P24"/>
  <c r="Q24"/>
  <c r="AQ24" s="1"/>
  <c r="R24"/>
  <c r="S24"/>
  <c r="T24"/>
  <c r="BT24" s="1"/>
  <c r="U24"/>
  <c r="AU24" s="1"/>
  <c r="V24"/>
  <c r="W24"/>
  <c r="BW24" s="1"/>
  <c r="CW24" s="1"/>
  <c r="X24"/>
  <c r="Y24"/>
  <c r="AY24" s="1"/>
  <c r="Z24"/>
  <c r="AA24"/>
  <c r="BA24" s="1"/>
  <c r="AB24"/>
  <c r="CB24" s="1"/>
  <c r="AC24"/>
  <c r="BC24" s="1"/>
  <c r="AD24"/>
  <c r="AE24"/>
  <c r="AF24"/>
  <c r="AG24"/>
  <c r="BG24" s="1"/>
  <c r="AH24"/>
  <c r="AI24"/>
  <c r="AJ24"/>
  <c r="CJ24" s="1"/>
  <c r="DI24" s="1"/>
  <c r="AK24"/>
  <c r="BK24" s="1"/>
  <c r="AL24"/>
  <c r="AM24"/>
  <c r="CM24" s="1"/>
  <c r="DL24" s="1"/>
  <c r="AO24"/>
  <c r="AR24"/>
  <c r="AS24"/>
  <c r="AT24"/>
  <c r="AV24"/>
  <c r="AW24"/>
  <c r="AZ24"/>
  <c r="BB24"/>
  <c r="BD24"/>
  <c r="BE24"/>
  <c r="BH24"/>
  <c r="BI24"/>
  <c r="BJ24"/>
  <c r="BL24"/>
  <c r="BM24"/>
  <c r="BO24"/>
  <c r="CO24" s="1"/>
  <c r="BQ24"/>
  <c r="CQ24" s="1"/>
  <c r="BR24"/>
  <c r="BS24"/>
  <c r="CS24" s="1"/>
  <c r="BU24"/>
  <c r="BV24"/>
  <c r="CV24" s="1"/>
  <c r="BY24"/>
  <c r="CY24" s="1"/>
  <c r="BZ24"/>
  <c r="CA24"/>
  <c r="DA24" s="1"/>
  <c r="CC24"/>
  <c r="CD24"/>
  <c r="DD24" s="1"/>
  <c r="CE24"/>
  <c r="DE24" s="1"/>
  <c r="CG24"/>
  <c r="CH24"/>
  <c r="CI24"/>
  <c r="DH24" s="1"/>
  <c r="CK24"/>
  <c r="CL24"/>
  <c r="DK24" s="1"/>
  <c r="CR24"/>
  <c r="CU24"/>
  <c r="CZ24"/>
  <c r="DC24"/>
  <c r="DG24"/>
  <c r="DM24"/>
  <c r="ES24"/>
  <c r="ET24"/>
  <c r="EU24"/>
  <c r="EV24"/>
  <c r="EW24"/>
  <c r="EX24"/>
  <c r="GD24"/>
  <c r="GE24"/>
  <c r="GF24"/>
  <c r="GG24"/>
  <c r="GH24"/>
  <c r="GI24"/>
  <c r="GK24"/>
  <c r="GL24"/>
  <c r="GM24"/>
  <c r="GN24"/>
  <c r="L25"/>
  <c r="M25"/>
  <c r="O25"/>
  <c r="AO25" s="1"/>
  <c r="P25"/>
  <c r="Q25"/>
  <c r="R25"/>
  <c r="S25"/>
  <c r="AS25" s="1"/>
  <c r="T25"/>
  <c r="U25"/>
  <c r="V25"/>
  <c r="W25"/>
  <c r="AW25" s="1"/>
  <c r="X25"/>
  <c r="Y25"/>
  <c r="BY25" s="1"/>
  <c r="CY25" s="1"/>
  <c r="Z25"/>
  <c r="AK25"/>
  <c r="AP25"/>
  <c r="AQ25"/>
  <c r="AT25"/>
  <c r="AU25"/>
  <c r="AX25"/>
  <c r="AY25"/>
  <c r="BO25"/>
  <c r="BP25"/>
  <c r="BQ25"/>
  <c r="CQ25" s="1"/>
  <c r="BS25"/>
  <c r="CS25" s="1"/>
  <c r="BT25"/>
  <c r="BU25"/>
  <c r="CU25" s="1"/>
  <c r="BW25"/>
  <c r="BX25"/>
  <c r="CO25"/>
  <c r="CW25"/>
  <c r="DM25"/>
  <c r="ES25"/>
  <c r="ET25"/>
  <c r="EU25"/>
  <c r="EV25"/>
  <c r="EW25"/>
  <c r="EX25"/>
  <c r="GD25"/>
  <c r="GE25"/>
  <c r="GF25"/>
  <c r="GG25"/>
  <c r="GH25"/>
  <c r="GI25"/>
  <c r="GK25"/>
  <c r="GL25"/>
  <c r="GM25"/>
  <c r="GN25"/>
  <c r="L26"/>
  <c r="M26"/>
  <c r="O26"/>
  <c r="P26"/>
  <c r="Q26"/>
  <c r="AQ26" s="1"/>
  <c r="R26"/>
  <c r="S26"/>
  <c r="T26"/>
  <c r="U26"/>
  <c r="AU26" s="1"/>
  <c r="V26"/>
  <c r="W26"/>
  <c r="BW26" s="1"/>
  <c r="CW26" s="1"/>
  <c r="X26"/>
  <c r="Y26"/>
  <c r="AY26" s="1"/>
  <c r="Z26"/>
  <c r="AA26"/>
  <c r="BA26" s="1"/>
  <c r="AB26"/>
  <c r="AC26"/>
  <c r="BC26" s="1"/>
  <c r="AD26"/>
  <c r="AE26"/>
  <c r="AF26"/>
  <c r="AG26"/>
  <c r="BG26" s="1"/>
  <c r="AH26"/>
  <c r="AI26"/>
  <c r="AJ26"/>
  <c r="AK26"/>
  <c r="BK26" s="1"/>
  <c r="AL26"/>
  <c r="AM26"/>
  <c r="CM26" s="1"/>
  <c r="DL26" s="1"/>
  <c r="AO26"/>
  <c r="AR26"/>
  <c r="AS26"/>
  <c r="AV26"/>
  <c r="AW26"/>
  <c r="AZ26"/>
  <c r="BD26"/>
  <c r="BE26"/>
  <c r="BH26"/>
  <c r="BI26"/>
  <c r="BL26"/>
  <c r="BM26"/>
  <c r="BO26"/>
  <c r="CO26" s="1"/>
  <c r="BQ26"/>
  <c r="CQ26" s="1"/>
  <c r="BR26"/>
  <c r="BS26"/>
  <c r="CS26" s="1"/>
  <c r="BU26"/>
  <c r="BV26"/>
  <c r="CV26" s="1"/>
  <c r="BY26"/>
  <c r="CY26" s="1"/>
  <c r="BZ26"/>
  <c r="CA26"/>
  <c r="DA26" s="1"/>
  <c r="CC26"/>
  <c r="CD26"/>
  <c r="DD26" s="1"/>
  <c r="CE26"/>
  <c r="DE26" s="1"/>
  <c r="CG26"/>
  <c r="CH26"/>
  <c r="CI26"/>
  <c r="CK26"/>
  <c r="CL26"/>
  <c r="CR26"/>
  <c r="CU26"/>
  <c r="CZ26"/>
  <c r="DC26"/>
  <c r="DG26"/>
  <c r="DH26"/>
  <c r="DK26"/>
  <c r="DM26"/>
  <c r="ES26"/>
  <c r="ET26"/>
  <c r="EU26"/>
  <c r="EV26"/>
  <c r="EW26"/>
  <c r="EX26"/>
  <c r="GD26"/>
  <c r="GE26"/>
  <c r="GF26"/>
  <c r="GG26"/>
  <c r="GH26"/>
  <c r="GI26"/>
  <c r="GK26"/>
  <c r="GL26"/>
  <c r="GM26"/>
  <c r="GN26"/>
  <c r="L27"/>
  <c r="M27"/>
  <c r="O27"/>
  <c r="AO27" s="1"/>
  <c r="P27"/>
  <c r="Q27"/>
  <c r="R27"/>
  <c r="S27"/>
  <c r="AS27" s="1"/>
  <c r="T27"/>
  <c r="U27"/>
  <c r="V27"/>
  <c r="BV27" s="1"/>
  <c r="CV27" s="1"/>
  <c r="W27"/>
  <c r="AW27" s="1"/>
  <c r="X27"/>
  <c r="Y27"/>
  <c r="BY27" s="1"/>
  <c r="CY27" s="1"/>
  <c r="Z27"/>
  <c r="AC27"/>
  <c r="AE27"/>
  <c r="AK27"/>
  <c r="BK27" s="1"/>
  <c r="AM27"/>
  <c r="AP27"/>
  <c r="AQ27"/>
  <c r="AT27"/>
  <c r="AU27"/>
  <c r="AV27"/>
  <c r="AX27"/>
  <c r="AY27"/>
  <c r="BO27"/>
  <c r="BP27"/>
  <c r="BQ27"/>
  <c r="CQ27" s="1"/>
  <c r="BS27"/>
  <c r="CS27" s="1"/>
  <c r="BT27"/>
  <c r="BU27"/>
  <c r="CU27" s="1"/>
  <c r="BW27"/>
  <c r="BX27"/>
  <c r="CK27"/>
  <c r="CO27"/>
  <c r="CW27"/>
  <c r="DM27"/>
  <c r="ES27"/>
  <c r="ET27"/>
  <c r="EU27"/>
  <c r="EV27"/>
  <c r="EW27"/>
  <c r="EX27"/>
  <c r="GD27"/>
  <c r="GE27"/>
  <c r="GF27"/>
  <c r="GG27"/>
  <c r="GH27"/>
  <c r="GI27"/>
  <c r="GK27"/>
  <c r="GL27"/>
  <c r="GM27"/>
  <c r="GN27"/>
  <c r="L28"/>
  <c r="M28"/>
  <c r="O28"/>
  <c r="P28"/>
  <c r="Q28"/>
  <c r="AQ28" s="1"/>
  <c r="R28"/>
  <c r="S28"/>
  <c r="T28"/>
  <c r="BT28" s="1"/>
  <c r="U28"/>
  <c r="AU28" s="1"/>
  <c r="V28"/>
  <c r="W28"/>
  <c r="X28"/>
  <c r="Y28"/>
  <c r="AY28" s="1"/>
  <c r="Z28"/>
  <c r="AA28"/>
  <c r="AB28"/>
  <c r="CB28" s="1"/>
  <c r="AC28"/>
  <c r="BC28" s="1"/>
  <c r="AD28"/>
  <c r="AE28"/>
  <c r="AF28"/>
  <c r="AG28"/>
  <c r="BG28" s="1"/>
  <c r="AH28"/>
  <c r="AI28"/>
  <c r="AJ28"/>
  <c r="CJ28" s="1"/>
  <c r="AK28"/>
  <c r="BK28" s="1"/>
  <c r="AL28"/>
  <c r="AM28"/>
  <c r="AO28"/>
  <c r="AR28"/>
  <c r="AS28"/>
  <c r="AT28"/>
  <c r="AV28"/>
  <c r="AW28"/>
  <c r="AZ28"/>
  <c r="BA28"/>
  <c r="BB28"/>
  <c r="BD28"/>
  <c r="BE28"/>
  <c r="BH28"/>
  <c r="BI28"/>
  <c r="BJ28"/>
  <c r="BL28"/>
  <c r="BM28"/>
  <c r="BO28"/>
  <c r="BQ28"/>
  <c r="CQ28" s="1"/>
  <c r="BR28"/>
  <c r="BS28"/>
  <c r="BU28"/>
  <c r="BV28"/>
  <c r="CV28" s="1"/>
  <c r="BW28"/>
  <c r="BY28"/>
  <c r="CY28" s="1"/>
  <c r="BZ28"/>
  <c r="CA28"/>
  <c r="CC28"/>
  <c r="CD28"/>
  <c r="DD28" s="1"/>
  <c r="CE28"/>
  <c r="CG28"/>
  <c r="CH28"/>
  <c r="CI28"/>
  <c r="DH28" s="1"/>
  <c r="CK28"/>
  <c r="CL28"/>
  <c r="DK28" s="1"/>
  <c r="CM28"/>
  <c r="CO28"/>
  <c r="CR28"/>
  <c r="CS28"/>
  <c r="CU28"/>
  <c r="CW28"/>
  <c r="CZ28"/>
  <c r="DA28"/>
  <c r="DC28"/>
  <c r="DE28"/>
  <c r="DG28"/>
  <c r="DI28"/>
  <c r="DL28"/>
  <c r="DM28"/>
  <c r="ES28"/>
  <c r="ET28"/>
  <c r="EU28"/>
  <c r="EV28"/>
  <c r="EW28"/>
  <c r="EX28"/>
  <c r="GD28"/>
  <c r="GE28"/>
  <c r="GF28"/>
  <c r="GG28"/>
  <c r="GH28"/>
  <c r="GI28"/>
  <c r="GK28"/>
  <c r="GL28"/>
  <c r="GM28"/>
  <c r="GN28"/>
  <c r="L29"/>
  <c r="M29"/>
  <c r="O29"/>
  <c r="P29"/>
  <c r="Q29"/>
  <c r="R29"/>
  <c r="AR29" s="1"/>
  <c r="S29"/>
  <c r="T29"/>
  <c r="U29"/>
  <c r="V29"/>
  <c r="AV29" s="1"/>
  <c r="W29"/>
  <c r="X29"/>
  <c r="Y29"/>
  <c r="Z29"/>
  <c r="AZ29" s="1"/>
  <c r="AB29"/>
  <c r="BB29" s="1"/>
  <c r="AD29"/>
  <c r="AF29"/>
  <c r="BF29" s="1"/>
  <c r="AH29"/>
  <c r="BH29" s="1"/>
  <c r="AJ29"/>
  <c r="BJ29" s="1"/>
  <c r="AL29"/>
  <c r="AO29"/>
  <c r="AQ29"/>
  <c r="AS29"/>
  <c r="AU29"/>
  <c r="AW29"/>
  <c r="AY29"/>
  <c r="BO29"/>
  <c r="BQ29"/>
  <c r="BR29"/>
  <c r="CR29" s="1"/>
  <c r="BS29"/>
  <c r="BU29"/>
  <c r="BV29"/>
  <c r="CV29" s="1"/>
  <c r="BW29"/>
  <c r="BY29"/>
  <c r="BZ29"/>
  <c r="CZ29" s="1"/>
  <c r="CF29"/>
  <c r="CH29"/>
  <c r="CO29"/>
  <c r="CQ29"/>
  <c r="CS29"/>
  <c r="CU29"/>
  <c r="CW29"/>
  <c r="CY29"/>
  <c r="DG29"/>
  <c r="DM29"/>
  <c r="ES29"/>
  <c r="ET29"/>
  <c r="EU29"/>
  <c r="EV29"/>
  <c r="EW29"/>
  <c r="EX29"/>
  <c r="GD29"/>
  <c r="GE29"/>
  <c r="GF29"/>
  <c r="GG29"/>
  <c r="GH29"/>
  <c r="GI29"/>
  <c r="GK29"/>
  <c r="GL29"/>
  <c r="GM29"/>
  <c r="GN29"/>
  <c r="L30"/>
  <c r="M30"/>
  <c r="O30"/>
  <c r="P30"/>
  <c r="Q30"/>
  <c r="R30"/>
  <c r="AR30" s="1"/>
  <c r="S30"/>
  <c r="T30"/>
  <c r="U30"/>
  <c r="V30"/>
  <c r="AV30" s="1"/>
  <c r="W30"/>
  <c r="X30"/>
  <c r="Y30"/>
  <c r="Z30"/>
  <c r="AZ30" s="1"/>
  <c r="AB30"/>
  <c r="BB30" s="1"/>
  <c r="AD30"/>
  <c r="AF30"/>
  <c r="BF30" s="1"/>
  <c r="AH30"/>
  <c r="BH30" s="1"/>
  <c r="AJ30"/>
  <c r="BJ30" s="1"/>
  <c r="AL30"/>
  <c r="AO30"/>
  <c r="AQ30"/>
  <c r="AS30"/>
  <c r="AU30"/>
  <c r="AW30"/>
  <c r="AY30"/>
  <c r="BO30"/>
  <c r="BQ30"/>
  <c r="BR30"/>
  <c r="CR30" s="1"/>
  <c r="BS30"/>
  <c r="BU30"/>
  <c r="BV30"/>
  <c r="CV30" s="1"/>
  <c r="BW30"/>
  <c r="BY30"/>
  <c r="BZ30"/>
  <c r="CZ30" s="1"/>
  <c r="CF30"/>
  <c r="CH30"/>
  <c r="CO30"/>
  <c r="CQ30"/>
  <c r="CS30"/>
  <c r="CU30"/>
  <c r="CW30"/>
  <c r="CY30"/>
  <c r="DG30"/>
  <c r="DM30"/>
  <c r="ES30"/>
  <c r="ET30"/>
  <c r="EU30"/>
  <c r="EV30"/>
  <c r="EW30"/>
  <c r="EX30"/>
  <c r="GD30"/>
  <c r="GE30"/>
  <c r="GF30"/>
  <c r="GG30"/>
  <c r="GH30"/>
  <c r="GI30"/>
  <c r="GK30"/>
  <c r="GL30"/>
  <c r="GM30"/>
  <c r="GN30"/>
  <c r="L31"/>
  <c r="M31"/>
  <c r="O31"/>
  <c r="P31"/>
  <c r="Q31"/>
  <c r="R31"/>
  <c r="AR31" s="1"/>
  <c r="S31"/>
  <c r="T31"/>
  <c r="U31"/>
  <c r="V31"/>
  <c r="AV31" s="1"/>
  <c r="W31"/>
  <c r="X31"/>
  <c r="Y31"/>
  <c r="Z31"/>
  <c r="AZ31" s="1"/>
  <c r="AB31"/>
  <c r="BB31" s="1"/>
  <c r="AD31"/>
  <c r="AF31"/>
  <c r="BF31" s="1"/>
  <c r="AH31"/>
  <c r="BH31" s="1"/>
  <c r="AJ31"/>
  <c r="BJ31" s="1"/>
  <c r="AL31"/>
  <c r="AO31"/>
  <c r="AQ31"/>
  <c r="AS31"/>
  <c r="AU31"/>
  <c r="AW31"/>
  <c r="AY31"/>
  <c r="BO31"/>
  <c r="BQ31"/>
  <c r="BR31"/>
  <c r="CR31" s="1"/>
  <c r="BS31"/>
  <c r="BU31"/>
  <c r="BV31"/>
  <c r="CV31" s="1"/>
  <c r="BW31"/>
  <c r="BY31"/>
  <c r="BZ31"/>
  <c r="CZ31" s="1"/>
  <c r="CF31"/>
  <c r="CH31"/>
  <c r="CO31"/>
  <c r="CQ31"/>
  <c r="CS31"/>
  <c r="CU31"/>
  <c r="CW31"/>
  <c r="CY31"/>
  <c r="DG31"/>
  <c r="DM31"/>
  <c r="ES31"/>
  <c r="ET31"/>
  <c r="EU31"/>
  <c r="EV31"/>
  <c r="EW31"/>
  <c r="EX31"/>
  <c r="GD31"/>
  <c r="GE31"/>
  <c r="GF31"/>
  <c r="GG31"/>
  <c r="GH31"/>
  <c r="GI31"/>
  <c r="GK31"/>
  <c r="GL31"/>
  <c r="GM31"/>
  <c r="GN31"/>
  <c r="L32"/>
  <c r="M32"/>
  <c r="O32"/>
  <c r="P32"/>
  <c r="Q32"/>
  <c r="R32"/>
  <c r="AR32" s="1"/>
  <c r="S32"/>
  <c r="T32"/>
  <c r="U32"/>
  <c r="V32"/>
  <c r="AV32" s="1"/>
  <c r="W32"/>
  <c r="X32"/>
  <c r="Y32"/>
  <c r="Z32"/>
  <c r="AZ32" s="1"/>
  <c r="AB32"/>
  <c r="BB32" s="1"/>
  <c r="AD32"/>
  <c r="AF32"/>
  <c r="BF32" s="1"/>
  <c r="AH32"/>
  <c r="BH32" s="1"/>
  <c r="AJ32"/>
  <c r="BJ32" s="1"/>
  <c r="AL32"/>
  <c r="AO32"/>
  <c r="AQ32"/>
  <c r="AS32"/>
  <c r="AU32"/>
  <c r="AW32"/>
  <c r="AY32"/>
  <c r="BO32"/>
  <c r="BQ32"/>
  <c r="BR32"/>
  <c r="CR32" s="1"/>
  <c r="BS32"/>
  <c r="BU32"/>
  <c r="BV32"/>
  <c r="CV32" s="1"/>
  <c r="BW32"/>
  <c r="BY32"/>
  <c r="BZ32"/>
  <c r="CZ32" s="1"/>
  <c r="CF32"/>
  <c r="CH32"/>
  <c r="CO32"/>
  <c r="CQ32"/>
  <c r="CS32"/>
  <c r="CU32"/>
  <c r="CW32"/>
  <c r="CY32"/>
  <c r="DG32"/>
  <c r="DM32"/>
  <c r="ES32"/>
  <c r="ET32"/>
  <c r="EU32"/>
  <c r="EV32"/>
  <c r="EW32"/>
  <c r="EX32"/>
  <c r="GD32"/>
  <c r="GE32"/>
  <c r="GF32"/>
  <c r="GG32"/>
  <c r="GH32"/>
  <c r="GI32"/>
  <c r="GK32"/>
  <c r="GL32"/>
  <c r="GM32"/>
  <c r="GN32"/>
  <c r="L33"/>
  <c r="M33"/>
  <c r="O33"/>
  <c r="P33"/>
  <c r="Q33"/>
  <c r="R33"/>
  <c r="AR33" s="1"/>
  <c r="S33"/>
  <c r="T33"/>
  <c r="U33"/>
  <c r="V33"/>
  <c r="AV33" s="1"/>
  <c r="W33"/>
  <c r="X33"/>
  <c r="Y33"/>
  <c r="Z33"/>
  <c r="AZ33" s="1"/>
  <c r="AB33"/>
  <c r="BB33" s="1"/>
  <c r="AD33"/>
  <c r="AF33"/>
  <c r="BF33" s="1"/>
  <c r="AH33"/>
  <c r="BH33" s="1"/>
  <c r="AJ33"/>
  <c r="BJ33" s="1"/>
  <c r="AL33"/>
  <c r="AO33"/>
  <c r="AQ33"/>
  <c r="AS33"/>
  <c r="AU33"/>
  <c r="AW33"/>
  <c r="AY33"/>
  <c r="BO33"/>
  <c r="BQ33"/>
  <c r="BR33"/>
  <c r="CR33" s="1"/>
  <c r="BS33"/>
  <c r="BU33"/>
  <c r="BV33"/>
  <c r="CV33" s="1"/>
  <c r="BW33"/>
  <c r="BY33"/>
  <c r="BZ33"/>
  <c r="CZ33" s="1"/>
  <c r="CF33"/>
  <c r="CH33"/>
  <c r="CO33"/>
  <c r="CQ33"/>
  <c r="CS33"/>
  <c r="CU33"/>
  <c r="CW33"/>
  <c r="CY33"/>
  <c r="DG33"/>
  <c r="DM33"/>
  <c r="ES33"/>
  <c r="ET33"/>
  <c r="EU33"/>
  <c r="EV33"/>
  <c r="EW33"/>
  <c r="EX33"/>
  <c r="GD33"/>
  <c r="GE33"/>
  <c r="GF33"/>
  <c r="GG33"/>
  <c r="GH33"/>
  <c r="GI33"/>
  <c r="GK33"/>
  <c r="GL33"/>
  <c r="GM33"/>
  <c r="GN33"/>
  <c r="L34"/>
  <c r="M34"/>
  <c r="O34"/>
  <c r="P34"/>
  <c r="Q34"/>
  <c r="R34"/>
  <c r="AR34" s="1"/>
  <c r="S34"/>
  <c r="T34"/>
  <c r="U34"/>
  <c r="V34"/>
  <c r="AV34" s="1"/>
  <c r="W34"/>
  <c r="X34"/>
  <c r="Y34"/>
  <c r="Z34"/>
  <c r="AZ34" s="1"/>
  <c r="AB34"/>
  <c r="BB34" s="1"/>
  <c r="AD34"/>
  <c r="AF34"/>
  <c r="BF34" s="1"/>
  <c r="AH34"/>
  <c r="BH34" s="1"/>
  <c r="AJ34"/>
  <c r="BJ34" s="1"/>
  <c r="AL34"/>
  <c r="AO34"/>
  <c r="AQ34"/>
  <c r="AS34"/>
  <c r="AU34"/>
  <c r="AW34"/>
  <c r="AY34"/>
  <c r="BO34"/>
  <c r="BQ34"/>
  <c r="BR34"/>
  <c r="CR34" s="1"/>
  <c r="BS34"/>
  <c r="BU34"/>
  <c r="BV34"/>
  <c r="CV34" s="1"/>
  <c r="BW34"/>
  <c r="BY34"/>
  <c r="BZ34"/>
  <c r="CZ34" s="1"/>
  <c r="CF34"/>
  <c r="CH34"/>
  <c r="CO34"/>
  <c r="CQ34"/>
  <c r="CS34"/>
  <c r="CU34"/>
  <c r="CW34"/>
  <c r="CY34"/>
  <c r="DG34"/>
  <c r="DM34"/>
  <c r="ES34"/>
  <c r="ET34"/>
  <c r="EU34"/>
  <c r="EV34"/>
  <c r="EW34"/>
  <c r="EX34"/>
  <c r="GD34"/>
  <c r="GE34"/>
  <c r="GF34"/>
  <c r="GG34"/>
  <c r="GH34"/>
  <c r="GI34"/>
  <c r="GK34"/>
  <c r="GL34"/>
  <c r="GM34"/>
  <c r="GN34"/>
  <c r="L35"/>
  <c r="M35"/>
  <c r="O35"/>
  <c r="P35"/>
  <c r="Q35"/>
  <c r="R35"/>
  <c r="AR35" s="1"/>
  <c r="S35"/>
  <c r="T35"/>
  <c r="U35"/>
  <c r="V35"/>
  <c r="AV35" s="1"/>
  <c r="W35"/>
  <c r="X35"/>
  <c r="Y35"/>
  <c r="Z35"/>
  <c r="AZ35" s="1"/>
  <c r="AB35"/>
  <c r="BB35" s="1"/>
  <c r="AD35"/>
  <c r="AF35"/>
  <c r="BF35" s="1"/>
  <c r="AH35"/>
  <c r="BH35" s="1"/>
  <c r="AJ35"/>
  <c r="BJ35" s="1"/>
  <c r="AL35"/>
  <c r="AO35"/>
  <c r="AQ35"/>
  <c r="AS35"/>
  <c r="AU35"/>
  <c r="AW35"/>
  <c r="AY35"/>
  <c r="BO35"/>
  <c r="BQ35"/>
  <c r="BR35"/>
  <c r="CR35" s="1"/>
  <c r="BS35"/>
  <c r="BU35"/>
  <c r="BV35"/>
  <c r="CV35" s="1"/>
  <c r="BW35"/>
  <c r="BY35"/>
  <c r="BZ35"/>
  <c r="CZ35" s="1"/>
  <c r="CF35"/>
  <c r="CH35"/>
  <c r="CO35"/>
  <c r="CQ35"/>
  <c r="CS35"/>
  <c r="CU35"/>
  <c r="CW35"/>
  <c r="CY35"/>
  <c r="DG35"/>
  <c r="DM35"/>
  <c r="ES35"/>
  <c r="ET35"/>
  <c r="EU35"/>
  <c r="EV35"/>
  <c r="EW35"/>
  <c r="EX35"/>
  <c r="GD35"/>
  <c r="GE35"/>
  <c r="GF35"/>
  <c r="GG35"/>
  <c r="GH35"/>
  <c r="GI35"/>
  <c r="GK35"/>
  <c r="GL35"/>
  <c r="GM35"/>
  <c r="GN35"/>
  <c r="L36"/>
  <c r="M36"/>
  <c r="O36"/>
  <c r="P36"/>
  <c r="Q36"/>
  <c r="R36"/>
  <c r="AR36" s="1"/>
  <c r="S36"/>
  <c r="T36"/>
  <c r="U36"/>
  <c r="V36"/>
  <c r="AV36" s="1"/>
  <c r="W36"/>
  <c r="X36"/>
  <c r="Y36"/>
  <c r="Z36"/>
  <c r="AZ36" s="1"/>
  <c r="AB36"/>
  <c r="BB36" s="1"/>
  <c r="AD36"/>
  <c r="AF36"/>
  <c r="BF36" s="1"/>
  <c r="AH36"/>
  <c r="BH36" s="1"/>
  <c r="AJ36"/>
  <c r="BJ36" s="1"/>
  <c r="AL36"/>
  <c r="AO36"/>
  <c r="AQ36"/>
  <c r="AS36"/>
  <c r="AU36"/>
  <c r="AW36"/>
  <c r="AY36"/>
  <c r="BO36"/>
  <c r="BQ36"/>
  <c r="BR36"/>
  <c r="CR36" s="1"/>
  <c r="BS36"/>
  <c r="BU36"/>
  <c r="BV36"/>
  <c r="CV36" s="1"/>
  <c r="BW36"/>
  <c r="BY36"/>
  <c r="BZ36"/>
  <c r="CZ36" s="1"/>
  <c r="CF36"/>
  <c r="CH36"/>
  <c r="CO36"/>
  <c r="CQ36"/>
  <c r="CS36"/>
  <c r="CU36"/>
  <c r="CW36"/>
  <c r="CY36"/>
  <c r="DG36"/>
  <c r="DM36"/>
  <c r="ES36"/>
  <c r="ET36"/>
  <c r="EU36"/>
  <c r="EV36"/>
  <c r="EW36"/>
  <c r="EX36"/>
  <c r="GD36"/>
  <c r="GE36"/>
  <c r="GF36"/>
  <c r="GG36"/>
  <c r="GH36"/>
  <c r="GI36"/>
  <c r="GK36"/>
  <c r="GL36"/>
  <c r="GM36"/>
  <c r="GN36"/>
  <c r="L37"/>
  <c r="M37"/>
  <c r="O37"/>
  <c r="P37"/>
  <c r="Q37"/>
  <c r="R37"/>
  <c r="AR37" s="1"/>
  <c r="S37"/>
  <c r="T37"/>
  <c r="U37"/>
  <c r="V37"/>
  <c r="AV37" s="1"/>
  <c r="W37"/>
  <c r="X37"/>
  <c r="Y37"/>
  <c r="Z37"/>
  <c r="AZ37" s="1"/>
  <c r="AB37"/>
  <c r="BB37" s="1"/>
  <c r="AD37"/>
  <c r="AF37"/>
  <c r="BF37" s="1"/>
  <c r="AH37"/>
  <c r="BH37" s="1"/>
  <c r="AJ37"/>
  <c r="BJ37" s="1"/>
  <c r="AL37"/>
  <c r="AO37"/>
  <c r="AQ37"/>
  <c r="AS37"/>
  <c r="AU37"/>
  <c r="AW37"/>
  <c r="AY37"/>
  <c r="BO37"/>
  <c r="BQ37"/>
  <c r="BR37"/>
  <c r="CR37" s="1"/>
  <c r="BS37"/>
  <c r="BU37"/>
  <c r="BV37"/>
  <c r="CV37" s="1"/>
  <c r="BW37"/>
  <c r="BY37"/>
  <c r="BZ37"/>
  <c r="CZ37" s="1"/>
  <c r="CF37"/>
  <c r="CH37"/>
  <c r="CO37"/>
  <c r="CQ37"/>
  <c r="CS37"/>
  <c r="CU37"/>
  <c r="CW37"/>
  <c r="CY37"/>
  <c r="DG37"/>
  <c r="DM37"/>
  <c r="ES37"/>
  <c r="ET37"/>
  <c r="EU37"/>
  <c r="EV37"/>
  <c r="EW37"/>
  <c r="EX37"/>
  <c r="GD37"/>
  <c r="GE37"/>
  <c r="GF37"/>
  <c r="GG37"/>
  <c r="GH37"/>
  <c r="GI37"/>
  <c r="GK37"/>
  <c r="GL37"/>
  <c r="GM37"/>
  <c r="GN37"/>
  <c r="L38"/>
  <c r="M38"/>
  <c r="O38"/>
  <c r="P38"/>
  <c r="Q38"/>
  <c r="R38"/>
  <c r="AR38" s="1"/>
  <c r="S38"/>
  <c r="T38"/>
  <c r="U38"/>
  <c r="V38"/>
  <c r="AV38" s="1"/>
  <c r="W38"/>
  <c r="X38"/>
  <c r="Y38"/>
  <c r="Z38"/>
  <c r="AZ38" s="1"/>
  <c r="AB38"/>
  <c r="BB38" s="1"/>
  <c r="AD38"/>
  <c r="AF38"/>
  <c r="BF38" s="1"/>
  <c r="AH38"/>
  <c r="BH38" s="1"/>
  <c r="AJ38"/>
  <c r="BJ38" s="1"/>
  <c r="AL38"/>
  <c r="AO38"/>
  <c r="AQ38"/>
  <c r="AS38"/>
  <c r="AU38"/>
  <c r="AW38"/>
  <c r="AY38"/>
  <c r="BO38"/>
  <c r="BQ38"/>
  <c r="BR38"/>
  <c r="CR38" s="1"/>
  <c r="BS38"/>
  <c r="BU38"/>
  <c r="BV38"/>
  <c r="CV38" s="1"/>
  <c r="BW38"/>
  <c r="BY38"/>
  <c r="BZ38"/>
  <c r="CZ38" s="1"/>
  <c r="CF38"/>
  <c r="CH38"/>
  <c r="CO38"/>
  <c r="CQ38"/>
  <c r="CS38"/>
  <c r="CU38"/>
  <c r="CW38"/>
  <c r="CY38"/>
  <c r="DG38"/>
  <c r="DM38"/>
  <c r="ES38"/>
  <c r="ET38"/>
  <c r="EU38"/>
  <c r="EV38"/>
  <c r="EW38"/>
  <c r="EX38"/>
  <c r="GD38"/>
  <c r="GE38"/>
  <c r="GF38"/>
  <c r="GG38"/>
  <c r="GH38"/>
  <c r="GI38"/>
  <c r="GK38"/>
  <c r="GL38"/>
  <c r="GM38"/>
  <c r="GN38"/>
  <c r="L39"/>
  <c r="M39"/>
  <c r="O39"/>
  <c r="P39"/>
  <c r="Q39"/>
  <c r="R39"/>
  <c r="AR39" s="1"/>
  <c r="S39"/>
  <c r="T39"/>
  <c r="U39"/>
  <c r="V39"/>
  <c r="AV39" s="1"/>
  <c r="W39"/>
  <c r="X39"/>
  <c r="Y39"/>
  <c r="Z39"/>
  <c r="AZ39" s="1"/>
  <c r="AB39"/>
  <c r="BB39" s="1"/>
  <c r="AD39"/>
  <c r="AF39"/>
  <c r="BF39" s="1"/>
  <c r="AH39"/>
  <c r="BH39" s="1"/>
  <c r="AJ39"/>
  <c r="BJ39" s="1"/>
  <c r="AL39"/>
  <c r="AO39"/>
  <c r="AQ39"/>
  <c r="AS39"/>
  <c r="AU39"/>
  <c r="AW39"/>
  <c r="AY39"/>
  <c r="BO39"/>
  <c r="BQ39"/>
  <c r="BR39"/>
  <c r="CR39" s="1"/>
  <c r="BS39"/>
  <c r="BU39"/>
  <c r="BV39"/>
  <c r="CV39" s="1"/>
  <c r="BW39"/>
  <c r="BY39"/>
  <c r="BZ39"/>
  <c r="CZ39" s="1"/>
  <c r="CF39"/>
  <c r="CH39"/>
  <c r="CO39"/>
  <c r="CQ39"/>
  <c r="CS39"/>
  <c r="CU39"/>
  <c r="CW39"/>
  <c r="CY39"/>
  <c r="DG39"/>
  <c r="DM39"/>
  <c r="ES39"/>
  <c r="ET39"/>
  <c r="EU39"/>
  <c r="EV39"/>
  <c r="EW39"/>
  <c r="EX39"/>
  <c r="GD39"/>
  <c r="GE39"/>
  <c r="GF39"/>
  <c r="GG39"/>
  <c r="GH39"/>
  <c r="GI39"/>
  <c r="GK39"/>
  <c r="GL39"/>
  <c r="GM39"/>
  <c r="GN39"/>
  <c r="L40"/>
  <c r="M40"/>
  <c r="O40"/>
  <c r="P40"/>
  <c r="Q40"/>
  <c r="R40"/>
  <c r="AR40" s="1"/>
  <c r="S40"/>
  <c r="T40"/>
  <c r="U40"/>
  <c r="V40"/>
  <c r="AV40" s="1"/>
  <c r="W40"/>
  <c r="X40"/>
  <c r="Y40"/>
  <c r="Z40"/>
  <c r="AZ40" s="1"/>
  <c r="AB40"/>
  <c r="BB40" s="1"/>
  <c r="AD40"/>
  <c r="AF40"/>
  <c r="BF40" s="1"/>
  <c r="AH40"/>
  <c r="BH40" s="1"/>
  <c r="AJ40"/>
  <c r="BJ40" s="1"/>
  <c r="AL40"/>
  <c r="AO40"/>
  <c r="AQ40"/>
  <c r="AS40"/>
  <c r="AU40"/>
  <c r="AW40"/>
  <c r="AY40"/>
  <c r="BO40"/>
  <c r="BQ40"/>
  <c r="BR40"/>
  <c r="CR40" s="1"/>
  <c r="BS40"/>
  <c r="BU40"/>
  <c r="BV40"/>
  <c r="CV40" s="1"/>
  <c r="BW40"/>
  <c r="BY40"/>
  <c r="BZ40"/>
  <c r="CZ40" s="1"/>
  <c r="CF40"/>
  <c r="CH40"/>
  <c r="CJ40"/>
  <c r="CO40"/>
  <c r="CQ40"/>
  <c r="CS40"/>
  <c r="CU40"/>
  <c r="CW40"/>
  <c r="CY40"/>
  <c r="DG40"/>
  <c r="DI40"/>
  <c r="DM40"/>
  <c r="ES40"/>
  <c r="ET40"/>
  <c r="EU40"/>
  <c r="EV40"/>
  <c r="EW40"/>
  <c r="EX40"/>
  <c r="GD40"/>
  <c r="GE40"/>
  <c r="GF40"/>
  <c r="GG40"/>
  <c r="GH40"/>
  <c r="GI40"/>
  <c r="GK40"/>
  <c r="GL40"/>
  <c r="GM40"/>
  <c r="GN40"/>
  <c r="L41"/>
  <c r="M41"/>
  <c r="O41"/>
  <c r="P41"/>
  <c r="BP41" s="1"/>
  <c r="Q41"/>
  <c r="R41"/>
  <c r="S41"/>
  <c r="T41"/>
  <c r="BT41" s="1"/>
  <c r="U41"/>
  <c r="V41"/>
  <c r="W41"/>
  <c r="X41"/>
  <c r="BX41" s="1"/>
  <c r="Y41"/>
  <c r="Z41"/>
  <c r="AA41"/>
  <c r="AB41"/>
  <c r="CB41" s="1"/>
  <c r="AC41"/>
  <c r="AD41"/>
  <c r="AE41"/>
  <c r="AF41"/>
  <c r="CF41" s="1"/>
  <c r="AG41"/>
  <c r="AH41"/>
  <c r="AI41"/>
  <c r="AJ41"/>
  <c r="CJ41" s="1"/>
  <c r="DI41" s="1"/>
  <c r="AK41"/>
  <c r="AL41"/>
  <c r="AM41"/>
  <c r="AO41"/>
  <c r="AP41"/>
  <c r="AR41"/>
  <c r="AS41"/>
  <c r="AT41"/>
  <c r="AV41"/>
  <c r="AW41"/>
  <c r="AX41"/>
  <c r="AZ41"/>
  <c r="BA41"/>
  <c r="BB41"/>
  <c r="BD41"/>
  <c r="BE41"/>
  <c r="BF41"/>
  <c r="BH41"/>
  <c r="BI41"/>
  <c r="BJ41"/>
  <c r="BL41"/>
  <c r="BM41"/>
  <c r="BO41"/>
  <c r="CO41" s="1"/>
  <c r="BR41"/>
  <c r="BS41"/>
  <c r="CS41" s="1"/>
  <c r="BV41"/>
  <c r="CV41" s="1"/>
  <c r="BW41"/>
  <c r="CW41" s="1"/>
  <c r="BZ41"/>
  <c r="CA41"/>
  <c r="DA41" s="1"/>
  <c r="CD41"/>
  <c r="DD41" s="1"/>
  <c r="CE41"/>
  <c r="DE41" s="1"/>
  <c r="CH41"/>
  <c r="CI41"/>
  <c r="CL41"/>
  <c r="DK41" s="1"/>
  <c r="CM41"/>
  <c r="CR41"/>
  <c r="CZ41"/>
  <c r="DG41"/>
  <c r="DH41"/>
  <c r="DL41"/>
  <c r="DM41"/>
  <c r="ES41"/>
  <c r="ET41"/>
  <c r="EU41"/>
  <c r="EV41"/>
  <c r="EW41"/>
  <c r="EX41"/>
  <c r="GD41"/>
  <c r="GE41"/>
  <c r="GF41"/>
  <c r="GG41"/>
  <c r="GH41"/>
  <c r="GI41"/>
  <c r="GK41"/>
  <c r="GL41"/>
  <c r="GM41"/>
  <c r="GN41"/>
  <c r="L42"/>
  <c r="M42"/>
  <c r="O42"/>
  <c r="P42"/>
  <c r="Q42"/>
  <c r="R42"/>
  <c r="S42"/>
  <c r="T42"/>
  <c r="U42"/>
  <c r="V42"/>
  <c r="BV42" s="1"/>
  <c r="CV42" s="1"/>
  <c r="W42"/>
  <c r="X42"/>
  <c r="Y42"/>
  <c r="Z42"/>
  <c r="BZ42" s="1"/>
  <c r="CZ42" s="1"/>
  <c r="AA42"/>
  <c r="AE42"/>
  <c r="AH42"/>
  <c r="AI42"/>
  <c r="AM42"/>
  <c r="AP42"/>
  <c r="AQ42"/>
  <c r="AT42"/>
  <c r="AU42"/>
  <c r="AV42"/>
  <c r="AX42"/>
  <c r="AY42"/>
  <c r="AZ42"/>
  <c r="BP42"/>
  <c r="BQ42"/>
  <c r="CQ42" s="1"/>
  <c r="BT42"/>
  <c r="BU42"/>
  <c r="CU42" s="1"/>
  <c r="BX42"/>
  <c r="BY42"/>
  <c r="CY42" s="1"/>
  <c r="DM42"/>
  <c r="ES42"/>
  <c r="ET42"/>
  <c r="EU42"/>
  <c r="EV42"/>
  <c r="EW42"/>
  <c r="EX42"/>
  <c r="GD42"/>
  <c r="GE42"/>
  <c r="GF42"/>
  <c r="GG42"/>
  <c r="GH42"/>
  <c r="GI42"/>
  <c r="GK42"/>
  <c r="GL42"/>
  <c r="GM42"/>
  <c r="GN42"/>
  <c r="L43"/>
  <c r="M43"/>
  <c r="O43"/>
  <c r="P43"/>
  <c r="BP43" s="1"/>
  <c r="Q43"/>
  <c r="R43"/>
  <c r="S43"/>
  <c r="T43"/>
  <c r="BT43" s="1"/>
  <c r="U43"/>
  <c r="V43"/>
  <c r="W43"/>
  <c r="X43"/>
  <c r="Y43"/>
  <c r="Z43"/>
  <c r="AA43"/>
  <c r="AB43"/>
  <c r="CB43" s="1"/>
  <c r="AC43"/>
  <c r="AD43"/>
  <c r="AE43"/>
  <c r="AF43"/>
  <c r="CF43" s="1"/>
  <c r="AG43"/>
  <c r="AH43"/>
  <c r="AI43"/>
  <c r="AJ43"/>
  <c r="AK43"/>
  <c r="AL43"/>
  <c r="AM43"/>
  <c r="AO43"/>
  <c r="AP43"/>
  <c r="AR43"/>
  <c r="AS43"/>
  <c r="AT43"/>
  <c r="AV43"/>
  <c r="AW43"/>
  <c r="AZ43"/>
  <c r="BA43"/>
  <c r="BB43"/>
  <c r="BD43"/>
  <c r="BE43"/>
  <c r="BF43"/>
  <c r="BH43"/>
  <c r="BI43"/>
  <c r="BL43"/>
  <c r="BM43"/>
  <c r="BO43"/>
  <c r="CO43" s="1"/>
  <c r="BR43"/>
  <c r="BS43"/>
  <c r="CS43" s="1"/>
  <c r="BV43"/>
  <c r="CV43" s="1"/>
  <c r="BW43"/>
  <c r="CW43" s="1"/>
  <c r="BZ43"/>
  <c r="CA43"/>
  <c r="DA43" s="1"/>
  <c r="CD43"/>
  <c r="DD43" s="1"/>
  <c r="CE43"/>
  <c r="DE43" s="1"/>
  <c r="CH43"/>
  <c r="CI43"/>
  <c r="CL43"/>
  <c r="DK43" s="1"/>
  <c r="CM43"/>
  <c r="CR43"/>
  <c r="CZ43"/>
  <c r="DG43"/>
  <c r="DH43"/>
  <c r="DL43"/>
  <c r="DM43"/>
  <c r="ES43"/>
  <c r="ET43"/>
  <c r="EU43"/>
  <c r="EV43"/>
  <c r="EW43"/>
  <c r="EX43"/>
  <c r="GD43"/>
  <c r="GE43"/>
  <c r="GF43"/>
  <c r="GG43"/>
  <c r="GH43"/>
  <c r="GI43"/>
  <c r="GK43"/>
  <c r="GL43"/>
  <c r="GM43"/>
  <c r="GN43"/>
  <c r="L44"/>
  <c r="M44"/>
  <c r="O44"/>
  <c r="AO44" s="1"/>
  <c r="P44"/>
  <c r="Q44"/>
  <c r="R44"/>
  <c r="BR44" s="1"/>
  <c r="S44"/>
  <c r="AS44" s="1"/>
  <c r="T44"/>
  <c r="U44"/>
  <c r="V44"/>
  <c r="W44"/>
  <c r="AW44" s="1"/>
  <c r="X44"/>
  <c r="Y44"/>
  <c r="Z44"/>
  <c r="BZ44" s="1"/>
  <c r="CZ44" s="1"/>
  <c r="AD44"/>
  <c r="CD44" s="1"/>
  <c r="AE44"/>
  <c r="BE44" s="1"/>
  <c r="AH44"/>
  <c r="CH44" s="1"/>
  <c r="DG44" s="1"/>
  <c r="AL44"/>
  <c r="AM44"/>
  <c r="AP44"/>
  <c r="AQ44"/>
  <c r="AR44"/>
  <c r="AT44"/>
  <c r="AU44"/>
  <c r="AX44"/>
  <c r="AY44"/>
  <c r="AZ44"/>
  <c r="BD44"/>
  <c r="BH44"/>
  <c r="BO44"/>
  <c r="CO44" s="1"/>
  <c r="BP44"/>
  <c r="BQ44"/>
  <c r="CQ44" s="1"/>
  <c r="BS44"/>
  <c r="BT44"/>
  <c r="BU44"/>
  <c r="CU44" s="1"/>
  <c r="BW44"/>
  <c r="BX44"/>
  <c r="BY44"/>
  <c r="CY44" s="1"/>
  <c r="CE44"/>
  <c r="DE44" s="1"/>
  <c r="CR44"/>
  <c r="CS44"/>
  <c r="CW44"/>
  <c r="DD44"/>
  <c r="DM44"/>
  <c r="ES44"/>
  <c r="ET44"/>
  <c r="EU44"/>
  <c r="EV44"/>
  <c r="EW44"/>
  <c r="EX44"/>
  <c r="GD44"/>
  <c r="GE44"/>
  <c r="GF44"/>
  <c r="GG44"/>
  <c r="GH44"/>
  <c r="GI44"/>
  <c r="GK44"/>
  <c r="GL44"/>
  <c r="GM44"/>
  <c r="GN44"/>
  <c r="L45"/>
  <c r="M45"/>
  <c r="O45"/>
  <c r="AO45" s="1"/>
  <c r="P45"/>
  <c r="BP45" s="1"/>
  <c r="Q45"/>
  <c r="R45"/>
  <c r="S45"/>
  <c r="AS45" s="1"/>
  <c r="T45"/>
  <c r="BT45" s="1"/>
  <c r="U45"/>
  <c r="V45"/>
  <c r="W45"/>
  <c r="BW45" s="1"/>
  <c r="CW45" s="1"/>
  <c r="X45"/>
  <c r="BX45" s="1"/>
  <c r="Y45"/>
  <c r="AY45" s="1"/>
  <c r="Z45"/>
  <c r="AA45"/>
  <c r="CA45" s="1"/>
  <c r="DA45" s="1"/>
  <c r="AB45"/>
  <c r="CB45" s="1"/>
  <c r="AC45"/>
  <c r="AD45"/>
  <c r="AE45"/>
  <c r="BE45" s="1"/>
  <c r="AF45"/>
  <c r="CF45" s="1"/>
  <c r="AG45"/>
  <c r="AH45"/>
  <c r="AI45"/>
  <c r="AJ45"/>
  <c r="CJ45" s="1"/>
  <c r="DI45" s="1"/>
  <c r="AK45"/>
  <c r="AL45"/>
  <c r="AM45"/>
  <c r="AP45"/>
  <c r="AR45"/>
  <c r="AT45"/>
  <c r="AV45"/>
  <c r="AW45"/>
  <c r="AX45"/>
  <c r="AZ45"/>
  <c r="BA45"/>
  <c r="BB45"/>
  <c r="BD45"/>
  <c r="BF45"/>
  <c r="BH45"/>
  <c r="BI45"/>
  <c r="BJ45"/>
  <c r="BL45"/>
  <c r="BM45"/>
  <c r="BO45"/>
  <c r="CO45" s="1"/>
  <c r="BR45"/>
  <c r="CR45" s="1"/>
  <c r="BS45"/>
  <c r="CS45" s="1"/>
  <c r="BV45"/>
  <c r="BZ45"/>
  <c r="CD45"/>
  <c r="CE45"/>
  <c r="DE45" s="1"/>
  <c r="CH45"/>
  <c r="CI45"/>
  <c r="DH45" s="1"/>
  <c r="CL45"/>
  <c r="CM45"/>
  <c r="DL45" s="1"/>
  <c r="CV45"/>
  <c r="CZ45"/>
  <c r="DD45"/>
  <c r="DG45"/>
  <c r="DK45"/>
  <c r="DM45"/>
  <c r="ES45"/>
  <c r="ET45"/>
  <c r="EU45"/>
  <c r="EV45"/>
  <c r="EW45"/>
  <c r="EX45"/>
  <c r="GD45"/>
  <c r="GE45"/>
  <c r="GF45"/>
  <c r="GG45"/>
  <c r="GH45"/>
  <c r="GI45"/>
  <c r="GK45"/>
  <c r="GL45"/>
  <c r="GM45"/>
  <c r="GN45"/>
  <c r="L46"/>
  <c r="M46"/>
  <c r="O46"/>
  <c r="AO46" s="1"/>
  <c r="P46"/>
  <c r="Q46"/>
  <c r="AQ46" s="1"/>
  <c r="R46"/>
  <c r="BR46" s="1"/>
  <c r="S46"/>
  <c r="T46"/>
  <c r="U46"/>
  <c r="AU46" s="1"/>
  <c r="V46"/>
  <c r="BV46" s="1"/>
  <c r="W46"/>
  <c r="AW46" s="1"/>
  <c r="X46"/>
  <c r="Y46"/>
  <c r="BY46" s="1"/>
  <c r="CY46" s="1"/>
  <c r="Z46"/>
  <c r="BZ46" s="1"/>
  <c r="AA46"/>
  <c r="AC46"/>
  <c r="CC46" s="1"/>
  <c r="DC46" s="1"/>
  <c r="AD46"/>
  <c r="AE46"/>
  <c r="BE46" s="1"/>
  <c r="AG46"/>
  <c r="AH46"/>
  <c r="CH46" s="1"/>
  <c r="DG46" s="1"/>
  <c r="AI46"/>
  <c r="AK46"/>
  <c r="AL46"/>
  <c r="AM46"/>
  <c r="AP46"/>
  <c r="AR46"/>
  <c r="AT46"/>
  <c r="AV46"/>
  <c r="AX46"/>
  <c r="AY46"/>
  <c r="AZ46"/>
  <c r="BC46"/>
  <c r="BH46"/>
  <c r="BK46"/>
  <c r="BO46"/>
  <c r="CO46" s="1"/>
  <c r="BP46"/>
  <c r="BT46"/>
  <c r="BU46"/>
  <c r="CU46" s="1"/>
  <c r="BW46"/>
  <c r="BX46"/>
  <c r="CE46"/>
  <c r="DE46" s="1"/>
  <c r="CK46"/>
  <c r="CR46"/>
  <c r="CV46"/>
  <c r="CW46"/>
  <c r="CZ46"/>
  <c r="DM46"/>
  <c r="ES46"/>
  <c r="ET46"/>
  <c r="EU46"/>
  <c r="EV46"/>
  <c r="EW46"/>
  <c r="EX46"/>
  <c r="GD46"/>
  <c r="GE46"/>
  <c r="GF46"/>
  <c r="GG46"/>
  <c r="GH46"/>
  <c r="GI46"/>
  <c r="GK46"/>
  <c r="GL46"/>
  <c r="GM46"/>
  <c r="GN46"/>
  <c r="L47"/>
  <c r="M47"/>
  <c r="O47"/>
  <c r="P47"/>
  <c r="Q47"/>
  <c r="AQ47" s="1"/>
  <c r="R47"/>
  <c r="S47"/>
  <c r="T47"/>
  <c r="BT47" s="1"/>
  <c r="U47"/>
  <c r="AU47" s="1"/>
  <c r="V47"/>
  <c r="W47"/>
  <c r="BW47" s="1"/>
  <c r="CW47" s="1"/>
  <c r="X47"/>
  <c r="BX47" s="1"/>
  <c r="Y47"/>
  <c r="AY47" s="1"/>
  <c r="Z47"/>
  <c r="AA47"/>
  <c r="BA47" s="1"/>
  <c r="AB47"/>
  <c r="CB47" s="1"/>
  <c r="AC47"/>
  <c r="BC47" s="1"/>
  <c r="AD47"/>
  <c r="AE47"/>
  <c r="AF47"/>
  <c r="AG47"/>
  <c r="BG47" s="1"/>
  <c r="AH47"/>
  <c r="AI47"/>
  <c r="AJ47"/>
  <c r="CJ47" s="1"/>
  <c r="DI47" s="1"/>
  <c r="AK47"/>
  <c r="BK47" s="1"/>
  <c r="AL47"/>
  <c r="AM47"/>
  <c r="CM47" s="1"/>
  <c r="AO47"/>
  <c r="AR47"/>
  <c r="AS47"/>
  <c r="AV47"/>
  <c r="AW47"/>
  <c r="AX47"/>
  <c r="AZ47"/>
  <c r="BB47"/>
  <c r="BD47"/>
  <c r="BE47"/>
  <c r="BH47"/>
  <c r="BI47"/>
  <c r="BJ47"/>
  <c r="BL47"/>
  <c r="BM47"/>
  <c r="BO47"/>
  <c r="CO47" s="1"/>
  <c r="BQ47"/>
  <c r="BR47"/>
  <c r="BS47"/>
  <c r="CS47" s="1"/>
  <c r="BU47"/>
  <c r="BV47"/>
  <c r="BY47"/>
  <c r="CY47" s="1"/>
  <c r="BZ47"/>
  <c r="CA47"/>
  <c r="DA47" s="1"/>
  <c r="CC47"/>
  <c r="CD47"/>
  <c r="DD47" s="1"/>
  <c r="CE47"/>
  <c r="DE47" s="1"/>
  <c r="CG47"/>
  <c r="CH47"/>
  <c r="CI47"/>
  <c r="DH47" s="1"/>
  <c r="CK47"/>
  <c r="CL47"/>
  <c r="CQ47"/>
  <c r="CR47"/>
  <c r="CU47"/>
  <c r="CV47"/>
  <c r="CZ47"/>
  <c r="DC47"/>
  <c r="DG47"/>
  <c r="DK47"/>
  <c r="DL47"/>
  <c r="DM47"/>
  <c r="ES47"/>
  <c r="ET47"/>
  <c r="EU47"/>
  <c r="EV47"/>
  <c r="EW47"/>
  <c r="EX47"/>
  <c r="GD47"/>
  <c r="GE47"/>
  <c r="GF47"/>
  <c r="GG47"/>
  <c r="GH47"/>
  <c r="GI47"/>
  <c r="GK47"/>
  <c r="GL47"/>
  <c r="GM47"/>
  <c r="GN47"/>
  <c r="L48"/>
  <c r="M48"/>
  <c r="O48"/>
  <c r="AO48" s="1"/>
  <c r="P48"/>
  <c r="Q48"/>
  <c r="R48"/>
  <c r="S48"/>
  <c r="AS48" s="1"/>
  <c r="T48"/>
  <c r="U48"/>
  <c r="V48"/>
  <c r="BV48" s="1"/>
  <c r="CV48" s="1"/>
  <c r="W48"/>
  <c r="AW48" s="1"/>
  <c r="X48"/>
  <c r="Y48"/>
  <c r="Z48"/>
  <c r="BZ48" s="1"/>
  <c r="CZ48" s="1"/>
  <c r="AE48"/>
  <c r="AH48"/>
  <c r="AP48"/>
  <c r="AT48"/>
  <c r="AU48"/>
  <c r="AX48"/>
  <c r="AZ48"/>
  <c r="BO48"/>
  <c r="BP48"/>
  <c r="BS48"/>
  <c r="CS48" s="1"/>
  <c r="BT48"/>
  <c r="BU48"/>
  <c r="CU48" s="1"/>
  <c r="BW48"/>
  <c r="BX48"/>
  <c r="CO48"/>
  <c r="CW48"/>
  <c r="DM48"/>
  <c r="ES48"/>
  <c r="ET48"/>
  <c r="EU48"/>
  <c r="EV48"/>
  <c r="EW48"/>
  <c r="EX48"/>
  <c r="GD48"/>
  <c r="GE48"/>
  <c r="GF48"/>
  <c r="GG48"/>
  <c r="GH48"/>
  <c r="GI48"/>
  <c r="GK48"/>
  <c r="GL48"/>
  <c r="GM48"/>
  <c r="GN48"/>
  <c r="L49"/>
  <c r="M49"/>
  <c r="O49"/>
  <c r="AO49" s="1"/>
  <c r="P49"/>
  <c r="Q49"/>
  <c r="AQ49" s="1"/>
  <c r="R49"/>
  <c r="S49"/>
  <c r="AS49" s="1"/>
  <c r="T49"/>
  <c r="BT49" s="1"/>
  <c r="U49"/>
  <c r="AU49" s="1"/>
  <c r="V49"/>
  <c r="W49"/>
  <c r="X49"/>
  <c r="Y49"/>
  <c r="AY49" s="1"/>
  <c r="Z49"/>
  <c r="AA49"/>
  <c r="BA49" s="1"/>
  <c r="AB49"/>
  <c r="CB49" s="1"/>
  <c r="AC49"/>
  <c r="BC49" s="1"/>
  <c r="AD49"/>
  <c r="AE49"/>
  <c r="BE49" s="1"/>
  <c r="AF49"/>
  <c r="AG49"/>
  <c r="BG49" s="1"/>
  <c r="AH49"/>
  <c r="AI49"/>
  <c r="CI49" s="1"/>
  <c r="AJ49"/>
  <c r="AK49"/>
  <c r="BK49" s="1"/>
  <c r="AL49"/>
  <c r="AM49"/>
  <c r="CM49" s="1"/>
  <c r="DL49" s="1"/>
  <c r="AR49"/>
  <c r="AT49"/>
  <c r="AV49"/>
  <c r="AZ49"/>
  <c r="BB49"/>
  <c r="BD49"/>
  <c r="BH49"/>
  <c r="BL49"/>
  <c r="BM49"/>
  <c r="BO49"/>
  <c r="CO49" s="1"/>
  <c r="BQ49"/>
  <c r="BR49"/>
  <c r="BS49"/>
  <c r="CS49" s="1"/>
  <c r="BU49"/>
  <c r="CU49" s="1"/>
  <c r="BV49"/>
  <c r="BY49"/>
  <c r="CY49" s="1"/>
  <c r="BZ49"/>
  <c r="CZ49" s="1"/>
  <c r="CA49"/>
  <c r="DA49" s="1"/>
  <c r="CC49"/>
  <c r="CD49"/>
  <c r="DD49" s="1"/>
  <c r="CE49"/>
  <c r="DE49" s="1"/>
  <c r="CG49"/>
  <c r="CH49"/>
  <c r="CK49"/>
  <c r="CL49"/>
  <c r="DK49" s="1"/>
  <c r="CQ49"/>
  <c r="CR49"/>
  <c r="CV49"/>
  <c r="DC49"/>
  <c r="DG49"/>
  <c r="DH49"/>
  <c r="DM49"/>
  <c r="ES49"/>
  <c r="ET49"/>
  <c r="EU49"/>
  <c r="EV49"/>
  <c r="EW49"/>
  <c r="EX49"/>
  <c r="GD49"/>
  <c r="GE49"/>
  <c r="GF49"/>
  <c r="GG49"/>
  <c r="GH49"/>
  <c r="GI49"/>
  <c r="GK49"/>
  <c r="GL49"/>
  <c r="GM49"/>
  <c r="GN49"/>
  <c r="L50"/>
  <c r="M50"/>
  <c r="O50"/>
  <c r="AO50" s="1"/>
  <c r="P50"/>
  <c r="Q50"/>
  <c r="R50"/>
  <c r="S50"/>
  <c r="AS50" s="1"/>
  <c r="T50"/>
  <c r="U50"/>
  <c r="V50"/>
  <c r="BV50" s="1"/>
  <c r="CV50" s="1"/>
  <c r="W50"/>
  <c r="AW50" s="1"/>
  <c r="X50"/>
  <c r="Y50"/>
  <c r="BY50" s="1"/>
  <c r="CY50" s="1"/>
  <c r="Z50"/>
  <c r="BZ50" s="1"/>
  <c r="AC50"/>
  <c r="BC50" s="1"/>
  <c r="AD50"/>
  <c r="CD50" s="1"/>
  <c r="DD50" s="1"/>
  <c r="AH50"/>
  <c r="AI50"/>
  <c r="AK50"/>
  <c r="AP50"/>
  <c r="AQ50"/>
  <c r="AT50"/>
  <c r="AU50"/>
  <c r="AV50"/>
  <c r="AX50"/>
  <c r="AY50"/>
  <c r="BK50"/>
  <c r="BO50"/>
  <c r="BP50"/>
  <c r="BQ50"/>
  <c r="CQ50" s="1"/>
  <c r="BS50"/>
  <c r="BT50"/>
  <c r="BU50"/>
  <c r="CU50" s="1"/>
  <c r="BW50"/>
  <c r="CW50" s="1"/>
  <c r="BX50"/>
  <c r="CC50"/>
  <c r="DC50" s="1"/>
  <c r="CK50"/>
  <c r="CO50"/>
  <c r="CS50"/>
  <c r="CZ50"/>
  <c r="DM50"/>
  <c r="ES50"/>
  <c r="ET50"/>
  <c r="EU50"/>
  <c r="EV50"/>
  <c r="EW50"/>
  <c r="EX50"/>
  <c r="GD50"/>
  <c r="GE50"/>
  <c r="GF50"/>
  <c r="GG50"/>
  <c r="GH50"/>
  <c r="GI50"/>
  <c r="GK50"/>
  <c r="GL50"/>
  <c r="GM50"/>
  <c r="GN50"/>
  <c r="L51"/>
  <c r="M51"/>
  <c r="O51"/>
  <c r="P51"/>
  <c r="Q51"/>
  <c r="AQ51" s="1"/>
  <c r="R51"/>
  <c r="S51"/>
  <c r="T51"/>
  <c r="BT51" s="1"/>
  <c r="U51"/>
  <c r="AU51" s="1"/>
  <c r="V51"/>
  <c r="W51"/>
  <c r="BW51" s="1"/>
  <c r="CW51" s="1"/>
  <c r="X51"/>
  <c r="BX51" s="1"/>
  <c r="Y51"/>
  <c r="AY51" s="1"/>
  <c r="Z51"/>
  <c r="AA51"/>
  <c r="BA51" s="1"/>
  <c r="AB51"/>
  <c r="CB51" s="1"/>
  <c r="AC51"/>
  <c r="BC51" s="1"/>
  <c r="AD51"/>
  <c r="AE51"/>
  <c r="AF51"/>
  <c r="AG51"/>
  <c r="BG51" s="1"/>
  <c r="AH51"/>
  <c r="AI51"/>
  <c r="AJ51"/>
  <c r="CJ51" s="1"/>
  <c r="DI51" s="1"/>
  <c r="AK51"/>
  <c r="BK51" s="1"/>
  <c r="AL51"/>
  <c r="AM51"/>
  <c r="CM51" s="1"/>
  <c r="AO51"/>
  <c r="AR51"/>
  <c r="AS51"/>
  <c r="AV51"/>
  <c r="AW51"/>
  <c r="AX51"/>
  <c r="AZ51"/>
  <c r="BB51"/>
  <c r="BD51"/>
  <c r="BE51"/>
  <c r="BH51"/>
  <c r="BI51"/>
  <c r="BJ51"/>
  <c r="BL51"/>
  <c r="BM51"/>
  <c r="BO51"/>
  <c r="CO51" s="1"/>
  <c r="BQ51"/>
  <c r="BR51"/>
  <c r="BS51"/>
  <c r="CS51" s="1"/>
  <c r="BU51"/>
  <c r="BV51"/>
  <c r="BY51"/>
  <c r="CY51" s="1"/>
  <c r="BZ51"/>
  <c r="CA51"/>
  <c r="DA51" s="1"/>
  <c r="CC51"/>
  <c r="CD51"/>
  <c r="DD51" s="1"/>
  <c r="CE51"/>
  <c r="DE51" s="1"/>
  <c r="CG51"/>
  <c r="CH51"/>
  <c r="CI51"/>
  <c r="DH51" s="1"/>
  <c r="CK51"/>
  <c r="CL51"/>
  <c r="CQ51"/>
  <c r="CR51"/>
  <c r="CU51"/>
  <c r="CV51"/>
  <c r="CZ51"/>
  <c r="DC51"/>
  <c r="DG51"/>
  <c r="DK51"/>
  <c r="DL51"/>
  <c r="DM51"/>
  <c r="ES51"/>
  <c r="ET51"/>
  <c r="EU51"/>
  <c r="EV51"/>
  <c r="EW51"/>
  <c r="EX51"/>
  <c r="GD51"/>
  <c r="GE51"/>
  <c r="GF51"/>
  <c r="GG51"/>
  <c r="GH51"/>
  <c r="GI51"/>
  <c r="GK51"/>
  <c r="GL51"/>
  <c r="GM51"/>
  <c r="GN51"/>
  <c r="L52"/>
  <c r="M52"/>
  <c r="O52"/>
  <c r="AO52" s="1"/>
  <c r="P52"/>
  <c r="Q52"/>
  <c r="R52"/>
  <c r="S52"/>
  <c r="AS52" s="1"/>
  <c r="T52"/>
  <c r="U52"/>
  <c r="V52"/>
  <c r="BV52" s="1"/>
  <c r="CV52" s="1"/>
  <c r="W52"/>
  <c r="AW52" s="1"/>
  <c r="X52"/>
  <c r="Y52"/>
  <c r="Z52"/>
  <c r="BZ52" s="1"/>
  <c r="CZ52" s="1"/>
  <c r="AE52"/>
  <c r="AH52"/>
  <c r="AP52"/>
  <c r="AT52"/>
  <c r="AU52"/>
  <c r="AX52"/>
  <c r="AZ52"/>
  <c r="BO52"/>
  <c r="BP52"/>
  <c r="BS52"/>
  <c r="CS52" s="1"/>
  <c r="BT52"/>
  <c r="BU52"/>
  <c r="CU52" s="1"/>
  <c r="BW52"/>
  <c r="BX52"/>
  <c r="CO52"/>
  <c r="CW52"/>
  <c r="DM52"/>
  <c r="ES52"/>
  <c r="ET52"/>
  <c r="EU52"/>
  <c r="EV52"/>
  <c r="EW52"/>
  <c r="EX52"/>
  <c r="GD52"/>
  <c r="GE52"/>
  <c r="GF52"/>
  <c r="GG52"/>
  <c r="GH52"/>
  <c r="GI52"/>
  <c r="GK52"/>
  <c r="GL52"/>
  <c r="GM52"/>
  <c r="GN52"/>
  <c r="L53"/>
  <c r="M53"/>
  <c r="O53"/>
  <c r="AO53" s="1"/>
  <c r="P53"/>
  <c r="Q53"/>
  <c r="AQ53" s="1"/>
  <c r="R53"/>
  <c r="S53"/>
  <c r="AS53" s="1"/>
  <c r="T53"/>
  <c r="BT53" s="1"/>
  <c r="U53"/>
  <c r="AU53" s="1"/>
  <c r="V53"/>
  <c r="W53"/>
  <c r="X53"/>
  <c r="Y53"/>
  <c r="AY53" s="1"/>
  <c r="Z53"/>
  <c r="AA53"/>
  <c r="BA53" s="1"/>
  <c r="AB53"/>
  <c r="CB53" s="1"/>
  <c r="AC53"/>
  <c r="BC53" s="1"/>
  <c r="AD53"/>
  <c r="AE53"/>
  <c r="BE53" s="1"/>
  <c r="AF53"/>
  <c r="AG53"/>
  <c r="BG53" s="1"/>
  <c r="AH53"/>
  <c r="AI53"/>
  <c r="CI53" s="1"/>
  <c r="AJ53"/>
  <c r="AK53"/>
  <c r="BK53" s="1"/>
  <c r="AL53"/>
  <c r="AM53"/>
  <c r="CM53" s="1"/>
  <c r="DL53" s="1"/>
  <c r="AR53"/>
  <c r="AT53"/>
  <c r="AV53"/>
  <c r="AZ53"/>
  <c r="BB53"/>
  <c r="BD53"/>
  <c r="BH53"/>
  <c r="BL53"/>
  <c r="BM53"/>
  <c r="BO53"/>
  <c r="CO53" s="1"/>
  <c r="BQ53"/>
  <c r="BR53"/>
  <c r="BS53"/>
  <c r="CS53" s="1"/>
  <c r="BU53"/>
  <c r="CU53" s="1"/>
  <c r="BV53"/>
  <c r="BY53"/>
  <c r="CY53" s="1"/>
  <c r="BZ53"/>
  <c r="CZ53" s="1"/>
  <c r="CA53"/>
  <c r="DA53" s="1"/>
  <c r="CC53"/>
  <c r="CD53"/>
  <c r="DD53" s="1"/>
  <c r="CE53"/>
  <c r="DE53" s="1"/>
  <c r="CG53"/>
  <c r="CH53"/>
  <c r="CK53"/>
  <c r="CL53"/>
  <c r="DK53" s="1"/>
  <c r="CQ53"/>
  <c r="CR53"/>
  <c r="CV53"/>
  <c r="DC53"/>
  <c r="DG53"/>
  <c r="DH53"/>
  <c r="DM53"/>
  <c r="ES53"/>
  <c r="ET53"/>
  <c r="EU53"/>
  <c r="EV53"/>
  <c r="EW53"/>
  <c r="EX53"/>
  <c r="GD53"/>
  <c r="GE53"/>
  <c r="GF53"/>
  <c r="GG53"/>
  <c r="GH53"/>
  <c r="GI53"/>
  <c r="GK53"/>
  <c r="GL53"/>
  <c r="GM53"/>
  <c r="GN53"/>
  <c r="L54"/>
  <c r="M54"/>
  <c r="O54"/>
  <c r="AO54" s="1"/>
  <c r="P54"/>
  <c r="Q54"/>
  <c r="AQ54" s="1"/>
  <c r="R54"/>
  <c r="S54"/>
  <c r="AS54" s="1"/>
  <c r="T54"/>
  <c r="U54"/>
  <c r="BU54" s="1"/>
  <c r="CU54" s="1"/>
  <c r="V54"/>
  <c r="BV54" s="1"/>
  <c r="CV54" s="1"/>
  <c r="W54"/>
  <c r="AW54" s="1"/>
  <c r="X54"/>
  <c r="Y54"/>
  <c r="Z54"/>
  <c r="BZ54" s="1"/>
  <c r="CZ54" s="1"/>
  <c r="AK54"/>
  <c r="CK54" s="1"/>
  <c r="AP54"/>
  <c r="AT54"/>
  <c r="AU54"/>
  <c r="AX54"/>
  <c r="BO54"/>
  <c r="BP54"/>
  <c r="BQ54"/>
  <c r="CQ54" s="1"/>
  <c r="BS54"/>
  <c r="CS54" s="1"/>
  <c r="BT54"/>
  <c r="BW54"/>
  <c r="CW54" s="1"/>
  <c r="BX54"/>
  <c r="CO54"/>
  <c r="DM54"/>
  <c r="ES54"/>
  <c r="ET54"/>
  <c r="EU54"/>
  <c r="EV54"/>
  <c r="EW54"/>
  <c r="EX54"/>
  <c r="GD54"/>
  <c r="GE54"/>
  <c r="GF54"/>
  <c r="GG54"/>
  <c r="GH54"/>
  <c r="GI54"/>
  <c r="GK54"/>
  <c r="GL54"/>
  <c r="GM54"/>
  <c r="GN54"/>
  <c r="L55"/>
  <c r="M55"/>
  <c r="O55"/>
  <c r="AO55" s="1"/>
  <c r="P55"/>
  <c r="Q55"/>
  <c r="AQ55" s="1"/>
  <c r="R55"/>
  <c r="S55"/>
  <c r="BS55" s="1"/>
  <c r="CS55" s="1"/>
  <c r="T55"/>
  <c r="BT55" s="1"/>
  <c r="U55"/>
  <c r="AU55" s="1"/>
  <c r="V55"/>
  <c r="W55"/>
  <c r="X55"/>
  <c r="BX55" s="1"/>
  <c r="Y55"/>
  <c r="AY55" s="1"/>
  <c r="Z55"/>
  <c r="AA55"/>
  <c r="BA55" s="1"/>
  <c r="AB55"/>
  <c r="AC55"/>
  <c r="BC55" s="1"/>
  <c r="AD55"/>
  <c r="AE55"/>
  <c r="BE55" s="1"/>
  <c r="AF55"/>
  <c r="AG55"/>
  <c r="BG55" s="1"/>
  <c r="AH55"/>
  <c r="AI55"/>
  <c r="CI55" s="1"/>
  <c r="AJ55"/>
  <c r="CJ55" s="1"/>
  <c r="DI55" s="1"/>
  <c r="AK55"/>
  <c r="BK55" s="1"/>
  <c r="AL55"/>
  <c r="AM55"/>
  <c r="AR55"/>
  <c r="AT55"/>
  <c r="AV55"/>
  <c r="AZ55"/>
  <c r="BD55"/>
  <c r="BH55"/>
  <c r="BJ55"/>
  <c r="BL55"/>
  <c r="BQ55"/>
  <c r="BR55"/>
  <c r="BU55"/>
  <c r="CU55" s="1"/>
  <c r="BV55"/>
  <c r="BY55"/>
  <c r="CY55" s="1"/>
  <c r="BZ55"/>
  <c r="CZ55" s="1"/>
  <c r="CC55"/>
  <c r="CD55"/>
  <c r="DD55" s="1"/>
  <c r="CE55"/>
  <c r="DE55" s="1"/>
  <c r="CG55"/>
  <c r="CH55"/>
  <c r="CK55"/>
  <c r="CL55"/>
  <c r="DK55" s="1"/>
  <c r="CQ55"/>
  <c r="CR55"/>
  <c r="CV55"/>
  <c r="DC55"/>
  <c r="DG55"/>
  <c r="DH55"/>
  <c r="DM55"/>
  <c r="ES55"/>
  <c r="ET55"/>
  <c r="EU55"/>
  <c r="EV55"/>
  <c r="EW55"/>
  <c r="EX55"/>
  <c r="GD55"/>
  <c r="GE55"/>
  <c r="GF55"/>
  <c r="GG55"/>
  <c r="GH55"/>
  <c r="GI55"/>
  <c r="GK55"/>
  <c r="GL55"/>
  <c r="GM55"/>
  <c r="GN55"/>
  <c r="BO65"/>
  <c r="BP65"/>
  <c r="BQ65"/>
  <c r="BR65"/>
  <c r="BS65"/>
  <c r="BT65"/>
  <c r="BU65"/>
  <c r="BV65"/>
  <c r="BW65"/>
  <c r="BX65"/>
  <c r="BY65"/>
  <c r="BZ65"/>
  <c r="CA65"/>
  <c r="CB65"/>
  <c r="CC65"/>
  <c r="CD65"/>
  <c r="CE65"/>
  <c r="CF65"/>
  <c r="CG65"/>
  <c r="CH65"/>
  <c r="CI65"/>
  <c r="CJ65"/>
  <c r="CK65"/>
  <c r="CL65"/>
  <c r="CM65"/>
  <c r="DS65"/>
  <c r="DT65"/>
  <c r="DU65"/>
  <c r="DV65"/>
  <c r="DW65"/>
  <c r="DX65"/>
  <c r="DY65"/>
  <c r="DZ65"/>
  <c r="EA65"/>
  <c r="EB65"/>
  <c r="EC65"/>
  <c r="ED65"/>
  <c r="EE65"/>
  <c r="EF65"/>
  <c r="EG65"/>
  <c r="EH65"/>
  <c r="EI65"/>
  <c r="EJ65"/>
  <c r="EK65"/>
  <c r="EL65"/>
  <c r="EM65"/>
  <c r="EN65"/>
  <c r="EO65"/>
  <c r="EP65"/>
  <c r="EQ65"/>
  <c r="BO71"/>
  <c r="BP71"/>
  <c r="BQ71"/>
  <c r="BR71"/>
  <c r="BS71"/>
  <c r="BT71"/>
  <c r="BU71"/>
  <c r="BV71"/>
  <c r="BW71"/>
  <c r="BX71"/>
  <c r="BY71"/>
  <c r="BZ71"/>
  <c r="CA71"/>
  <c r="CB71"/>
  <c r="CC71"/>
  <c r="CD71"/>
  <c r="CE71"/>
  <c r="CF71"/>
  <c r="CG71"/>
  <c r="CH71"/>
  <c r="CI71"/>
  <c r="CJ71"/>
  <c r="CK71"/>
  <c r="CL71"/>
  <c r="CM71"/>
  <c r="DS71"/>
  <c r="DT71"/>
  <c r="DU71"/>
  <c r="DV71"/>
  <c r="DW71"/>
  <c r="DX71"/>
  <c r="DY71"/>
  <c r="DZ71"/>
  <c r="EA71"/>
  <c r="EB71"/>
  <c r="EC71"/>
  <c r="ED71"/>
  <c r="EE71"/>
  <c r="EF71"/>
  <c r="EG71"/>
  <c r="EH71"/>
  <c r="EI71"/>
  <c r="EJ71"/>
  <c r="EK71"/>
  <c r="EL71"/>
  <c r="EM71"/>
  <c r="EN71"/>
  <c r="EO71"/>
  <c r="EP71"/>
  <c r="EQ71"/>
  <c r="CG73"/>
  <c r="CG74" s="1"/>
  <c r="BE131"/>
  <c r="BF131"/>
  <c r="BG131"/>
  <c r="BH131"/>
  <c r="BI131"/>
  <c r="BJ131"/>
  <c r="BK131"/>
  <c r="BL131"/>
  <c r="BM131"/>
  <c r="BN131"/>
  <c r="BO131"/>
  <c r="BP131"/>
  <c r="BQ131"/>
  <c r="BR131"/>
  <c r="BS131"/>
  <c r="BT131"/>
  <c r="BU131"/>
  <c r="BV131"/>
  <c r="BW131"/>
  <c r="BX131"/>
  <c r="BY131"/>
  <c r="BZ131"/>
  <c r="CA131"/>
  <c r="CB131"/>
  <c r="CC131"/>
  <c r="DD14" l="1"/>
  <c r="CY14"/>
  <c r="CO13"/>
  <c r="CY12"/>
  <c r="DD11"/>
  <c r="CZ10"/>
  <c r="CO8"/>
  <c r="DD7"/>
  <c r="CM55"/>
  <c r="DL55" s="1"/>
  <c r="BM55"/>
  <c r="AB54"/>
  <c r="AF54"/>
  <c r="AJ54"/>
  <c r="AA54"/>
  <c r="AG54"/>
  <c r="AL54"/>
  <c r="AC54"/>
  <c r="AH54"/>
  <c r="AM54"/>
  <c r="BG43"/>
  <c r="CG43"/>
  <c r="AY43"/>
  <c r="BY43"/>
  <c r="CY43" s="1"/>
  <c r="AQ43"/>
  <c r="BQ43"/>
  <c r="CQ43" s="1"/>
  <c r="BE42"/>
  <c r="CE42"/>
  <c r="DE42" s="1"/>
  <c r="BL36"/>
  <c r="CL36"/>
  <c r="DK36" s="1"/>
  <c r="BD36"/>
  <c r="CD36"/>
  <c r="DD36" s="1"/>
  <c r="AX36"/>
  <c r="BX36"/>
  <c r="AT36"/>
  <c r="BT36"/>
  <c r="AP36"/>
  <c r="BP36"/>
  <c r="CJ26"/>
  <c r="DI26" s="1"/>
  <c r="BJ26"/>
  <c r="CF26"/>
  <c r="BF26"/>
  <c r="CB26"/>
  <c r="BB26"/>
  <c r="BX26"/>
  <c r="AX26"/>
  <c r="BT26"/>
  <c r="AT26"/>
  <c r="BP26"/>
  <c r="AP26"/>
  <c r="BC23"/>
  <c r="CC23"/>
  <c r="DC23" s="1"/>
  <c r="BI55"/>
  <c r="AS55"/>
  <c r="BK54"/>
  <c r="AZ54"/>
  <c r="AI54"/>
  <c r="BY54"/>
  <c r="CY54" s="1"/>
  <c r="AY54"/>
  <c r="BR52"/>
  <c r="CR52" s="1"/>
  <c r="AR52"/>
  <c r="AB52"/>
  <c r="AF52"/>
  <c r="AJ52"/>
  <c r="AA52"/>
  <c r="AG52"/>
  <c r="AL52"/>
  <c r="AC52"/>
  <c r="AI52"/>
  <c r="AD52"/>
  <c r="AK52"/>
  <c r="BD50"/>
  <c r="BR48"/>
  <c r="CR48" s="1"/>
  <c r="AR48"/>
  <c r="AB48"/>
  <c r="AF48"/>
  <c r="AJ48"/>
  <c r="AA48"/>
  <c r="AG48"/>
  <c r="AL48"/>
  <c r="AC48"/>
  <c r="AI48"/>
  <c r="AD48"/>
  <c r="AK48"/>
  <c r="CL46"/>
  <c r="DK46" s="1"/>
  <c r="BL46"/>
  <c r="BG46"/>
  <c r="CG46"/>
  <c r="BA46"/>
  <c r="CA46"/>
  <c r="DA46" s="1"/>
  <c r="AS46"/>
  <c r="BS46"/>
  <c r="CS46" s="1"/>
  <c r="BK45"/>
  <c r="CK45"/>
  <c r="BG45"/>
  <c r="CG45"/>
  <c r="BC45"/>
  <c r="CC45"/>
  <c r="DC45" s="1"/>
  <c r="AU45"/>
  <c r="BU45"/>
  <c r="CU45" s="1"/>
  <c r="AQ45"/>
  <c r="BQ45"/>
  <c r="CQ45" s="1"/>
  <c r="BM42"/>
  <c r="CM42"/>
  <c r="DL42" s="1"/>
  <c r="BA42"/>
  <c r="CA42"/>
  <c r="DA42" s="1"/>
  <c r="AW42"/>
  <c r="BW42"/>
  <c r="CW42" s="1"/>
  <c r="AS42"/>
  <c r="BS42"/>
  <c r="CS42" s="1"/>
  <c r="AO42"/>
  <c r="BO42"/>
  <c r="CO42" s="1"/>
  <c r="BO55"/>
  <c r="CO55" s="1"/>
  <c r="AX55"/>
  <c r="AE54"/>
  <c r="BI53"/>
  <c r="CJ53"/>
  <c r="DI53" s="1"/>
  <c r="BJ53"/>
  <c r="CF53"/>
  <c r="DF53" s="1"/>
  <c r="BF53"/>
  <c r="BX53"/>
  <c r="AX53"/>
  <c r="CT53"/>
  <c r="BP53"/>
  <c r="AP53"/>
  <c r="AV52"/>
  <c r="AM52"/>
  <c r="BY52"/>
  <c r="CY52" s="1"/>
  <c r="AY52"/>
  <c r="AQ52"/>
  <c r="BQ52"/>
  <c r="CQ52" s="1"/>
  <c r="BI50"/>
  <c r="CI50"/>
  <c r="DH50" s="1"/>
  <c r="BI49"/>
  <c r="CJ49"/>
  <c r="DI49" s="1"/>
  <c r="BJ49"/>
  <c r="CF49"/>
  <c r="BF49"/>
  <c r="BX49"/>
  <c r="AX49"/>
  <c r="BP49"/>
  <c r="AP49"/>
  <c r="AV48"/>
  <c r="AM48"/>
  <c r="BY48"/>
  <c r="CY48" s="1"/>
  <c r="AY48"/>
  <c r="AQ48"/>
  <c r="BQ48"/>
  <c r="CQ48" s="1"/>
  <c r="BY45"/>
  <c r="CY45" s="1"/>
  <c r="BW55"/>
  <c r="CW55" s="1"/>
  <c r="AW55"/>
  <c r="BR54"/>
  <c r="CR54" s="1"/>
  <c r="AR54"/>
  <c r="BE52"/>
  <c r="CE52"/>
  <c r="DE52" s="1"/>
  <c r="BE48"/>
  <c r="CE48"/>
  <c r="DE48" s="1"/>
  <c r="BK43"/>
  <c r="CK43"/>
  <c r="BC43"/>
  <c r="CC43"/>
  <c r="DC43" s="1"/>
  <c r="AU43"/>
  <c r="BU43"/>
  <c r="CU43" s="1"/>
  <c r="CA55"/>
  <c r="DA55" s="1"/>
  <c r="CF55"/>
  <c r="BF55"/>
  <c r="CB55"/>
  <c r="BB55"/>
  <c r="BP55"/>
  <c r="AP55"/>
  <c r="AV54"/>
  <c r="AD54"/>
  <c r="BW53"/>
  <c r="CW53" s="1"/>
  <c r="AW53"/>
  <c r="CH52"/>
  <c r="DG52" s="1"/>
  <c r="BH52"/>
  <c r="BW49"/>
  <c r="CW49" s="1"/>
  <c r="AW49"/>
  <c r="CH48"/>
  <c r="DG48" s="1"/>
  <c r="BH48"/>
  <c r="BL33"/>
  <c r="CL33"/>
  <c r="DK33" s="1"/>
  <c r="BD33"/>
  <c r="CD33"/>
  <c r="DD33" s="1"/>
  <c r="AX33"/>
  <c r="BX33"/>
  <c r="AT33"/>
  <c r="BT33"/>
  <c r="AP33"/>
  <c r="BP33"/>
  <c r="BK41"/>
  <c r="CK41"/>
  <c r="BG41"/>
  <c r="CG41"/>
  <c r="BC41"/>
  <c r="CC41"/>
  <c r="DC41" s="1"/>
  <c r="AY41"/>
  <c r="BY41"/>
  <c r="CY41" s="1"/>
  <c r="AU41"/>
  <c r="BU41"/>
  <c r="CU41" s="1"/>
  <c r="AQ41"/>
  <c r="BQ41"/>
  <c r="CQ41" s="1"/>
  <c r="BL35"/>
  <c r="CL35"/>
  <c r="DK35" s="1"/>
  <c r="BD35"/>
  <c r="CD35"/>
  <c r="DD35" s="1"/>
  <c r="AX35"/>
  <c r="BX35"/>
  <c r="AT35"/>
  <c r="BT35"/>
  <c r="AP35"/>
  <c r="BP35"/>
  <c r="BC27"/>
  <c r="CC27"/>
  <c r="DC27" s="1"/>
  <c r="BK25"/>
  <c r="CK25"/>
  <c r="BJ21"/>
  <c r="CJ21"/>
  <c r="DI21" s="1"/>
  <c r="CB21"/>
  <c r="BB21"/>
  <c r="CF51"/>
  <c r="BF51"/>
  <c r="BP51"/>
  <c r="AP51"/>
  <c r="CP50"/>
  <c r="CH50"/>
  <c r="DG50" s="1"/>
  <c r="BH50"/>
  <c r="BR50"/>
  <c r="CR50" s="1"/>
  <c r="AR50"/>
  <c r="AB50"/>
  <c r="AF50"/>
  <c r="AJ50"/>
  <c r="AA50"/>
  <c r="AG50"/>
  <c r="AL50"/>
  <c r="CF47"/>
  <c r="BF47"/>
  <c r="BP47"/>
  <c r="AP47"/>
  <c r="BI46"/>
  <c r="CI46"/>
  <c r="DH46" s="1"/>
  <c r="CD46"/>
  <c r="DD46" s="1"/>
  <c r="BD46"/>
  <c r="CJ43"/>
  <c r="DI43" s="1"/>
  <c r="BJ43"/>
  <c r="BX43"/>
  <c r="AX43"/>
  <c r="BL40"/>
  <c r="CL40"/>
  <c r="DK40" s="1"/>
  <c r="BD40"/>
  <c r="CD40"/>
  <c r="DD40" s="1"/>
  <c r="AX40"/>
  <c r="BX40"/>
  <c r="AT40"/>
  <c r="BT40"/>
  <c r="AP40"/>
  <c r="BP40"/>
  <c r="BL37"/>
  <c r="CL37"/>
  <c r="DK37" s="1"/>
  <c r="BD37"/>
  <c r="CD37"/>
  <c r="DD37" s="1"/>
  <c r="AX37"/>
  <c r="BX37"/>
  <c r="AT37"/>
  <c r="BT37"/>
  <c r="AP37"/>
  <c r="BP37"/>
  <c r="BL32"/>
  <c r="CL32"/>
  <c r="DK32" s="1"/>
  <c r="BD32"/>
  <c r="CD32"/>
  <c r="DD32" s="1"/>
  <c r="AX32"/>
  <c r="BX32"/>
  <c r="AT32"/>
  <c r="BT32"/>
  <c r="AP32"/>
  <c r="BP32"/>
  <c r="BL29"/>
  <c r="CL29"/>
  <c r="DK29" s="1"/>
  <c r="BD29"/>
  <c r="CD29"/>
  <c r="DD29" s="1"/>
  <c r="AX29"/>
  <c r="BX29"/>
  <c r="AT29"/>
  <c r="BT29"/>
  <c r="AP29"/>
  <c r="BP29"/>
  <c r="BM27"/>
  <c r="CM27"/>
  <c r="DL27" s="1"/>
  <c r="BZ25"/>
  <c r="CZ25" s="1"/>
  <c r="AZ25"/>
  <c r="BV25"/>
  <c r="CV25" s="1"/>
  <c r="AV25"/>
  <c r="BR25"/>
  <c r="CR25" s="1"/>
  <c r="AR25"/>
  <c r="AB25"/>
  <c r="AF25"/>
  <c r="AJ25"/>
  <c r="AA25"/>
  <c r="AG25"/>
  <c r="AL25"/>
  <c r="AD25"/>
  <c r="AI25"/>
  <c r="AC25"/>
  <c r="AM25"/>
  <c r="AE25"/>
  <c r="AH25"/>
  <c r="DJ24"/>
  <c r="AT51"/>
  <c r="AZ50"/>
  <c r="AM50"/>
  <c r="AE50"/>
  <c r="AT47"/>
  <c r="BQ46"/>
  <c r="CQ46" s="1"/>
  <c r="BM46"/>
  <c r="CM46"/>
  <c r="DL46" s="1"/>
  <c r="BM44"/>
  <c r="CM44"/>
  <c r="DL44" s="1"/>
  <c r="CH42"/>
  <c r="DG42" s="1"/>
  <c r="BH42"/>
  <c r="BL39"/>
  <c r="CL39"/>
  <c r="DK39" s="1"/>
  <c r="BD39"/>
  <c r="CD39"/>
  <c r="DD39" s="1"/>
  <c r="AX39"/>
  <c r="BX39"/>
  <c r="AT39"/>
  <c r="BT39"/>
  <c r="AP39"/>
  <c r="BP39"/>
  <c r="CP39" s="1"/>
  <c r="DF38"/>
  <c r="BL31"/>
  <c r="CL31"/>
  <c r="DK31" s="1"/>
  <c r="BD31"/>
  <c r="CD31"/>
  <c r="DD31" s="1"/>
  <c r="AX31"/>
  <c r="BX31"/>
  <c r="AT31"/>
  <c r="BT31"/>
  <c r="AP31"/>
  <c r="BP31"/>
  <c r="DJ23"/>
  <c r="CT46"/>
  <c r="CL44"/>
  <c r="DK44" s="1"/>
  <c r="BL44"/>
  <c r="BV44"/>
  <c r="CV44" s="1"/>
  <c r="AV44"/>
  <c r="AB44"/>
  <c r="AF44"/>
  <c r="AJ44"/>
  <c r="AC44"/>
  <c r="AG44"/>
  <c r="AK44"/>
  <c r="AA44"/>
  <c r="AI44"/>
  <c r="BI42"/>
  <c r="CI42"/>
  <c r="DH42" s="1"/>
  <c r="BR42"/>
  <c r="CR42" s="1"/>
  <c r="AR42"/>
  <c r="AB42"/>
  <c r="AF42"/>
  <c r="AJ42"/>
  <c r="AC42"/>
  <c r="AG42"/>
  <c r="AK42"/>
  <c r="AD42"/>
  <c r="AL42"/>
  <c r="BL38"/>
  <c r="CL38"/>
  <c r="DK38" s="1"/>
  <c r="BD38"/>
  <c r="CD38"/>
  <c r="DD38" s="1"/>
  <c r="AX38"/>
  <c r="BX38"/>
  <c r="AT38"/>
  <c r="BT38"/>
  <c r="AP38"/>
  <c r="BP38"/>
  <c r="BL34"/>
  <c r="CL34"/>
  <c r="DK34" s="1"/>
  <c r="BD34"/>
  <c r="CD34"/>
  <c r="DD34" s="1"/>
  <c r="AX34"/>
  <c r="BX34"/>
  <c r="AT34"/>
  <c r="BT34"/>
  <c r="AP34"/>
  <c r="BP34"/>
  <c r="CP34" s="1"/>
  <c r="BL30"/>
  <c r="CL30"/>
  <c r="DK30" s="1"/>
  <c r="BD30"/>
  <c r="CD30"/>
  <c r="DD30" s="1"/>
  <c r="AX30"/>
  <c r="BX30"/>
  <c r="AT30"/>
  <c r="BT30"/>
  <c r="AP30"/>
  <c r="BP30"/>
  <c r="DF29"/>
  <c r="BE27"/>
  <c r="CE27"/>
  <c r="DE27" s="1"/>
  <c r="BE23"/>
  <c r="CE23"/>
  <c r="DE23" s="1"/>
  <c r="AB46"/>
  <c r="AF46"/>
  <c r="AJ46"/>
  <c r="DF41"/>
  <c r="BM23"/>
  <c r="CM23"/>
  <c r="DL23" s="1"/>
  <c r="CF22"/>
  <c r="BF22"/>
  <c r="CB22"/>
  <c r="BB22"/>
  <c r="BX22"/>
  <c r="AX22"/>
  <c r="BT22"/>
  <c r="AT22"/>
  <c r="BP22"/>
  <c r="AP22"/>
  <c r="BZ27"/>
  <c r="CZ27" s="1"/>
  <c r="AZ27"/>
  <c r="BR27"/>
  <c r="CR27" s="1"/>
  <c r="AR27"/>
  <c r="AB27"/>
  <c r="AF27"/>
  <c r="AJ27"/>
  <c r="AA27"/>
  <c r="AG27"/>
  <c r="AL27"/>
  <c r="AD27"/>
  <c r="AI27"/>
  <c r="BZ23"/>
  <c r="CZ23" s="1"/>
  <c r="AZ23"/>
  <c r="BR23"/>
  <c r="CR23" s="1"/>
  <c r="AR23"/>
  <c r="AB23"/>
  <c r="AF23"/>
  <c r="AJ23"/>
  <c r="AA23"/>
  <c r="AG23"/>
  <c r="AL23"/>
  <c r="AD23"/>
  <c r="AI23"/>
  <c r="BL21"/>
  <c r="CL21"/>
  <c r="DK21" s="1"/>
  <c r="CF21"/>
  <c r="BF21"/>
  <c r="BY21"/>
  <c r="CY21" s="1"/>
  <c r="AY21"/>
  <c r="BU21"/>
  <c r="CU21" s="1"/>
  <c r="AU21"/>
  <c r="BQ21"/>
  <c r="CQ21" s="1"/>
  <c r="AQ21"/>
  <c r="BH16"/>
  <c r="CH16"/>
  <c r="DG16" s="1"/>
  <c r="DJ11"/>
  <c r="CB40"/>
  <c r="AC40"/>
  <c r="AG40"/>
  <c r="AK40"/>
  <c r="AA40"/>
  <c r="AE40"/>
  <c r="AI40"/>
  <c r="AM40"/>
  <c r="CJ39"/>
  <c r="DI39" s="1"/>
  <c r="CB39"/>
  <c r="AA39"/>
  <c r="AE39"/>
  <c r="AI39"/>
  <c r="AM39"/>
  <c r="AC39"/>
  <c r="AG39"/>
  <c r="AK39"/>
  <c r="CJ38"/>
  <c r="DI38" s="1"/>
  <c r="CB38"/>
  <c r="AC38"/>
  <c r="AG38"/>
  <c r="AK38"/>
  <c r="AA38"/>
  <c r="AE38"/>
  <c r="AI38"/>
  <c r="AM38"/>
  <c r="CJ37"/>
  <c r="DI37" s="1"/>
  <c r="CB37"/>
  <c r="AA37"/>
  <c r="AE37"/>
  <c r="AI37"/>
  <c r="AM37"/>
  <c r="AC37"/>
  <c r="AG37"/>
  <c r="AK37"/>
  <c r="CJ36"/>
  <c r="DI36" s="1"/>
  <c r="CB36"/>
  <c r="AC36"/>
  <c r="AG36"/>
  <c r="AK36"/>
  <c r="AA36"/>
  <c r="AE36"/>
  <c r="AI36"/>
  <c r="AM36"/>
  <c r="CJ35"/>
  <c r="DI35" s="1"/>
  <c r="CB35"/>
  <c r="AA35"/>
  <c r="AE35"/>
  <c r="AI35"/>
  <c r="AM35"/>
  <c r="AC35"/>
  <c r="AG35"/>
  <c r="AK35"/>
  <c r="CJ34"/>
  <c r="DI34" s="1"/>
  <c r="CB34"/>
  <c r="AC34"/>
  <c r="AG34"/>
  <c r="AK34"/>
  <c r="AA34"/>
  <c r="AE34"/>
  <c r="AI34"/>
  <c r="AM34"/>
  <c r="CJ33"/>
  <c r="DI33" s="1"/>
  <c r="CB33"/>
  <c r="AA33"/>
  <c r="AE33"/>
  <c r="AI33"/>
  <c r="AM33"/>
  <c r="AC33"/>
  <c r="AG33"/>
  <c r="AK33"/>
  <c r="CJ32"/>
  <c r="DI32" s="1"/>
  <c r="CB32"/>
  <c r="AC32"/>
  <c r="AG32"/>
  <c r="AK32"/>
  <c r="AA32"/>
  <c r="AE32"/>
  <c r="AI32"/>
  <c r="AM32"/>
  <c r="CJ31"/>
  <c r="DI31" s="1"/>
  <c r="CB31"/>
  <c r="AA31"/>
  <c r="AE31"/>
  <c r="AI31"/>
  <c r="AM31"/>
  <c r="AC31"/>
  <c r="AG31"/>
  <c r="AK31"/>
  <c r="CJ30"/>
  <c r="DI30" s="1"/>
  <c r="CB30"/>
  <c r="AC30"/>
  <c r="AG30"/>
  <c r="AK30"/>
  <c r="AA30"/>
  <c r="AE30"/>
  <c r="AI30"/>
  <c r="AM30"/>
  <c r="CJ29"/>
  <c r="DI29" s="1"/>
  <c r="CB29"/>
  <c r="AA29"/>
  <c r="AE29"/>
  <c r="AI29"/>
  <c r="AM29"/>
  <c r="AC29"/>
  <c r="AG29"/>
  <c r="AK29"/>
  <c r="CF28"/>
  <c r="DF28" s="1"/>
  <c r="BF28"/>
  <c r="BX28"/>
  <c r="AX28"/>
  <c r="CT28"/>
  <c r="BP28"/>
  <c r="AP28"/>
  <c r="CP27"/>
  <c r="AH27"/>
  <c r="CF24"/>
  <c r="BF24"/>
  <c r="BX24"/>
  <c r="AX24"/>
  <c r="BP24"/>
  <c r="AP24"/>
  <c r="CP23"/>
  <c r="AH23"/>
  <c r="CI20"/>
  <c r="DH20" s="1"/>
  <c r="BI20"/>
  <c r="CD18"/>
  <c r="DD18" s="1"/>
  <c r="BD18"/>
  <c r="BL17"/>
  <c r="CL17"/>
  <c r="DK17" s="1"/>
  <c r="CG17"/>
  <c r="BG17"/>
  <c r="CB17"/>
  <c r="BB17"/>
  <c r="CL7"/>
  <c r="DK7" s="1"/>
  <c r="BL7"/>
  <c r="BF7"/>
  <c r="CF7"/>
  <c r="DF7" s="1"/>
  <c r="CA7"/>
  <c r="DA7" s="1"/>
  <c r="BA7"/>
  <c r="BW7"/>
  <c r="CW7" s="1"/>
  <c r="AW7"/>
  <c r="BS7"/>
  <c r="CS7" s="1"/>
  <c r="AS7"/>
  <c r="BO7"/>
  <c r="CO7" s="1"/>
  <c r="AO7"/>
  <c r="DG9"/>
  <c r="DG11"/>
  <c r="DG19"/>
  <c r="DG15"/>
  <c r="DA18"/>
  <c r="CV9"/>
  <c r="CV13"/>
  <c r="CV12"/>
  <c r="CV19"/>
  <c r="BL20"/>
  <c r="CL20"/>
  <c r="DK20" s="1"/>
  <c r="BF20"/>
  <c r="CF20"/>
  <c r="CA20"/>
  <c r="DA20" s="1"/>
  <c r="BA20"/>
  <c r="BW20"/>
  <c r="CW20" s="1"/>
  <c r="AW20"/>
  <c r="BS20"/>
  <c r="CS20" s="1"/>
  <c r="AS20"/>
  <c r="CT19"/>
  <c r="BL19"/>
  <c r="CL19"/>
  <c r="DK19" s="1"/>
  <c r="CG19"/>
  <c r="BG19"/>
  <c r="CB19"/>
  <c r="BB19"/>
  <c r="CT21"/>
  <c r="CQ19"/>
  <c r="CI18"/>
  <c r="DH18" s="1"/>
  <c r="BI18"/>
  <c r="BD16"/>
  <c r="CD16"/>
  <c r="DD16" s="1"/>
  <c r="BM14"/>
  <c r="CM14"/>
  <c r="DL14" s="1"/>
  <c r="DJ21"/>
  <c r="DG20"/>
  <c r="CV18"/>
  <c r="CQ18"/>
  <c r="AX15"/>
  <c r="BX15"/>
  <c r="AT15"/>
  <c r="BT15"/>
  <c r="CT15" s="1"/>
  <c r="AP15"/>
  <c r="BP15"/>
  <c r="AA21"/>
  <c r="AE21"/>
  <c r="AI21"/>
  <c r="AM21"/>
  <c r="DL20"/>
  <c r="CD19"/>
  <c r="DD19" s="1"/>
  <c r="AQ19"/>
  <c r="AA19"/>
  <c r="AE19"/>
  <c r="AI19"/>
  <c r="AM19"/>
  <c r="CF18"/>
  <c r="AS18"/>
  <c r="AM18"/>
  <c r="AH18"/>
  <c r="CD17"/>
  <c r="DD17" s="1"/>
  <c r="AQ17"/>
  <c r="AA17"/>
  <c r="AE17"/>
  <c r="AI17"/>
  <c r="AM17"/>
  <c r="CP16"/>
  <c r="BA15"/>
  <c r="BB15"/>
  <c r="CB15"/>
  <c r="CA14"/>
  <c r="DA14" s="1"/>
  <c r="DL13"/>
  <c r="BK13"/>
  <c r="CK13"/>
  <c r="BG13"/>
  <c r="CG13"/>
  <c r="AY13"/>
  <c r="BY13"/>
  <c r="CY13" s="1"/>
  <c r="AU13"/>
  <c r="BU13"/>
  <c r="CU13" s="1"/>
  <c r="BU63" s="1"/>
  <c r="BU73" s="1"/>
  <c r="BU74" s="1"/>
  <c r="AQ13"/>
  <c r="BQ13"/>
  <c r="CQ13" s="1"/>
  <c r="DJ12"/>
  <c r="CQ9"/>
  <c r="CC8"/>
  <c r="DC8" s="1"/>
  <c r="BC8"/>
  <c r="AZ16"/>
  <c r="BZ16"/>
  <c r="CZ16" s="1"/>
  <c r="AV16"/>
  <c r="BV16"/>
  <c r="CV16" s="1"/>
  <c r="AR16"/>
  <c r="BR16"/>
  <c r="CR16" s="1"/>
  <c r="AA16"/>
  <c r="AE16"/>
  <c r="AI16"/>
  <c r="AM16"/>
  <c r="AB16"/>
  <c r="AF16"/>
  <c r="AJ16"/>
  <c r="AC16"/>
  <c r="AG16"/>
  <c r="AK16"/>
  <c r="CV15"/>
  <c r="BF15"/>
  <c r="CF15"/>
  <c r="DA15"/>
  <c r="CC14"/>
  <c r="DC14" s="1"/>
  <c r="BC14"/>
  <c r="CL12"/>
  <c r="DK12" s="1"/>
  <c r="BL12"/>
  <c r="CG12"/>
  <c r="BG12"/>
  <c r="BA12"/>
  <c r="CA12"/>
  <c r="DA12" s="1"/>
  <c r="AW12"/>
  <c r="BW12"/>
  <c r="CW12" s="1"/>
  <c r="AS12"/>
  <c r="BS12"/>
  <c r="CS12" s="1"/>
  <c r="DL11"/>
  <c r="DA10"/>
  <c r="BK10"/>
  <c r="CK10"/>
  <c r="DJ10" s="1"/>
  <c r="BE10"/>
  <c r="CE10"/>
  <c r="DE10" s="1"/>
  <c r="CV10"/>
  <c r="CB10"/>
  <c r="BB10"/>
  <c r="BV21"/>
  <c r="CV21" s="1"/>
  <c r="AH21"/>
  <c r="AC21"/>
  <c r="BX20"/>
  <c r="AC20"/>
  <c r="AG20"/>
  <c r="AK20"/>
  <c r="AY19"/>
  <c r="BA18"/>
  <c r="AC18"/>
  <c r="AG18"/>
  <c r="AK18"/>
  <c r="AY17"/>
  <c r="CT16"/>
  <c r="AL16"/>
  <c r="BJ15"/>
  <c r="CJ15"/>
  <c r="DI15" s="1"/>
  <c r="DJ14"/>
  <c r="CH14"/>
  <c r="DG14" s="1"/>
  <c r="BH14"/>
  <c r="CV14"/>
  <c r="DA13"/>
  <c r="BO12"/>
  <c r="CO12" s="1"/>
  <c r="CK15"/>
  <c r="CG15"/>
  <c r="CC15"/>
  <c r="DC15" s="1"/>
  <c r="BY15"/>
  <c r="CY15" s="1"/>
  <c r="BU15"/>
  <c r="CU15" s="1"/>
  <c r="BQ15"/>
  <c r="CQ15" s="1"/>
  <c r="AM15"/>
  <c r="AI15"/>
  <c r="AE15"/>
  <c r="CE14"/>
  <c r="DE14" s="1"/>
  <c r="AR14"/>
  <c r="AL14"/>
  <c r="AG14"/>
  <c r="DI13"/>
  <c r="CI12"/>
  <c r="DH12" s="1"/>
  <c r="CA11"/>
  <c r="DA11" s="1"/>
  <c r="CQ11"/>
  <c r="CG10"/>
  <c r="CY10"/>
  <c r="BO10"/>
  <c r="CO10" s="1"/>
  <c r="BM9"/>
  <c r="CM9"/>
  <c r="DL9" s="1"/>
  <c r="BI9"/>
  <c r="CI9"/>
  <c r="DH9" s="1"/>
  <c r="BE9"/>
  <c r="CE9"/>
  <c r="DE9" s="1"/>
  <c r="BA9"/>
  <c r="CA9"/>
  <c r="DA9" s="1"/>
  <c r="AW9"/>
  <c r="BW9"/>
  <c r="CW9" s="1"/>
  <c r="AS9"/>
  <c r="BS9"/>
  <c r="CS9" s="1"/>
  <c r="AO9"/>
  <c r="BO9"/>
  <c r="CO9" s="1"/>
  <c r="CW8"/>
  <c r="BY8"/>
  <c r="CY8" s="1"/>
  <c r="AY8"/>
  <c r="BQ8"/>
  <c r="CQ8" s="1"/>
  <c r="AQ8"/>
  <c r="DI7"/>
  <c r="CY7"/>
  <c r="DM7"/>
  <c r="DM8"/>
  <c r="DM10"/>
  <c r="DM9"/>
  <c r="DM11"/>
  <c r="DM13"/>
  <c r="CI14"/>
  <c r="DH14" s="1"/>
  <c r="AB14"/>
  <c r="AF14"/>
  <c r="AJ14"/>
  <c r="CM12"/>
  <c r="DL12" s="1"/>
  <c r="CQ12"/>
  <c r="CE11"/>
  <c r="DE11" s="1"/>
  <c r="BO11"/>
  <c r="CO11" s="1"/>
  <c r="DG10"/>
  <c r="BD8"/>
  <c r="CD8"/>
  <c r="DD8" s="1"/>
  <c r="CQ7"/>
  <c r="CS8"/>
  <c r="CQ14"/>
  <c r="DG12"/>
  <c r="CQ10"/>
  <c r="CJ8"/>
  <c r="DI8" s="1"/>
  <c r="BJ8"/>
  <c r="DG7"/>
  <c r="AJ12"/>
  <c r="AF12"/>
  <c r="AJ10"/>
  <c r="AF10"/>
  <c r="CL8"/>
  <c r="DK8" s="1"/>
  <c r="BV8"/>
  <c r="CV8" s="1"/>
  <c r="AH8"/>
  <c r="BX7"/>
  <c r="CR7"/>
  <c r="AC7"/>
  <c r="AG7"/>
  <c r="AK7"/>
  <c r="CV7"/>
  <c r="DH7"/>
  <c r="EZ7"/>
  <c r="BG8"/>
  <c r="AA8"/>
  <c r="AE8"/>
  <c r="AI8"/>
  <c r="AM8"/>
  <c r="CZ7"/>
  <c r="BI7"/>
  <c r="DL7"/>
  <c r="FY6"/>
  <c r="FY4" s="1"/>
  <c r="DJ51" s="1"/>
  <c r="FU6"/>
  <c r="FU4" s="1"/>
  <c r="DF43" s="1"/>
  <c r="FQ6"/>
  <c r="FQ4" s="1"/>
  <c r="DB41" s="1"/>
  <c r="FM6"/>
  <c r="FM4" s="1"/>
  <c r="FA10" s="1"/>
  <c r="FI6"/>
  <c r="FI4" s="1"/>
  <c r="CT51" s="1"/>
  <c r="FE6"/>
  <c r="FE4" s="1"/>
  <c r="CP14" s="1"/>
  <c r="EO6"/>
  <c r="EK6"/>
  <c r="EG6"/>
  <c r="EC6"/>
  <c r="DY6"/>
  <c r="DU6"/>
  <c r="DL6"/>
  <c r="DH6"/>
  <c r="DD6"/>
  <c r="CZ6"/>
  <c r="CV6"/>
  <c r="CR6"/>
  <c r="CM6"/>
  <c r="CI6"/>
  <c r="CE6"/>
  <c r="CA6"/>
  <c r="BW6"/>
  <c r="BS6"/>
  <c r="BO6"/>
  <c r="BJ6"/>
  <c r="BF6"/>
  <c r="BB6"/>
  <c r="AX6"/>
  <c r="AT6"/>
  <c r="AP6"/>
  <c r="AK6"/>
  <c r="AG6"/>
  <c r="AC6"/>
  <c r="Y6"/>
  <c r="U6"/>
  <c r="BZ63" l="1"/>
  <c r="BZ73" s="1"/>
  <c r="BZ74" s="1"/>
  <c r="GE4"/>
  <c r="DF17"/>
  <c r="DF9"/>
  <c r="CP41"/>
  <c r="CP38"/>
  <c r="CP31"/>
  <c r="CT35"/>
  <c r="DF36"/>
  <c r="CT55"/>
  <c r="DF55"/>
  <c r="CP49"/>
  <c r="CP44"/>
  <c r="DJ53"/>
  <c r="DJ55"/>
  <c r="CP26"/>
  <c r="DF26"/>
  <c r="DF8"/>
  <c r="DF18"/>
  <c r="DB19"/>
  <c r="DF20"/>
  <c r="CT20"/>
  <c r="CT24"/>
  <c r="DF24"/>
  <c r="DB32"/>
  <c r="DB36"/>
  <c r="DB40"/>
  <c r="DB18"/>
  <c r="DF21"/>
  <c r="CP22"/>
  <c r="DF22"/>
  <c r="CT41"/>
  <c r="CT30"/>
  <c r="DF33"/>
  <c r="CT29"/>
  <c r="CP32"/>
  <c r="CT37"/>
  <c r="CP40"/>
  <c r="CT47"/>
  <c r="DJ25"/>
  <c r="DF31"/>
  <c r="CP48"/>
  <c r="CP53"/>
  <c r="CP25"/>
  <c r="DJ45"/>
  <c r="DB11"/>
  <c r="DB20"/>
  <c r="DJ41"/>
  <c r="CT33"/>
  <c r="CP55"/>
  <c r="CP36"/>
  <c r="CT8"/>
  <c r="CT10"/>
  <c r="CT14"/>
  <c r="CT13"/>
  <c r="CT25"/>
  <c r="CT27"/>
  <c r="CT45"/>
  <c r="CT48"/>
  <c r="CT52"/>
  <c r="CT23"/>
  <c r="CT50"/>
  <c r="CT54"/>
  <c r="DJ8"/>
  <c r="DJ9"/>
  <c r="GI4"/>
  <c r="DJ28"/>
  <c r="BM8"/>
  <c r="CM8"/>
  <c r="DL8" s="1"/>
  <c r="GH4"/>
  <c r="CG7"/>
  <c r="BG7"/>
  <c r="FA7"/>
  <c r="DP8"/>
  <c r="BJ12"/>
  <c r="CJ12"/>
  <c r="DI12" s="1"/>
  <c r="BQ63"/>
  <c r="BQ73" s="1"/>
  <c r="BQ74" s="1"/>
  <c r="CG14"/>
  <c r="BG14"/>
  <c r="CE15"/>
  <c r="DE15" s="1"/>
  <c r="BE15"/>
  <c r="DJ15"/>
  <c r="CP17"/>
  <c r="CC18"/>
  <c r="DC18" s="1"/>
  <c r="BC18"/>
  <c r="DF19"/>
  <c r="CX20"/>
  <c r="CT7"/>
  <c r="CC16"/>
  <c r="DC16" s="1"/>
  <c r="BC16"/>
  <c r="BM16"/>
  <c r="CM16"/>
  <c r="DL16" s="1"/>
  <c r="CT9"/>
  <c r="CT11"/>
  <c r="CM17"/>
  <c r="DL17" s="1"/>
  <c r="BM17"/>
  <c r="DJ17"/>
  <c r="CM18"/>
  <c r="DL18" s="1"/>
  <c r="BM18"/>
  <c r="CI19"/>
  <c r="DH19" s="1"/>
  <c r="BI19"/>
  <c r="BM21"/>
  <c r="CM21"/>
  <c r="DL21" s="1"/>
  <c r="CP15"/>
  <c r="CX15"/>
  <c r="CX17"/>
  <c r="FA26"/>
  <c r="FA22"/>
  <c r="DP17"/>
  <c r="FA20"/>
  <c r="FA16"/>
  <c r="DP10"/>
  <c r="GG4"/>
  <c r="BS63"/>
  <c r="BS73" s="1"/>
  <c r="BS74" s="1"/>
  <c r="DJ22"/>
  <c r="CP24"/>
  <c r="DB24"/>
  <c r="DJ26"/>
  <c r="CP28"/>
  <c r="DB28"/>
  <c r="CG29"/>
  <c r="BG29"/>
  <c r="CE29"/>
  <c r="DE29" s="1"/>
  <c r="BE29"/>
  <c r="CM30"/>
  <c r="DL30" s="1"/>
  <c r="BM30"/>
  <c r="CK30"/>
  <c r="DJ30" s="1"/>
  <c r="BK30"/>
  <c r="CM31"/>
  <c r="DL31" s="1"/>
  <c r="BM31"/>
  <c r="DB31"/>
  <c r="CE32"/>
  <c r="DE32" s="1"/>
  <c r="BE32"/>
  <c r="CC32"/>
  <c r="DC32" s="1"/>
  <c r="BC32"/>
  <c r="CG33"/>
  <c r="BG33"/>
  <c r="CE33"/>
  <c r="DE33" s="1"/>
  <c r="BE33"/>
  <c r="CM34"/>
  <c r="DL34" s="1"/>
  <c r="BM34"/>
  <c r="CK34"/>
  <c r="DJ34" s="1"/>
  <c r="BK34"/>
  <c r="CM35"/>
  <c r="DL35" s="1"/>
  <c r="BM35"/>
  <c r="DB35"/>
  <c r="CE36"/>
  <c r="DE36" s="1"/>
  <c r="BE36"/>
  <c r="CC36"/>
  <c r="DC36" s="1"/>
  <c r="BC36"/>
  <c r="CG37"/>
  <c r="BG37"/>
  <c r="CE37"/>
  <c r="DE37" s="1"/>
  <c r="BE37"/>
  <c r="CM38"/>
  <c r="DL38" s="1"/>
  <c r="BM38"/>
  <c r="CK38"/>
  <c r="DJ38" s="1"/>
  <c r="BK38"/>
  <c r="CM39"/>
  <c r="DL39" s="1"/>
  <c r="BM39"/>
  <c r="DB39"/>
  <c r="CE40"/>
  <c r="DE40" s="1"/>
  <c r="BE40"/>
  <c r="CC40"/>
  <c r="DC40" s="1"/>
  <c r="BC40"/>
  <c r="BI23"/>
  <c r="CI23"/>
  <c r="DH23" s="1"/>
  <c r="BA23"/>
  <c r="CA23"/>
  <c r="DA23" s="1"/>
  <c r="BI27"/>
  <c r="CI27"/>
  <c r="DH27" s="1"/>
  <c r="BA27"/>
  <c r="CA27"/>
  <c r="DA27" s="1"/>
  <c r="CT22"/>
  <c r="DB22"/>
  <c r="BB46"/>
  <c r="CB46"/>
  <c r="DB46" s="1"/>
  <c r="CT34"/>
  <c r="DF37"/>
  <c r="CD42"/>
  <c r="DD42" s="1"/>
  <c r="BD42"/>
  <c r="BJ42"/>
  <c r="CJ42"/>
  <c r="DI42" s="1"/>
  <c r="BI44"/>
  <c r="CI44"/>
  <c r="DH44" s="1"/>
  <c r="CC44"/>
  <c r="DC44" s="1"/>
  <c r="BC44"/>
  <c r="CT44"/>
  <c r="DF30"/>
  <c r="DF35"/>
  <c r="CT39"/>
  <c r="DJ47"/>
  <c r="BE25"/>
  <c r="CE25"/>
  <c r="DE25" s="1"/>
  <c r="CD25"/>
  <c r="DD25" s="1"/>
  <c r="BD25"/>
  <c r="CJ25"/>
  <c r="DI25" s="1"/>
  <c r="BJ25"/>
  <c r="CT43"/>
  <c r="CP47"/>
  <c r="CL50"/>
  <c r="DK50" s="1"/>
  <c r="BL50"/>
  <c r="BF50"/>
  <c r="CF50"/>
  <c r="DF50" s="1"/>
  <c r="CP51"/>
  <c r="CP35"/>
  <c r="CX35"/>
  <c r="CP33"/>
  <c r="CX33"/>
  <c r="DJ50"/>
  <c r="DB55"/>
  <c r="DJ43"/>
  <c r="CX53"/>
  <c r="BK48"/>
  <c r="CK48"/>
  <c r="DJ48" s="1"/>
  <c r="CL48"/>
  <c r="DK48" s="1"/>
  <c r="BL48"/>
  <c r="BF48"/>
  <c r="CF48"/>
  <c r="DF48" s="1"/>
  <c r="DJ49"/>
  <c r="BI52"/>
  <c r="CI52"/>
  <c r="DH52" s="1"/>
  <c r="BA52"/>
  <c r="CA52"/>
  <c r="DA52" s="1"/>
  <c r="CT26"/>
  <c r="DB26"/>
  <c r="BM54"/>
  <c r="CM54"/>
  <c r="DL54" s="1"/>
  <c r="BG54"/>
  <c r="CG54"/>
  <c r="BB54"/>
  <c r="CB54"/>
  <c r="DB54" s="1"/>
  <c r="CX8"/>
  <c r="CX11"/>
  <c r="CX14"/>
  <c r="CX12"/>
  <c r="CX10"/>
  <c r="CX13"/>
  <c r="FA17"/>
  <c r="FA23"/>
  <c r="FA25"/>
  <c r="FA27"/>
  <c r="FA12"/>
  <c r="CX18"/>
  <c r="FA21"/>
  <c r="DP40"/>
  <c r="FA41"/>
  <c r="DP42"/>
  <c r="FA43"/>
  <c r="DP44"/>
  <c r="FA45"/>
  <c r="DP46"/>
  <c r="FA47"/>
  <c r="DP48"/>
  <c r="FA49"/>
  <c r="DP50"/>
  <c r="FA51"/>
  <c r="DP52"/>
  <c r="FA53"/>
  <c r="DP54"/>
  <c r="FA55"/>
  <c r="DP21"/>
  <c r="DP22"/>
  <c r="DP26"/>
  <c r="CX45"/>
  <c r="DP24"/>
  <c r="DP28"/>
  <c r="FA31"/>
  <c r="DP32"/>
  <c r="FA35"/>
  <c r="DP36"/>
  <c r="FA39"/>
  <c r="FA46"/>
  <c r="FA48"/>
  <c r="FA50"/>
  <c r="FA52"/>
  <c r="FA29"/>
  <c r="FA34"/>
  <c r="FA37"/>
  <c r="DP43"/>
  <c r="CX46"/>
  <c r="FA54"/>
  <c r="DP29"/>
  <c r="DP31"/>
  <c r="FA32"/>
  <c r="DP34"/>
  <c r="DP37"/>
  <c r="DP39"/>
  <c r="CX44"/>
  <c r="DP47"/>
  <c r="DP51"/>
  <c r="DP53"/>
  <c r="DP55"/>
  <c r="FA30"/>
  <c r="FA33"/>
  <c r="FA38"/>
  <c r="FA40"/>
  <c r="FA28"/>
  <c r="FA36"/>
  <c r="DP41"/>
  <c r="FA44"/>
  <c r="DP30"/>
  <c r="DP38"/>
  <c r="CX48"/>
  <c r="CX52"/>
  <c r="DP45"/>
  <c r="CX47"/>
  <c r="DP49"/>
  <c r="CX51"/>
  <c r="DP33"/>
  <c r="DP35"/>
  <c r="FA42"/>
  <c r="CX54"/>
  <c r="CX55"/>
  <c r="CI8"/>
  <c r="DH8" s="1"/>
  <c r="BI8"/>
  <c r="CC7"/>
  <c r="DC7" s="1"/>
  <c r="BC7"/>
  <c r="BH8"/>
  <c r="CH8"/>
  <c r="DG8" s="1"/>
  <c r="CF10"/>
  <c r="DF10" s="1"/>
  <c r="BF10"/>
  <c r="GF4"/>
  <c r="FC8"/>
  <c r="CJ14"/>
  <c r="DI14" s="1"/>
  <c r="BJ14"/>
  <c r="CL14"/>
  <c r="DK14" s="1"/>
  <c r="BL14"/>
  <c r="CI15"/>
  <c r="DH15" s="1"/>
  <c r="BI15"/>
  <c r="BL16"/>
  <c r="CL16"/>
  <c r="DK16" s="1"/>
  <c r="CK20"/>
  <c r="DJ20" s="1"/>
  <c r="BK20"/>
  <c r="CC21"/>
  <c r="DC21" s="1"/>
  <c r="BC21"/>
  <c r="BJ16"/>
  <c r="CJ16"/>
  <c r="DI16" s="1"/>
  <c r="BI16"/>
  <c r="CI16"/>
  <c r="DH16" s="1"/>
  <c r="CX9"/>
  <c r="CI17"/>
  <c r="DH17" s="1"/>
  <c r="BI17"/>
  <c r="BE19"/>
  <c r="CE19"/>
  <c r="DE19" s="1"/>
  <c r="CX19"/>
  <c r="CI21"/>
  <c r="DH21" s="1"/>
  <c r="BI21"/>
  <c r="DP25"/>
  <c r="FA14"/>
  <c r="DP20"/>
  <c r="DP16"/>
  <c r="FA13"/>
  <c r="FA9"/>
  <c r="DP9"/>
  <c r="CH23"/>
  <c r="DG23" s="1"/>
  <c r="BH23"/>
  <c r="CH27"/>
  <c r="DG27" s="1"/>
  <c r="BH27"/>
  <c r="CC29"/>
  <c r="DC29" s="1"/>
  <c r="BC29"/>
  <c r="CA29"/>
  <c r="DA29" s="1"/>
  <c r="BA29"/>
  <c r="CI30"/>
  <c r="DH30" s="1"/>
  <c r="BI30"/>
  <c r="CG30"/>
  <c r="BG30"/>
  <c r="CK31"/>
  <c r="DJ31" s="1"/>
  <c r="BK31"/>
  <c r="CI31"/>
  <c r="DH31" s="1"/>
  <c r="BI31"/>
  <c r="CA32"/>
  <c r="DA32" s="1"/>
  <c r="BA32"/>
  <c r="CC33"/>
  <c r="DC33" s="1"/>
  <c r="BC33"/>
  <c r="CA33"/>
  <c r="DA33" s="1"/>
  <c r="BA33"/>
  <c r="CI34"/>
  <c r="DH34" s="1"/>
  <c r="BI34"/>
  <c r="CG34"/>
  <c r="BG34"/>
  <c r="CK35"/>
  <c r="DJ35" s="1"/>
  <c r="BK35"/>
  <c r="CI35"/>
  <c r="DH35" s="1"/>
  <c r="BI35"/>
  <c r="CA36"/>
  <c r="DA36" s="1"/>
  <c r="BA36"/>
  <c r="CC37"/>
  <c r="DC37" s="1"/>
  <c r="BC37"/>
  <c r="CA37"/>
  <c r="DA37" s="1"/>
  <c r="BA37"/>
  <c r="CI38"/>
  <c r="DH38" s="1"/>
  <c r="BI38"/>
  <c r="CG38"/>
  <c r="BG38"/>
  <c r="CK39"/>
  <c r="DJ39" s="1"/>
  <c r="BK39"/>
  <c r="CI39"/>
  <c r="DH39" s="1"/>
  <c r="BI39"/>
  <c r="CA40"/>
  <c r="DA40" s="1"/>
  <c r="BA40"/>
  <c r="CD23"/>
  <c r="DD23" s="1"/>
  <c r="CD63" s="1"/>
  <c r="CD73" s="1"/>
  <c r="CD74" s="1"/>
  <c r="BD23"/>
  <c r="CJ23"/>
  <c r="DI23" s="1"/>
  <c r="BJ23"/>
  <c r="CD27"/>
  <c r="DD27" s="1"/>
  <c r="BD27"/>
  <c r="CJ27"/>
  <c r="DI27" s="1"/>
  <c r="BJ27"/>
  <c r="CX27"/>
  <c r="CX38"/>
  <c r="CK42"/>
  <c r="DJ42" s="1"/>
  <c r="BK42"/>
  <c r="BF42"/>
  <c r="CF42"/>
  <c r="DF42" s="1"/>
  <c r="BA44"/>
  <c r="CA44"/>
  <c r="DA44" s="1"/>
  <c r="BJ44"/>
  <c r="CJ44"/>
  <c r="DI44" s="1"/>
  <c r="CX31"/>
  <c r="BE50"/>
  <c r="CE50"/>
  <c r="DE50" s="1"/>
  <c r="BM25"/>
  <c r="CM25"/>
  <c r="DL25" s="1"/>
  <c r="CL25"/>
  <c r="DK25" s="1"/>
  <c r="BL25"/>
  <c r="BF25"/>
  <c r="CF25"/>
  <c r="DF25" s="1"/>
  <c r="CX32"/>
  <c r="CX40"/>
  <c r="BG50"/>
  <c r="CG50"/>
  <c r="BB50"/>
  <c r="CB50"/>
  <c r="DB50" s="1"/>
  <c r="CX49"/>
  <c r="CX50"/>
  <c r="CX23"/>
  <c r="CD48"/>
  <c r="DD48" s="1"/>
  <c r="BD48"/>
  <c r="CG48"/>
  <c r="BG48"/>
  <c r="BB48"/>
  <c r="CB48"/>
  <c r="DB48" s="1"/>
  <c r="BC52"/>
  <c r="CC52"/>
  <c r="DC52" s="1"/>
  <c r="CJ52"/>
  <c r="DI52" s="1"/>
  <c r="BJ52"/>
  <c r="BI54"/>
  <c r="CI54"/>
  <c r="DH54" s="1"/>
  <c r="CX36"/>
  <c r="CH54"/>
  <c r="DG54" s="1"/>
  <c r="BH54"/>
  <c r="BA54"/>
  <c r="CA54"/>
  <c r="DA54" s="1"/>
  <c r="DB12"/>
  <c r="DB13"/>
  <c r="DB9"/>
  <c r="DB45"/>
  <c r="DB47"/>
  <c r="DB51"/>
  <c r="DB49"/>
  <c r="DB53"/>
  <c r="CE8"/>
  <c r="DE8" s="1"/>
  <c r="BE8"/>
  <c r="DQ7"/>
  <c r="BV63"/>
  <c r="BV73" s="1"/>
  <c r="BV74" s="1"/>
  <c r="BR63"/>
  <c r="BR73" s="1"/>
  <c r="BR74" s="1"/>
  <c r="CJ10"/>
  <c r="DI10" s="1"/>
  <c r="CI63" s="1"/>
  <c r="CI73" s="1"/>
  <c r="CI74" s="1"/>
  <c r="BJ10"/>
  <c r="BF14"/>
  <c r="CF14"/>
  <c r="DF14" s="1"/>
  <c r="CM63"/>
  <c r="CM73" s="1"/>
  <c r="CM74" s="1"/>
  <c r="CM15"/>
  <c r="DL15" s="1"/>
  <c r="BM15"/>
  <c r="CK18"/>
  <c r="DJ18" s="1"/>
  <c r="BK18"/>
  <c r="BG20"/>
  <c r="CG20"/>
  <c r="BH21"/>
  <c r="CH21"/>
  <c r="DG21" s="1"/>
  <c r="DB10"/>
  <c r="CK16"/>
  <c r="DJ16" s="1"/>
  <c r="BK16"/>
  <c r="BF16"/>
  <c r="CF16"/>
  <c r="DF16" s="1"/>
  <c r="BE16"/>
  <c r="CE16"/>
  <c r="DE16" s="1"/>
  <c r="BE17"/>
  <c r="CE17"/>
  <c r="DE17" s="1"/>
  <c r="CA19"/>
  <c r="DA19" s="1"/>
  <c r="BA19"/>
  <c r="BE21"/>
  <c r="CE21"/>
  <c r="DE21" s="1"/>
  <c r="CX21"/>
  <c r="FA19"/>
  <c r="FA24"/>
  <c r="DP15"/>
  <c r="DP13"/>
  <c r="FA18"/>
  <c r="FA15"/>
  <c r="DP12"/>
  <c r="FA8"/>
  <c r="BO63"/>
  <c r="BO73" s="1"/>
  <c r="BO74" s="1"/>
  <c r="BW63"/>
  <c r="BW73" s="1"/>
  <c r="BW74" s="1"/>
  <c r="DB17"/>
  <c r="CM29"/>
  <c r="DL29" s="1"/>
  <c r="BM29"/>
  <c r="DB29"/>
  <c r="CE30"/>
  <c r="DE30" s="1"/>
  <c r="BE30"/>
  <c r="CC30"/>
  <c r="DC30" s="1"/>
  <c r="BC30"/>
  <c r="CG31"/>
  <c r="BG31"/>
  <c r="CE31"/>
  <c r="DE31" s="1"/>
  <c r="BE31"/>
  <c r="CM32"/>
  <c r="DL32" s="1"/>
  <c r="BM32"/>
  <c r="CK32"/>
  <c r="DJ32" s="1"/>
  <c r="BK32"/>
  <c r="CM33"/>
  <c r="DL33" s="1"/>
  <c r="BM33"/>
  <c r="DB33"/>
  <c r="CE34"/>
  <c r="DE34" s="1"/>
  <c r="BE34"/>
  <c r="CC34"/>
  <c r="DC34" s="1"/>
  <c r="BC34"/>
  <c r="CG35"/>
  <c r="BG35"/>
  <c r="CE35"/>
  <c r="DE35" s="1"/>
  <c r="BE35"/>
  <c r="CM36"/>
  <c r="DL36" s="1"/>
  <c r="BM36"/>
  <c r="CK36"/>
  <c r="DJ36" s="1"/>
  <c r="BK36"/>
  <c r="CM37"/>
  <c r="DL37" s="1"/>
  <c r="BM37"/>
  <c r="DB37"/>
  <c r="CE38"/>
  <c r="DE38" s="1"/>
  <c r="BE38"/>
  <c r="CC38"/>
  <c r="DC38" s="1"/>
  <c r="BC38"/>
  <c r="CG39"/>
  <c r="BG39"/>
  <c r="CE39"/>
  <c r="DE39" s="1"/>
  <c r="BE39"/>
  <c r="CM40"/>
  <c r="DL40" s="1"/>
  <c r="BM40"/>
  <c r="BK40"/>
  <c r="CK40"/>
  <c r="DJ40" s="1"/>
  <c r="CL23"/>
  <c r="DK23" s="1"/>
  <c r="BL23"/>
  <c r="BF23"/>
  <c r="CF23"/>
  <c r="DF23" s="1"/>
  <c r="CL27"/>
  <c r="DK27" s="1"/>
  <c r="BL27"/>
  <c r="BF27"/>
  <c r="CF27"/>
  <c r="DF27" s="1"/>
  <c r="CX22"/>
  <c r="BJ46"/>
  <c r="CJ46"/>
  <c r="DI46" s="1"/>
  <c r="CX34"/>
  <c r="BG42"/>
  <c r="CG42"/>
  <c r="BB42"/>
  <c r="CB42"/>
  <c r="DB42" s="1"/>
  <c r="CK44"/>
  <c r="DJ44" s="1"/>
  <c r="BK44"/>
  <c r="BF44"/>
  <c r="CF44"/>
  <c r="DF44" s="1"/>
  <c r="CX39"/>
  <c r="BM50"/>
  <c r="CM50"/>
  <c r="DL50" s="1"/>
  <c r="BC25"/>
  <c r="CC25"/>
  <c r="DC25" s="1"/>
  <c r="CG25"/>
  <c r="BG25"/>
  <c r="CB25"/>
  <c r="DB25" s="1"/>
  <c r="BB25"/>
  <c r="CX43"/>
  <c r="BA50"/>
  <c r="CA50"/>
  <c r="DA50" s="1"/>
  <c r="CX42"/>
  <c r="CD54"/>
  <c r="DD54" s="1"/>
  <c r="BD54"/>
  <c r="BM52"/>
  <c r="CM52"/>
  <c r="DL52" s="1"/>
  <c r="BE54"/>
  <c r="CE54"/>
  <c r="DE54" s="1"/>
  <c r="BI48"/>
  <c r="CI48"/>
  <c r="DH48" s="1"/>
  <c r="BA48"/>
  <c r="CA48"/>
  <c r="DA48" s="1"/>
  <c r="BK52"/>
  <c r="CK52"/>
  <c r="DJ52" s="1"/>
  <c r="CL52"/>
  <c r="DK52" s="1"/>
  <c r="BL52"/>
  <c r="BF52"/>
  <c r="CF52"/>
  <c r="DF52" s="1"/>
  <c r="CX26"/>
  <c r="BC54"/>
  <c r="CC54"/>
  <c r="DC54" s="1"/>
  <c r="CJ54"/>
  <c r="DI54" s="1"/>
  <c r="BJ54"/>
  <c r="FC7"/>
  <c r="DR8"/>
  <c r="FC9"/>
  <c r="DR10"/>
  <c r="FC11"/>
  <c r="DO7"/>
  <c r="CP8"/>
  <c r="DO8"/>
  <c r="FB8"/>
  <c r="DQ9"/>
  <c r="DR9"/>
  <c r="FC10"/>
  <c r="DR11"/>
  <c r="FC12"/>
  <c r="DR13"/>
  <c r="DR7"/>
  <c r="CP11"/>
  <c r="FB12"/>
  <c r="CP13"/>
  <c r="DQ13"/>
  <c r="FB13"/>
  <c r="DO14"/>
  <c r="FB14"/>
  <c r="DQ15"/>
  <c r="EZ15"/>
  <c r="DO16"/>
  <c r="EZ8"/>
  <c r="DO11"/>
  <c r="EZ11"/>
  <c r="DO12"/>
  <c r="FC13"/>
  <c r="FC14"/>
  <c r="DR15"/>
  <c r="DQ8"/>
  <c r="EZ9"/>
  <c r="CP10"/>
  <c r="DO10"/>
  <c r="EZ10"/>
  <c r="DQ11"/>
  <c r="FB11"/>
  <c r="DQ12"/>
  <c r="EZ12"/>
  <c r="DO13"/>
  <c r="DQ14"/>
  <c r="EZ14"/>
  <c r="DO15"/>
  <c r="FB15"/>
  <c r="DQ16"/>
  <c r="EZ16"/>
  <c r="DO17"/>
  <c r="FB17"/>
  <c r="DQ18"/>
  <c r="EZ18"/>
  <c r="DO19"/>
  <c r="FB19"/>
  <c r="DQ20"/>
  <c r="EZ20"/>
  <c r="FB10"/>
  <c r="DR12"/>
  <c r="EZ13"/>
  <c r="FC17"/>
  <c r="FC19"/>
  <c r="CP21"/>
  <c r="DO21"/>
  <c r="FB21"/>
  <c r="CP7"/>
  <c r="FB9"/>
  <c r="DQ10"/>
  <c r="FC15"/>
  <c r="DR16"/>
  <c r="FB16"/>
  <c r="CP18"/>
  <c r="DR18"/>
  <c r="FB18"/>
  <c r="FB7"/>
  <c r="CP9"/>
  <c r="DO9"/>
  <c r="DR14"/>
  <c r="FC16"/>
  <c r="DQ17"/>
  <c r="EZ17"/>
  <c r="FC18"/>
  <c r="DQ19"/>
  <c r="EZ19"/>
  <c r="FC20"/>
  <c r="FC21"/>
  <c r="DR22"/>
  <c r="FC23"/>
  <c r="DR24"/>
  <c r="FC25"/>
  <c r="DR26"/>
  <c r="FC27"/>
  <c r="DR17"/>
  <c r="DO18"/>
  <c r="DO20"/>
  <c r="FB20"/>
  <c r="DQ21"/>
  <c r="EZ21"/>
  <c r="CP20"/>
  <c r="DO22"/>
  <c r="DR23"/>
  <c r="DO24"/>
  <c r="DR25"/>
  <c r="DO26"/>
  <c r="DR27"/>
  <c r="DQ28"/>
  <c r="EZ28"/>
  <c r="DO29"/>
  <c r="FB29"/>
  <c r="DQ30"/>
  <c r="EZ30"/>
  <c r="DO31"/>
  <c r="FB31"/>
  <c r="DQ32"/>
  <c r="EZ32"/>
  <c r="DO33"/>
  <c r="FB33"/>
  <c r="DQ34"/>
  <c r="EZ34"/>
  <c r="DO35"/>
  <c r="FB35"/>
  <c r="DQ36"/>
  <c r="EZ36"/>
  <c r="DO37"/>
  <c r="FB37"/>
  <c r="DQ38"/>
  <c r="EZ38"/>
  <c r="DO39"/>
  <c r="FB39"/>
  <c r="DR20"/>
  <c r="DR21"/>
  <c r="DQ22"/>
  <c r="FB22"/>
  <c r="DO23"/>
  <c r="DQ24"/>
  <c r="FB24"/>
  <c r="DO25"/>
  <c r="DQ26"/>
  <c r="FB26"/>
  <c r="DO27"/>
  <c r="DO28"/>
  <c r="FB28"/>
  <c r="DQ29"/>
  <c r="EZ29"/>
  <c r="DO30"/>
  <c r="FB30"/>
  <c r="DQ31"/>
  <c r="EZ31"/>
  <c r="DO32"/>
  <c r="FB32"/>
  <c r="DQ33"/>
  <c r="EZ33"/>
  <c r="DO34"/>
  <c r="FB34"/>
  <c r="DQ35"/>
  <c r="EZ35"/>
  <c r="DO36"/>
  <c r="FB36"/>
  <c r="DQ37"/>
  <c r="EZ37"/>
  <c r="DO38"/>
  <c r="FB38"/>
  <c r="DQ39"/>
  <c r="EZ39"/>
  <c r="EZ22"/>
  <c r="DQ25"/>
  <c r="FB25"/>
  <c r="EZ26"/>
  <c r="DR28"/>
  <c r="FC28"/>
  <c r="DR29"/>
  <c r="FC29"/>
  <c r="DR30"/>
  <c r="FC30"/>
  <c r="DR31"/>
  <c r="FC31"/>
  <c r="DR32"/>
  <c r="FC32"/>
  <c r="DR33"/>
  <c r="FC33"/>
  <c r="DR34"/>
  <c r="FC34"/>
  <c r="DR35"/>
  <c r="FC35"/>
  <c r="DR36"/>
  <c r="FC36"/>
  <c r="DR37"/>
  <c r="FC37"/>
  <c r="DR38"/>
  <c r="FC38"/>
  <c r="DR39"/>
  <c r="FC39"/>
  <c r="FC40"/>
  <c r="DR41"/>
  <c r="FC42"/>
  <c r="DR43"/>
  <c r="FC44"/>
  <c r="DR45"/>
  <c r="FC46"/>
  <c r="DR47"/>
  <c r="FC48"/>
  <c r="DR49"/>
  <c r="FC50"/>
  <c r="DR51"/>
  <c r="FC52"/>
  <c r="DR53"/>
  <c r="FC54"/>
  <c r="DR55"/>
  <c r="FC22"/>
  <c r="EZ23"/>
  <c r="FC26"/>
  <c r="EZ27"/>
  <c r="DQ40"/>
  <c r="EZ40"/>
  <c r="DO41"/>
  <c r="FB41"/>
  <c r="DQ42"/>
  <c r="EZ42"/>
  <c r="DO43"/>
  <c r="FB43"/>
  <c r="CP12"/>
  <c r="DQ23"/>
  <c r="EZ24"/>
  <c r="FB27"/>
  <c r="DQ44"/>
  <c r="EZ44"/>
  <c r="FC45"/>
  <c r="DQ46"/>
  <c r="EZ46"/>
  <c r="EZ25"/>
  <c r="DQ27"/>
  <c r="DQ41"/>
  <c r="FC41"/>
  <c r="DQ43"/>
  <c r="FC43"/>
  <c r="DR44"/>
  <c r="FB44"/>
  <c r="DQ45"/>
  <c r="FB45"/>
  <c r="DO46"/>
  <c r="DO47"/>
  <c r="DR48"/>
  <c r="DO49"/>
  <c r="DR50"/>
  <c r="DO51"/>
  <c r="DR52"/>
  <c r="DO44"/>
  <c r="DR46"/>
  <c r="DO48"/>
  <c r="EZ48"/>
  <c r="DQ49"/>
  <c r="FB49"/>
  <c r="DO52"/>
  <c r="EZ52"/>
  <c r="DO53"/>
  <c r="DR54"/>
  <c r="DO55"/>
  <c r="FB23"/>
  <c r="FC24"/>
  <c r="EZ41"/>
  <c r="EZ47"/>
  <c r="DQ48"/>
  <c r="FB48"/>
  <c r="FC49"/>
  <c r="EZ51"/>
  <c r="DQ52"/>
  <c r="FB52"/>
  <c r="EZ53"/>
  <c r="FB54"/>
  <c r="EZ55"/>
  <c r="DR19"/>
  <c r="DO40"/>
  <c r="DR42"/>
  <c r="FB42"/>
  <c r="CP46"/>
  <c r="DO42"/>
  <c r="DQ50"/>
  <c r="DQ53"/>
  <c r="EZ43"/>
  <c r="CP45"/>
  <c r="DO45"/>
  <c r="EZ45"/>
  <c r="FB47"/>
  <c r="EZ49"/>
  <c r="FB51"/>
  <c r="FB55"/>
  <c r="FB40"/>
  <c r="DQ47"/>
  <c r="FC47"/>
  <c r="DO50"/>
  <c r="EZ50"/>
  <c r="DQ51"/>
  <c r="FC51"/>
  <c r="FB53"/>
  <c r="DO54"/>
  <c r="EZ54"/>
  <c r="DQ55"/>
  <c r="FC55"/>
  <c r="DR40"/>
  <c r="CP42"/>
  <c r="FB46"/>
  <c r="FB50"/>
  <c r="FC53"/>
  <c r="DQ54"/>
  <c r="DF11"/>
  <c r="DF13"/>
  <c r="DF40"/>
  <c r="DF45"/>
  <c r="CA8"/>
  <c r="DA8" s="1"/>
  <c r="BA8"/>
  <c r="GD4"/>
  <c r="CK7"/>
  <c r="DJ7" s="1"/>
  <c r="BK7"/>
  <c r="CX7"/>
  <c r="CF12"/>
  <c r="DF12" s="1"/>
  <c r="BF12"/>
  <c r="DB7"/>
  <c r="DB8"/>
  <c r="CB14"/>
  <c r="DB14" s="1"/>
  <c r="BB14"/>
  <c r="BY63"/>
  <c r="BY73" s="1"/>
  <c r="BY74" s="1"/>
  <c r="BG18"/>
  <c r="CG18"/>
  <c r="CP19"/>
  <c r="CC20"/>
  <c r="DC20" s="1"/>
  <c r="BC20"/>
  <c r="DF15"/>
  <c r="CG16"/>
  <c r="BG16"/>
  <c r="BB16"/>
  <c r="CB16"/>
  <c r="DB16" s="1"/>
  <c r="BA16"/>
  <c r="CA16"/>
  <c r="DA16" s="1"/>
  <c r="DJ13"/>
  <c r="DB15"/>
  <c r="CX16"/>
  <c r="CA17"/>
  <c r="DA17" s="1"/>
  <c r="BA17"/>
  <c r="CH18"/>
  <c r="DG18" s="1"/>
  <c r="BH18"/>
  <c r="CM19"/>
  <c r="DL19" s="1"/>
  <c r="BM19"/>
  <c r="DJ19"/>
  <c r="CA21"/>
  <c r="DA21" s="1"/>
  <c r="BA21"/>
  <c r="CT12"/>
  <c r="CT18"/>
  <c r="DP7"/>
  <c r="DP27"/>
  <c r="DP23"/>
  <c r="DP19"/>
  <c r="DP18"/>
  <c r="DP14"/>
  <c r="FA11"/>
  <c r="DP11"/>
  <c r="CT17"/>
  <c r="CX24"/>
  <c r="CX25"/>
  <c r="CX28"/>
  <c r="CK29"/>
  <c r="DJ29" s="1"/>
  <c r="BK29"/>
  <c r="CI29"/>
  <c r="DH29" s="1"/>
  <c r="BI29"/>
  <c r="CA30"/>
  <c r="DA30" s="1"/>
  <c r="BA30"/>
  <c r="DB30"/>
  <c r="CC31"/>
  <c r="DC31" s="1"/>
  <c r="BC31"/>
  <c r="CA31"/>
  <c r="DA31" s="1"/>
  <c r="BA31"/>
  <c r="CI32"/>
  <c r="DH32" s="1"/>
  <c r="BI32"/>
  <c r="CG32"/>
  <c r="BG32"/>
  <c r="CK33"/>
  <c r="DJ33" s="1"/>
  <c r="BK33"/>
  <c r="CI33"/>
  <c r="DH33" s="1"/>
  <c r="BI33"/>
  <c r="CA34"/>
  <c r="DA34" s="1"/>
  <c r="BA34"/>
  <c r="DB34"/>
  <c r="CC35"/>
  <c r="DC35" s="1"/>
  <c r="BC35"/>
  <c r="CA35"/>
  <c r="DA35" s="1"/>
  <c r="BA35"/>
  <c r="CI36"/>
  <c r="DH36" s="1"/>
  <c r="BI36"/>
  <c r="CG36"/>
  <c r="BG36"/>
  <c r="CK37"/>
  <c r="DJ37" s="1"/>
  <c r="BK37"/>
  <c r="CI37"/>
  <c r="DH37" s="1"/>
  <c r="BI37"/>
  <c r="CA38"/>
  <c r="DA38" s="1"/>
  <c r="BA38"/>
  <c r="DB38"/>
  <c r="CC39"/>
  <c r="DC39" s="1"/>
  <c r="BC39"/>
  <c r="CA39"/>
  <c r="DA39" s="1"/>
  <c r="BA39"/>
  <c r="BI40"/>
  <c r="CI40"/>
  <c r="DH40" s="1"/>
  <c r="CG40"/>
  <c r="BG40"/>
  <c r="CG23"/>
  <c r="BG23"/>
  <c r="CB23"/>
  <c r="DB23" s="1"/>
  <c r="BB23"/>
  <c r="CG27"/>
  <c r="BG27"/>
  <c r="CB27"/>
  <c r="DB27" s="1"/>
  <c r="BB27"/>
  <c r="CX41"/>
  <c r="CF46"/>
  <c r="DF46" s="1"/>
  <c r="BF46"/>
  <c r="CP30"/>
  <c r="CX30"/>
  <c r="CT38"/>
  <c r="CL42"/>
  <c r="DK42" s="1"/>
  <c r="BL42"/>
  <c r="CC42"/>
  <c r="DC42" s="1"/>
  <c r="BC42"/>
  <c r="CT42"/>
  <c r="BG44"/>
  <c r="CG44"/>
  <c r="BB44"/>
  <c r="CB44"/>
  <c r="DB44" s="1"/>
  <c r="DJ27"/>
  <c r="CT31"/>
  <c r="DF32"/>
  <c r="CH25"/>
  <c r="DG25" s="1"/>
  <c r="BH25"/>
  <c r="BI25"/>
  <c r="CI25"/>
  <c r="DH25" s="1"/>
  <c r="BA25"/>
  <c r="CA25"/>
  <c r="DA25" s="1"/>
  <c r="CP29"/>
  <c r="CX29"/>
  <c r="CT32"/>
  <c r="CP37"/>
  <c r="CX37"/>
  <c r="CT40"/>
  <c r="CP43"/>
  <c r="DB43"/>
  <c r="DF47"/>
  <c r="CJ50"/>
  <c r="DI50" s="1"/>
  <c r="BJ50"/>
  <c r="DF51"/>
  <c r="DB21"/>
  <c r="DF34"/>
  <c r="DF39"/>
  <c r="CP52"/>
  <c r="BM48"/>
  <c r="CM48"/>
  <c r="DL48" s="1"/>
  <c r="CT49"/>
  <c r="DF49"/>
  <c r="CP54"/>
  <c r="BC48"/>
  <c r="CC48"/>
  <c r="DC48" s="1"/>
  <c r="CJ48"/>
  <c r="DI48" s="1"/>
  <c r="BJ48"/>
  <c r="CD52"/>
  <c r="DD52" s="1"/>
  <c r="BD52"/>
  <c r="CG52"/>
  <c r="BG52"/>
  <c r="BB52"/>
  <c r="CB52"/>
  <c r="DB52" s="1"/>
  <c r="CT36"/>
  <c r="DJ46"/>
  <c r="CL54"/>
  <c r="DK54" s="1"/>
  <c r="BL54"/>
  <c r="CF54"/>
  <c r="DF54" s="1"/>
  <c r="BF54"/>
  <c r="DJ54"/>
  <c r="CK63" l="1"/>
  <c r="CK73" s="1"/>
  <c r="CK74" s="1"/>
  <c r="CH63"/>
  <c r="CH73" s="1"/>
  <c r="CH74" s="1"/>
  <c r="CA63"/>
  <c r="CA73" s="1"/>
  <c r="CA74" s="1"/>
  <c r="CF63"/>
  <c r="CF73" s="1"/>
  <c r="CF74" s="1"/>
  <c r="CL63"/>
  <c r="CL73" s="1"/>
  <c r="CL74" s="1"/>
  <c r="CJ63"/>
  <c r="CJ73" s="1"/>
  <c r="CJ74" s="1"/>
  <c r="CE63"/>
  <c r="CE73" s="1"/>
  <c r="CE74" s="1"/>
  <c r="CC63"/>
  <c r="CC73" s="1"/>
  <c r="CC74" s="1"/>
  <c r="BX63"/>
  <c r="BX73" s="1"/>
  <c r="BX74" s="1"/>
  <c r="BP63"/>
  <c r="BP73" s="1"/>
  <c r="BP74" s="1"/>
  <c r="BT63"/>
  <c r="BT73" s="1"/>
  <c r="BT74" s="1"/>
  <c r="CB63"/>
  <c r="CB73" s="1"/>
  <c r="CB74" s="1"/>
</calcChain>
</file>

<file path=xl/comments1.xml><?xml version="1.0" encoding="utf-8"?>
<comments xmlns="http://schemas.openxmlformats.org/spreadsheetml/2006/main">
  <authors>
    <author>Auteur</author>
  </authors>
  <commentList>
    <comment ref="DS60" authorId="0">
      <text>
        <r>
          <rPr>
            <b/>
            <sz val="9"/>
            <color indexed="81"/>
            <rFont val="Tahoma"/>
            <family val="2"/>
          </rPr>
          <t>Moyenne Hebdo</t>
        </r>
      </text>
    </comment>
  </commentList>
</comments>
</file>

<file path=xl/sharedStrings.xml><?xml version="1.0" encoding="utf-8"?>
<sst xmlns="http://schemas.openxmlformats.org/spreadsheetml/2006/main" count="100" uniqueCount="27">
  <si>
    <t>4/7</t>
  </si>
  <si>
    <t>3/7</t>
  </si>
  <si>
    <t>2/7</t>
  </si>
  <si>
    <t>1/7</t>
  </si>
  <si>
    <t>Calcul</t>
  </si>
  <si>
    <t>Nb d'équipe</t>
  </si>
  <si>
    <t>h résultantes</t>
  </si>
  <si>
    <t>%</t>
  </si>
  <si>
    <t>s</t>
  </si>
  <si>
    <t>p</t>
  </si>
  <si>
    <t>25 mois</t>
  </si>
  <si>
    <t>13 mois</t>
  </si>
  <si>
    <t>Mois 7-12</t>
  </si>
  <si>
    <t>Mois 1-6</t>
  </si>
  <si>
    <t>Quad 6</t>
  </si>
  <si>
    <t>Quad 5</t>
  </si>
  <si>
    <t>Quad 4</t>
  </si>
  <si>
    <t>Quad 3</t>
  </si>
  <si>
    <t>Quad 2</t>
  </si>
  <si>
    <t>Quad 1</t>
  </si>
  <si>
    <t>Moyenne nombre semaines par mois (quadrimestres)</t>
  </si>
  <si>
    <t>Semaines par mois</t>
  </si>
  <si>
    <t>op</t>
  </si>
  <si>
    <t>JUIN</t>
  </si>
  <si>
    <t>P</t>
  </si>
  <si>
    <t>azerty</t>
  </si>
  <si>
    <t>az</t>
  </si>
</sst>
</file>

<file path=xl/styles.xml><?xml version="1.0" encoding="utf-8"?>
<styleSheet xmlns="http://schemas.openxmlformats.org/spreadsheetml/2006/main">
  <numFmts count="3">
    <numFmt numFmtId="164" formatCode="[$-40C]mmm\-yy;@"/>
    <numFmt numFmtId="165" formatCode="0.0%"/>
    <numFmt numFmtId="166" formatCode="0.0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8"/>
      <name val="Calibri"/>
      <family val="2"/>
      <scheme val="minor"/>
    </font>
    <font>
      <sz val="11"/>
      <color rgb="FF0070C0"/>
      <name val="Calibri"/>
      <family val="2"/>
      <scheme val="minor"/>
    </font>
    <font>
      <sz val="22"/>
      <name val="Arial"/>
      <family val="2"/>
    </font>
    <font>
      <sz val="14"/>
      <name val="Arial"/>
      <family val="2"/>
    </font>
    <font>
      <b/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A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1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/>
    <xf numFmtId="16" fontId="0" fillId="0" borderId="0" xfId="0" quotePrefix="1" applyNumberFormat="1" applyAlignment="1"/>
    <xf numFmtId="164" fontId="3" fillId="2" borderId="1" xfId="0" applyNumberFormat="1" applyFont="1" applyFill="1" applyBorder="1" applyAlignment="1">
      <alignment horizontal="center" vertical="center" textRotation="90" wrapText="1"/>
    </xf>
    <xf numFmtId="164" fontId="3" fillId="3" borderId="1" xfId="0" applyNumberFormat="1" applyFont="1" applyFill="1" applyBorder="1" applyAlignment="1">
      <alignment horizontal="center" vertical="center" textRotation="90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1" xfId="0" applyBorder="1" applyAlignment="1"/>
    <xf numFmtId="165" fontId="5" fillId="0" borderId="0" xfId="0" applyNumberFormat="1" applyFont="1" applyFill="1" applyBorder="1" applyAlignment="1"/>
    <xf numFmtId="165" fontId="5" fillId="0" borderId="1" xfId="0" applyNumberFormat="1" applyFont="1" applyBorder="1" applyAlignment="1"/>
    <xf numFmtId="1" fontId="0" fillId="0" borderId="0" xfId="0" applyNumberFormat="1" applyFill="1" applyBorder="1" applyAlignment="1"/>
    <xf numFmtId="1" fontId="0" fillId="0" borderId="1" xfId="0" applyNumberFormat="1" applyBorder="1" applyAlignment="1"/>
    <xf numFmtId="2" fontId="3" fillId="0" borderId="0" xfId="0" applyNumberFormat="1" applyFont="1" applyAlignment="1"/>
    <xf numFmtId="1" fontId="0" fillId="0" borderId="1" xfId="0" applyNumberFormat="1" applyBorder="1" applyAlignment="1">
      <alignment horizontal="center"/>
    </xf>
    <xf numFmtId="0" fontId="0" fillId="0" borderId="0" xfId="0" applyFill="1" applyAlignment="1"/>
    <xf numFmtId="0" fontId="0" fillId="0" borderId="0" xfId="0" applyAlignment="1">
      <alignment horizontal="right"/>
    </xf>
    <xf numFmtId="0" fontId="0" fillId="0" borderId="1" xfId="0" applyFill="1" applyBorder="1" applyAlignment="1"/>
    <xf numFmtId="0" fontId="4" fillId="0" borderId="0" xfId="0" applyFont="1" applyAlignment="1"/>
    <xf numFmtId="164" fontId="3" fillId="0" borderId="0" xfId="0" applyNumberFormat="1" applyFont="1" applyFill="1" applyBorder="1" applyAlignment="1">
      <alignment horizontal="center" vertical="center" textRotation="90" wrapText="1"/>
    </xf>
    <xf numFmtId="1" fontId="0" fillId="5" borderId="1" xfId="0" applyNumberFormat="1" applyFill="1" applyBorder="1" applyAlignmen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1" fontId="0" fillId="0" borderId="0" xfId="0" applyNumberFormat="1" applyAlignment="1"/>
    <xf numFmtId="9" fontId="7" fillId="0" borderId="1" xfId="0" applyNumberFormat="1" applyFont="1" applyBorder="1" applyAlignment="1">
      <alignment horizontal="center"/>
    </xf>
    <xf numFmtId="1" fontId="2" fillId="6" borderId="0" xfId="0" applyNumberFormat="1" applyFont="1" applyFill="1" applyAlignment="1"/>
    <xf numFmtId="1" fontId="8" fillId="7" borderId="1" xfId="0" applyNumberFormat="1" applyFont="1" applyFill="1" applyBorder="1" applyAlignment="1"/>
    <xf numFmtId="1" fontId="8" fillId="7" borderId="14" xfId="0" applyNumberFormat="1" applyFont="1" applyFill="1" applyBorder="1" applyAlignment="1"/>
    <xf numFmtId="1" fontId="8" fillId="0" borderId="0" xfId="0" applyNumberFormat="1" applyFont="1" applyFill="1" applyBorder="1" applyAlignment="1"/>
    <xf numFmtId="1" fontId="8" fillId="7" borderId="15" xfId="0" applyNumberFormat="1" applyFont="1" applyFill="1" applyBorder="1" applyAlignment="1"/>
    <xf numFmtId="166" fontId="2" fillId="6" borderId="16" xfId="0" applyNumberFormat="1" applyFont="1" applyFill="1" applyBorder="1" applyAlignment="1">
      <alignment horizontal="center"/>
    </xf>
    <xf numFmtId="1" fontId="0" fillId="5" borderId="1" xfId="0" applyNumberFormat="1" applyFont="1" applyFill="1" applyBorder="1" applyAlignment="1"/>
    <xf numFmtId="1" fontId="0" fillId="8" borderId="1" xfId="0" applyNumberFormat="1" applyFill="1" applyBorder="1" applyAlignment="1"/>
    <xf numFmtId="166" fontId="2" fillId="9" borderId="1" xfId="0" applyNumberFormat="1" applyFont="1" applyFill="1" applyBorder="1" applyAlignment="1"/>
    <xf numFmtId="166" fontId="0" fillId="0" borderId="1" xfId="0" applyNumberFormat="1" applyFill="1" applyBorder="1" applyAlignment="1"/>
    <xf numFmtId="166" fontId="0" fillId="2" borderId="1" xfId="0" applyNumberFormat="1" applyFill="1" applyBorder="1" applyAlignment="1"/>
    <xf numFmtId="9" fontId="9" fillId="9" borderId="1" xfId="0" applyNumberFormat="1" applyFont="1" applyFill="1" applyBorder="1" applyAlignment="1"/>
    <xf numFmtId="9" fontId="3" fillId="10" borderId="1" xfId="0" applyNumberFormat="1" applyFont="1" applyFill="1" applyBorder="1" applyAlignment="1"/>
    <xf numFmtId="9" fontId="3" fillId="2" borderId="1" xfId="0" applyNumberFormat="1" applyFont="1" applyFill="1" applyBorder="1" applyAlignment="1"/>
    <xf numFmtId="9" fontId="10" fillId="0" borderId="1" xfId="0" applyNumberFormat="1" applyFont="1" applyBorder="1" applyAlignment="1"/>
    <xf numFmtId="9" fontId="11" fillId="0" borderId="1" xfId="0" applyNumberFormat="1" applyFont="1" applyFill="1" applyBorder="1" applyAlignment="1">
      <alignment horizontal="center"/>
    </xf>
    <xf numFmtId="1" fontId="2" fillId="9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11" borderId="1" xfId="0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2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1" fontId="2" fillId="1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0" fillId="0" borderId="0" xfId="0" applyAlignment="1">
      <alignment textRotation="90" wrapText="1"/>
    </xf>
    <xf numFmtId="0" fontId="14" fillId="0" borderId="0" xfId="0" applyFont="1" applyAlignment="1">
      <alignment wrapText="1"/>
    </xf>
    <xf numFmtId="164" fontId="14" fillId="0" borderId="0" xfId="0" applyNumberFormat="1" applyFont="1" applyAlignment="1">
      <alignment textRotation="90" wrapText="1"/>
    </xf>
    <xf numFmtId="164" fontId="14" fillId="0" borderId="0" xfId="0" applyNumberFormat="1" applyFont="1" applyAlignment="1">
      <alignment wrapText="1"/>
    </xf>
    <xf numFmtId="164" fontId="9" fillId="9" borderId="1" xfId="0" applyNumberFormat="1" applyFont="1" applyFill="1" applyBorder="1" applyAlignment="1">
      <alignment horizontal="center" vertical="center" textRotation="90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4" borderId="0" xfId="0" applyFont="1" applyFill="1" applyBorder="1" applyAlignment="1">
      <alignment horizontal="center" vertical="center" wrapText="1"/>
    </xf>
    <xf numFmtId="9" fontId="17" fillId="0" borderId="0" xfId="0" applyNumberFormat="1" applyFont="1" applyAlignment="1">
      <alignment horizontal="center"/>
    </xf>
    <xf numFmtId="166" fontId="0" fillId="0" borderId="0" xfId="0" applyNumberFormat="1" applyAlignment="1"/>
    <xf numFmtId="166" fontId="0" fillId="0" borderId="0" xfId="0" applyNumberFormat="1" applyFill="1" applyBorder="1" applyAlignment="1"/>
    <xf numFmtId="0" fontId="18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2" fillId="0" borderId="0" xfId="0" applyFont="1" applyAlignment="1"/>
    <xf numFmtId="17" fontId="0" fillId="0" borderId="0" xfId="0" applyNumberFormat="1" applyAlignment="1"/>
    <xf numFmtId="0" fontId="5" fillId="0" borderId="0" xfId="0" applyFont="1" applyAlignment="1">
      <alignment horizontal="center"/>
    </xf>
    <xf numFmtId="0" fontId="19" fillId="0" borderId="13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18" fillId="0" borderId="13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0" fillId="3" borderId="15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16" fillId="4" borderId="15" xfId="0" applyFont="1" applyFill="1" applyBorder="1" applyAlignment="1">
      <alignment horizontal="center" vertical="center" wrapText="1"/>
    </xf>
    <xf numFmtId="0" fontId="16" fillId="4" borderId="17" xfId="0" applyFont="1" applyFill="1" applyBorder="1" applyAlignment="1">
      <alignment horizontal="center" vertical="center" wrapText="1"/>
    </xf>
    <xf numFmtId="0" fontId="16" fillId="4" borderId="14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9" fontId="3" fillId="13" borderId="1" xfId="0" applyNumberFormat="1" applyFont="1" applyFill="1" applyBorder="1" applyAlignment="1"/>
  </cellXfs>
  <cellStyles count="1">
    <cellStyle name="Normal" xfId="0" builtinId="0"/>
  </cellStyles>
  <dxfs count="23">
    <dxf>
      <font>
        <b/>
        <i val="0"/>
        <color rgb="FFFF0000"/>
      </font>
    </dxf>
    <dxf>
      <font>
        <b/>
        <i val="0"/>
        <color rgb="FFFF0000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rgb="FFB8FF71"/>
      </font>
    </dxf>
    <dxf>
      <font>
        <color rgb="FF66FF33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66FFFF"/>
      </font>
    </dxf>
    <dxf>
      <font>
        <color rgb="FF00B0F0"/>
      </font>
    </dxf>
    <dxf>
      <font>
        <color theme="0"/>
      </font>
    </dxf>
    <dxf>
      <fill>
        <patternFill>
          <bgColor theme="7"/>
        </patternFill>
      </fill>
    </dxf>
    <dxf>
      <font>
        <color rgb="FFFFC000"/>
      </font>
    </dxf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ont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areaChart>
        <c:grouping val="stacked"/>
        <c:ser>
          <c:idx val="2"/>
          <c:order val="3"/>
          <c:tx>
            <c:v>80%</c:v>
          </c:tx>
          <c:spPr>
            <a:noFill/>
            <a:ln>
              <a:noFill/>
            </a:ln>
            <a:effectLst/>
          </c:spPr>
          <c:val>
            <c:numRef>
              <c:f>'50436'!$GO$7:$GO$55</c:f>
              <c:numCache>
                <c:formatCode>0%</c:formatCode>
                <c:ptCount val="49"/>
                <c:pt idx="0">
                  <c:v>0.8</c:v>
                </c:pt>
                <c:pt idx="1">
                  <c:v>0.8</c:v>
                </c:pt>
                <c:pt idx="2">
                  <c:v>0.8</c:v>
                </c:pt>
                <c:pt idx="3">
                  <c:v>0.8</c:v>
                </c:pt>
                <c:pt idx="4">
                  <c:v>0.8</c:v>
                </c:pt>
                <c:pt idx="5">
                  <c:v>0.8</c:v>
                </c:pt>
                <c:pt idx="6">
                  <c:v>0.8</c:v>
                </c:pt>
                <c:pt idx="7">
                  <c:v>0.8</c:v>
                </c:pt>
                <c:pt idx="8">
                  <c:v>0.8</c:v>
                </c:pt>
                <c:pt idx="9">
                  <c:v>0.8</c:v>
                </c:pt>
                <c:pt idx="10">
                  <c:v>0.8</c:v>
                </c:pt>
                <c:pt idx="11">
                  <c:v>0.8</c:v>
                </c:pt>
                <c:pt idx="12">
                  <c:v>0.8</c:v>
                </c:pt>
                <c:pt idx="13">
                  <c:v>0.8</c:v>
                </c:pt>
                <c:pt idx="14">
                  <c:v>0.8</c:v>
                </c:pt>
                <c:pt idx="15">
                  <c:v>0.8</c:v>
                </c:pt>
                <c:pt idx="16">
                  <c:v>0.8</c:v>
                </c:pt>
                <c:pt idx="17">
                  <c:v>0.8</c:v>
                </c:pt>
                <c:pt idx="18">
                  <c:v>0.8</c:v>
                </c:pt>
                <c:pt idx="19">
                  <c:v>0.8</c:v>
                </c:pt>
                <c:pt idx="20">
                  <c:v>0.8</c:v>
                </c:pt>
                <c:pt idx="21">
                  <c:v>0.8</c:v>
                </c:pt>
                <c:pt idx="22">
                  <c:v>0.8</c:v>
                </c:pt>
                <c:pt idx="23">
                  <c:v>0.8</c:v>
                </c:pt>
                <c:pt idx="24">
                  <c:v>0.8</c:v>
                </c:pt>
                <c:pt idx="25">
                  <c:v>0.8</c:v>
                </c:pt>
                <c:pt idx="26">
                  <c:v>0.8</c:v>
                </c:pt>
                <c:pt idx="27">
                  <c:v>0.8</c:v>
                </c:pt>
                <c:pt idx="28">
                  <c:v>0.8</c:v>
                </c:pt>
                <c:pt idx="29">
                  <c:v>0.8</c:v>
                </c:pt>
                <c:pt idx="30">
                  <c:v>0.8</c:v>
                </c:pt>
                <c:pt idx="31">
                  <c:v>0.8</c:v>
                </c:pt>
                <c:pt idx="32">
                  <c:v>0.8</c:v>
                </c:pt>
                <c:pt idx="33">
                  <c:v>0.8</c:v>
                </c:pt>
                <c:pt idx="34">
                  <c:v>0.8</c:v>
                </c:pt>
                <c:pt idx="35">
                  <c:v>0.8</c:v>
                </c:pt>
                <c:pt idx="36">
                  <c:v>0.8</c:v>
                </c:pt>
                <c:pt idx="37">
                  <c:v>0.8</c:v>
                </c:pt>
                <c:pt idx="38">
                  <c:v>0.8</c:v>
                </c:pt>
                <c:pt idx="39">
                  <c:v>0.8</c:v>
                </c:pt>
                <c:pt idx="40">
                  <c:v>0.8</c:v>
                </c:pt>
                <c:pt idx="41">
                  <c:v>0.8</c:v>
                </c:pt>
                <c:pt idx="42">
                  <c:v>0.8</c:v>
                </c:pt>
                <c:pt idx="43">
                  <c:v>0.8</c:v>
                </c:pt>
                <c:pt idx="44">
                  <c:v>0.8</c:v>
                </c:pt>
                <c:pt idx="45">
                  <c:v>0.8</c:v>
                </c:pt>
                <c:pt idx="46">
                  <c:v>0.8</c:v>
                </c:pt>
                <c:pt idx="47">
                  <c:v>0.8</c:v>
                </c:pt>
                <c:pt idx="48">
                  <c:v>0.8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873-4D63-BB0D-D377A68E60FD}"/>
            </c:ext>
          </c:extLst>
        </c:ser>
        <c:ser>
          <c:idx val="3"/>
          <c:order val="4"/>
          <c:tx>
            <c:v>10%</c:v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val>
            <c:numRef>
              <c:f>'50436'!$GP$7:$GP$55</c:f>
              <c:numCache>
                <c:formatCode>0%</c:formatCode>
                <c:ptCount val="49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  <c:pt idx="17">
                  <c:v>0.1</c:v>
                </c:pt>
                <c:pt idx="18">
                  <c:v>0.1</c:v>
                </c:pt>
                <c:pt idx="19">
                  <c:v>0.1</c:v>
                </c:pt>
                <c:pt idx="20">
                  <c:v>0.1</c:v>
                </c:pt>
                <c:pt idx="21">
                  <c:v>0.1</c:v>
                </c:pt>
                <c:pt idx="22">
                  <c:v>0.1</c:v>
                </c:pt>
                <c:pt idx="23">
                  <c:v>0.1</c:v>
                </c:pt>
                <c:pt idx="24">
                  <c:v>0.1</c:v>
                </c:pt>
                <c:pt idx="25">
                  <c:v>0.1</c:v>
                </c:pt>
                <c:pt idx="26">
                  <c:v>0.1</c:v>
                </c:pt>
                <c:pt idx="27">
                  <c:v>0.1</c:v>
                </c:pt>
                <c:pt idx="28">
                  <c:v>0.1</c:v>
                </c:pt>
                <c:pt idx="29">
                  <c:v>0.1</c:v>
                </c:pt>
                <c:pt idx="30">
                  <c:v>0.1</c:v>
                </c:pt>
                <c:pt idx="31">
                  <c:v>0.1</c:v>
                </c:pt>
                <c:pt idx="32">
                  <c:v>0.1</c:v>
                </c:pt>
                <c:pt idx="33">
                  <c:v>0.1</c:v>
                </c:pt>
                <c:pt idx="34">
                  <c:v>0.1</c:v>
                </c:pt>
                <c:pt idx="35">
                  <c:v>0.1</c:v>
                </c:pt>
                <c:pt idx="36">
                  <c:v>0.1</c:v>
                </c:pt>
                <c:pt idx="37">
                  <c:v>0.1</c:v>
                </c:pt>
                <c:pt idx="38">
                  <c:v>0.1</c:v>
                </c:pt>
                <c:pt idx="39">
                  <c:v>0.1</c:v>
                </c:pt>
                <c:pt idx="40">
                  <c:v>0.1</c:v>
                </c:pt>
                <c:pt idx="41">
                  <c:v>0.1</c:v>
                </c:pt>
                <c:pt idx="42">
                  <c:v>0.1</c:v>
                </c:pt>
                <c:pt idx="43">
                  <c:v>0.1</c:v>
                </c:pt>
                <c:pt idx="44">
                  <c:v>0.1</c:v>
                </c:pt>
                <c:pt idx="45">
                  <c:v>0.1</c:v>
                </c:pt>
                <c:pt idx="46">
                  <c:v>0.1</c:v>
                </c:pt>
                <c:pt idx="47">
                  <c:v>0.1</c:v>
                </c:pt>
                <c:pt idx="48">
                  <c:v>0.1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873-4D63-BB0D-D377A68E60FD}"/>
            </c:ext>
          </c:extLst>
        </c:ser>
        <c:dLbls/>
        <c:axId val="137497984"/>
        <c:axId val="137495680"/>
      </c:areaChart>
      <c:barChart>
        <c:barDir val="col"/>
        <c:grouping val="clustered"/>
        <c:ser>
          <c:idx val="1"/>
          <c:order val="0"/>
          <c:tx>
            <c:strRef>
              <c:f>'50436'!$I$6</c:f>
              <c:strCache>
                <c:ptCount val="1"/>
                <c:pt idx="0">
                  <c:v>az</c:v>
                </c:pt>
              </c:strCache>
            </c:strRef>
          </c:tx>
          <c:spPr>
            <a:solidFill>
              <a:srgbClr val="2BC911"/>
            </a:solidFill>
            <a:ln>
              <a:noFill/>
            </a:ln>
            <a:effectLst/>
          </c:spPr>
          <c:cat>
            <c:strRef>
              <c:f>'50436'!$E$7:$E$55</c:f>
              <c:strCache>
                <c:ptCount val="18"/>
                <c:pt idx="0">
                  <c:v>azerty</c:v>
                </c:pt>
                <c:pt idx="1">
                  <c:v>azerty</c:v>
                </c:pt>
                <c:pt idx="2">
                  <c:v>azerty</c:v>
                </c:pt>
                <c:pt idx="3">
                  <c:v>azerty</c:v>
                </c:pt>
                <c:pt idx="4">
                  <c:v>azerty</c:v>
                </c:pt>
                <c:pt idx="5">
                  <c:v>azerty</c:v>
                </c:pt>
                <c:pt idx="6">
                  <c:v>azerty</c:v>
                </c:pt>
                <c:pt idx="7">
                  <c:v>azerty</c:v>
                </c:pt>
                <c:pt idx="8">
                  <c:v>azerty</c:v>
                </c:pt>
                <c:pt idx="9">
                  <c:v>azerty</c:v>
                </c:pt>
                <c:pt idx="10">
                  <c:v>azerty</c:v>
                </c:pt>
                <c:pt idx="11">
                  <c:v>azerty</c:v>
                </c:pt>
                <c:pt idx="12">
                  <c:v>azerty</c:v>
                </c:pt>
                <c:pt idx="13">
                  <c:v>azerty</c:v>
                </c:pt>
                <c:pt idx="14">
                  <c:v>azerty</c:v>
                </c:pt>
                <c:pt idx="15">
                  <c:v>azerty</c:v>
                </c:pt>
                <c:pt idx="16">
                  <c:v>azerty</c:v>
                </c:pt>
                <c:pt idx="17">
                  <c:v>azerty</c:v>
                </c:pt>
              </c:strCache>
            </c:strRef>
          </c:cat>
          <c:val>
            <c:numRef>
              <c:f>'50436'!$I$7:$I$55</c:f>
              <c:numCache>
                <c:formatCode>General</c:formatCode>
                <c:ptCount val="49"/>
                <c:pt idx="0">
                  <c:v>24</c:v>
                </c:pt>
                <c:pt idx="1">
                  <c:v>6</c:v>
                </c:pt>
                <c:pt idx="2">
                  <c:v>20</c:v>
                </c:pt>
                <c:pt idx="3">
                  <c:v>30</c:v>
                </c:pt>
                <c:pt idx="4">
                  <c:v>15</c:v>
                </c:pt>
                <c:pt idx="5">
                  <c:v>4.5</c:v>
                </c:pt>
                <c:pt idx="6">
                  <c:v>3</c:v>
                </c:pt>
                <c:pt idx="7">
                  <c:v>2</c:v>
                </c:pt>
                <c:pt idx="8">
                  <c:v>50</c:v>
                </c:pt>
                <c:pt idx="9">
                  <c:v>50</c:v>
                </c:pt>
                <c:pt idx="10">
                  <c:v>50</c:v>
                </c:pt>
                <c:pt idx="11">
                  <c:v>50</c:v>
                </c:pt>
                <c:pt idx="12">
                  <c:v>50</c:v>
                </c:pt>
                <c:pt idx="13">
                  <c:v>50</c:v>
                </c:pt>
                <c:pt idx="14">
                  <c:v>50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873-4D63-BB0D-D377A68E60FD}"/>
            </c:ext>
          </c:extLst>
        </c:ser>
        <c:ser>
          <c:idx val="4"/>
          <c:order val="1"/>
          <c:tx>
            <c:strRef>
              <c:f>'50436'!$K$6</c:f>
              <c:strCache>
                <c:ptCount val="1"/>
                <c:pt idx="0">
                  <c:v>az</c:v>
                </c:pt>
              </c:strCache>
            </c:strRef>
          </c:tx>
          <c:spPr>
            <a:solidFill>
              <a:srgbClr val="FF66FF"/>
            </a:solidFill>
            <a:ln>
              <a:noFill/>
            </a:ln>
            <a:effectLst/>
          </c:spPr>
          <c:cat>
            <c:strRef>
              <c:f>'50436'!$E$7:$E$55</c:f>
              <c:strCache>
                <c:ptCount val="18"/>
                <c:pt idx="0">
                  <c:v>azerty</c:v>
                </c:pt>
                <c:pt idx="1">
                  <c:v>azerty</c:v>
                </c:pt>
                <c:pt idx="2">
                  <c:v>azerty</c:v>
                </c:pt>
                <c:pt idx="3">
                  <c:v>azerty</c:v>
                </c:pt>
                <c:pt idx="4">
                  <c:v>azerty</c:v>
                </c:pt>
                <c:pt idx="5">
                  <c:v>azerty</c:v>
                </c:pt>
                <c:pt idx="6">
                  <c:v>azerty</c:v>
                </c:pt>
                <c:pt idx="7">
                  <c:v>azerty</c:v>
                </c:pt>
                <c:pt idx="8">
                  <c:v>azerty</c:v>
                </c:pt>
                <c:pt idx="9">
                  <c:v>azerty</c:v>
                </c:pt>
                <c:pt idx="10">
                  <c:v>azerty</c:v>
                </c:pt>
                <c:pt idx="11">
                  <c:v>azerty</c:v>
                </c:pt>
                <c:pt idx="12">
                  <c:v>azerty</c:v>
                </c:pt>
                <c:pt idx="13">
                  <c:v>azerty</c:v>
                </c:pt>
                <c:pt idx="14">
                  <c:v>azerty</c:v>
                </c:pt>
                <c:pt idx="15">
                  <c:v>azerty</c:v>
                </c:pt>
                <c:pt idx="16">
                  <c:v>azerty</c:v>
                </c:pt>
                <c:pt idx="17">
                  <c:v>azerty</c:v>
                </c:pt>
              </c:strCache>
            </c:strRef>
          </c:cat>
          <c:val>
            <c:numRef>
              <c:f>'50436'!$K$7:$K$55</c:f>
              <c:numCache>
                <c:formatCode>0</c:formatCode>
                <c:ptCount val="49"/>
                <c:pt idx="0">
                  <c:v>24.96</c:v>
                </c:pt>
                <c:pt idx="1">
                  <c:v>5</c:v>
                </c:pt>
                <c:pt idx="2">
                  <c:v>22</c:v>
                </c:pt>
                <c:pt idx="3">
                  <c:v>32</c:v>
                </c:pt>
                <c:pt idx="4">
                  <c:v>15</c:v>
                </c:pt>
                <c:pt idx="5">
                  <c:v>4.5</c:v>
                </c:pt>
                <c:pt idx="6">
                  <c:v>3</c:v>
                </c:pt>
                <c:pt idx="7">
                  <c:v>2</c:v>
                </c:pt>
                <c:pt idx="8">
                  <c:v>50</c:v>
                </c:pt>
                <c:pt idx="9">
                  <c:v>50</c:v>
                </c:pt>
                <c:pt idx="10">
                  <c:v>50</c:v>
                </c:pt>
                <c:pt idx="11">
                  <c:v>50</c:v>
                </c:pt>
                <c:pt idx="12">
                  <c:v>50</c:v>
                </c:pt>
                <c:pt idx="13">
                  <c:v>58.333333333333329</c:v>
                </c:pt>
                <c:pt idx="14">
                  <c:v>40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873-4D63-BB0D-D377A68E60FD}"/>
            </c:ext>
          </c:extLst>
        </c:ser>
        <c:dLbls/>
        <c:gapWidth val="182"/>
        <c:axId val="137491200"/>
        <c:axId val="137493504"/>
      </c:barChart>
      <c:lineChart>
        <c:grouping val="standard"/>
        <c:ser>
          <c:idx val="0"/>
          <c:order val="2"/>
          <c:tx>
            <c:strRef>
              <c:f>'50436'!$L$6</c:f>
              <c:strCache>
                <c:ptCount val="1"/>
                <c:pt idx="0">
                  <c:v>az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diamond"/>
            <c:size val="10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'50436'!$E$7:$E$55</c:f>
              <c:strCache>
                <c:ptCount val="18"/>
                <c:pt idx="0">
                  <c:v>azerty</c:v>
                </c:pt>
                <c:pt idx="1">
                  <c:v>azerty</c:v>
                </c:pt>
                <c:pt idx="2">
                  <c:v>azerty</c:v>
                </c:pt>
                <c:pt idx="3">
                  <c:v>azerty</c:v>
                </c:pt>
                <c:pt idx="4">
                  <c:v>azerty</c:v>
                </c:pt>
                <c:pt idx="5">
                  <c:v>azerty</c:v>
                </c:pt>
                <c:pt idx="6">
                  <c:v>azerty</c:v>
                </c:pt>
                <c:pt idx="7">
                  <c:v>azerty</c:v>
                </c:pt>
                <c:pt idx="8">
                  <c:v>azerty</c:v>
                </c:pt>
                <c:pt idx="9">
                  <c:v>azerty</c:v>
                </c:pt>
                <c:pt idx="10">
                  <c:v>azerty</c:v>
                </c:pt>
                <c:pt idx="11">
                  <c:v>azerty</c:v>
                </c:pt>
                <c:pt idx="12">
                  <c:v>azerty</c:v>
                </c:pt>
                <c:pt idx="13">
                  <c:v>azerty</c:v>
                </c:pt>
                <c:pt idx="14">
                  <c:v>azerty</c:v>
                </c:pt>
                <c:pt idx="15">
                  <c:v>azerty</c:v>
                </c:pt>
                <c:pt idx="16">
                  <c:v>azerty</c:v>
                </c:pt>
                <c:pt idx="17">
                  <c:v>azerty</c:v>
                </c:pt>
              </c:strCache>
            </c:strRef>
          </c:cat>
          <c:val>
            <c:numRef>
              <c:f>'50436'!$L$7:$L$55</c:f>
              <c:numCache>
                <c:formatCode>0%</c:formatCode>
                <c:ptCount val="49"/>
                <c:pt idx="0">
                  <c:v>0.96153846153846145</c:v>
                </c:pt>
                <c:pt idx="1">
                  <c:v>1.2</c:v>
                </c:pt>
                <c:pt idx="2">
                  <c:v>0.90909090909090906</c:v>
                </c:pt>
                <c:pt idx="3">
                  <c:v>0.9375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0.85714285714285721</c:v>
                </c:pt>
                <c:pt idx="14">
                  <c:v>1.25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873-4D63-BB0D-D377A68E60FD}"/>
            </c:ext>
          </c:extLst>
        </c:ser>
        <c:dLbls/>
        <c:marker val="1"/>
        <c:axId val="137497984"/>
        <c:axId val="137495680"/>
      </c:lineChart>
      <c:catAx>
        <c:axId val="13749120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493504"/>
        <c:crosses val="autoZero"/>
        <c:auto val="1"/>
        <c:lblAlgn val="ctr"/>
        <c:lblOffset val="100"/>
      </c:catAx>
      <c:valAx>
        <c:axId val="137493504"/>
        <c:scaling>
          <c:orientation val="minMax"/>
          <c:min val="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491200"/>
        <c:crosses val="autoZero"/>
        <c:crossBetween val="between"/>
      </c:valAx>
      <c:valAx>
        <c:axId val="137495680"/>
        <c:scaling>
          <c:orientation val="minMax"/>
        </c:scaling>
        <c:axPos val="r"/>
        <c:numFmt formatCode="0%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497984"/>
        <c:crosses val="max"/>
        <c:crossBetween val="between"/>
      </c:valAx>
      <c:catAx>
        <c:axId val="137497984"/>
        <c:scaling>
          <c:orientation val="minMax"/>
        </c:scaling>
        <c:delete val="1"/>
        <c:axPos val="b"/>
        <c:numFmt formatCode="General" sourceLinked="1"/>
        <c:tickLblPos val="none"/>
        <c:crossAx val="137495680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11" l="0.70000000000000062" r="0.70000000000000062" t="0.75000000000000111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12784604758332199"/>
          <c:y val="2.6617591791721542E-2"/>
          <c:w val="0.86421745259603178"/>
          <c:h val="0.94310777937107815"/>
        </c:manualLayout>
      </c:layout>
      <c:barChart>
        <c:barDir val="col"/>
        <c:grouping val="stacked"/>
        <c:ser>
          <c:idx val="0"/>
          <c:order val="0"/>
          <c:tx>
            <c:strRef>
              <c:f>'50436'!$E$7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'50436'!$CO$7:$DM$7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154-4459-87B3-723153C51476}"/>
            </c:ext>
          </c:extLst>
        </c:ser>
        <c:ser>
          <c:idx val="1"/>
          <c:order val="1"/>
          <c:tx>
            <c:strRef>
              <c:f>'50436'!$E$8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'50436'!$CO$8:$DM$8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154-4459-87B3-723153C51476}"/>
            </c:ext>
          </c:extLst>
        </c:ser>
        <c:ser>
          <c:idx val="2"/>
          <c:order val="2"/>
          <c:tx>
            <c:strRef>
              <c:f>'50436'!$E$9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'50436'!$CO$9:$DM$9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154-4459-87B3-723153C51476}"/>
            </c:ext>
          </c:extLst>
        </c:ser>
        <c:ser>
          <c:idx val="3"/>
          <c:order val="3"/>
          <c:tx>
            <c:strRef>
              <c:f>'50436'!$E$10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'50436'!$CO$10:$DM$10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154-4459-87B3-723153C51476}"/>
            </c:ext>
          </c:extLst>
        </c:ser>
        <c:ser>
          <c:idx val="4"/>
          <c:order val="4"/>
          <c:tx>
            <c:strRef>
              <c:f>'50436'!$E$11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'50436'!$CO$11:$DM$11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154-4459-87B3-723153C51476}"/>
            </c:ext>
          </c:extLst>
        </c:ser>
        <c:ser>
          <c:idx val="5"/>
          <c:order val="5"/>
          <c:tx>
            <c:strRef>
              <c:f>'50436'!$E$12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'50436'!$CO$12:$DM$12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0154-4459-87B3-723153C51476}"/>
            </c:ext>
          </c:extLst>
        </c:ser>
        <c:ser>
          <c:idx val="6"/>
          <c:order val="6"/>
          <c:tx>
            <c:strRef>
              <c:f>'50436'!$E$13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'50436'!$CO$13:$DM$13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0154-4459-87B3-723153C51476}"/>
            </c:ext>
          </c:extLst>
        </c:ser>
        <c:ser>
          <c:idx val="7"/>
          <c:order val="7"/>
          <c:tx>
            <c:strRef>
              <c:f>'50436'!$E$14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'50436'!$CO$14:$DM$14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0154-4459-87B3-723153C51476}"/>
            </c:ext>
          </c:extLst>
        </c:ser>
        <c:ser>
          <c:idx val="8"/>
          <c:order val="8"/>
          <c:tx>
            <c:strRef>
              <c:f>'50436'!$E$15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'50436'!$CO$15:$DM$15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154-4459-87B3-723153C51476}"/>
            </c:ext>
          </c:extLst>
        </c:ser>
        <c:ser>
          <c:idx val="9"/>
          <c:order val="9"/>
          <c:tx>
            <c:strRef>
              <c:f>'50436'!$E$16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'50436'!$CO$16:$DM$16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0154-4459-87B3-723153C51476}"/>
            </c:ext>
          </c:extLst>
        </c:ser>
        <c:ser>
          <c:idx val="10"/>
          <c:order val="10"/>
          <c:tx>
            <c:strRef>
              <c:f>'50436'!$E$17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'50436'!$CO$17:$DM$17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0154-4459-87B3-723153C51476}"/>
            </c:ext>
          </c:extLst>
        </c:ser>
        <c:ser>
          <c:idx val="11"/>
          <c:order val="11"/>
          <c:tx>
            <c:strRef>
              <c:f>'50436'!$E$18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'50436'!$CO$18:$DM$18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0154-4459-87B3-723153C51476}"/>
            </c:ext>
          </c:extLst>
        </c:ser>
        <c:ser>
          <c:idx val="12"/>
          <c:order val="12"/>
          <c:tx>
            <c:strRef>
              <c:f>'50436'!$E$19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'50436'!$CO$19:$DM$19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0154-4459-87B3-723153C51476}"/>
            </c:ext>
          </c:extLst>
        </c:ser>
        <c:ser>
          <c:idx val="13"/>
          <c:order val="13"/>
          <c:tx>
            <c:strRef>
              <c:f>'50436'!$E$20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'50436'!$CO$20:$DM$20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D-0154-4459-87B3-723153C51476}"/>
            </c:ext>
          </c:extLst>
        </c:ser>
        <c:ser>
          <c:idx val="14"/>
          <c:order val="14"/>
          <c:tx>
            <c:strRef>
              <c:f>'50436'!$E$21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'50436'!$CO$21:$DM$21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0154-4459-87B3-723153C51476}"/>
            </c:ext>
          </c:extLst>
        </c:ser>
        <c:ser>
          <c:idx val="15"/>
          <c:order val="15"/>
          <c:tx>
            <c:strRef>
              <c:f>'50436'!$E$22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'50436'!$CO$22:$DM$22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0154-4459-87B3-723153C51476}"/>
            </c:ext>
          </c:extLst>
        </c:ser>
        <c:ser>
          <c:idx val="16"/>
          <c:order val="16"/>
          <c:tx>
            <c:strRef>
              <c:f>'50436'!$E$23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'50436'!$CO$23:$DM$23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0154-4459-87B3-723153C51476}"/>
            </c:ext>
          </c:extLst>
        </c:ser>
        <c:ser>
          <c:idx val="17"/>
          <c:order val="17"/>
          <c:tx>
            <c:strRef>
              <c:f>'50436'!$E$24</c:f>
              <c:strCache>
                <c:ptCount val="1"/>
                <c:pt idx="0">
                  <c:v>azerty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'50436'!$CO$24:$DM$24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1-0154-4459-87B3-723153C51476}"/>
            </c:ext>
          </c:extLst>
        </c:ser>
        <c:ser>
          <c:idx val="18"/>
          <c:order val="18"/>
          <c:tx>
            <c:strRef>
              <c:f>'50436'!$E$49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'50436'!$CO$49:$DA$49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0154-4459-87B3-723153C51476}"/>
            </c:ext>
          </c:extLst>
        </c:ser>
        <c:ser>
          <c:idx val="19"/>
          <c:order val="19"/>
          <c:tx>
            <c:strRef>
              <c:f>'50436'!$E$50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'50436'!$CO$50:$DA$50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3-0154-4459-87B3-723153C51476}"/>
            </c:ext>
          </c:extLst>
        </c:ser>
        <c:ser>
          <c:idx val="20"/>
          <c:order val="20"/>
          <c:tx>
            <c:strRef>
              <c:f>'50436'!$E$51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'50436'!$CO$51:$DA$51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4-0154-4459-87B3-723153C51476}"/>
            </c:ext>
          </c:extLst>
        </c:ser>
        <c:ser>
          <c:idx val="21"/>
          <c:order val="21"/>
          <c:tx>
            <c:strRef>
              <c:f>'50436'!$E$52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'50436'!$CO$52:$DA$52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0154-4459-87B3-723153C51476}"/>
            </c:ext>
          </c:extLst>
        </c:ser>
        <c:ser>
          <c:idx val="22"/>
          <c:order val="22"/>
          <c:tx>
            <c:strRef>
              <c:f>'50436'!$E$53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'50436'!$CO$53:$DA$53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6-0154-4459-87B3-723153C51476}"/>
            </c:ext>
          </c:extLst>
        </c:ser>
        <c:ser>
          <c:idx val="23"/>
          <c:order val="23"/>
          <c:tx>
            <c:strRef>
              <c:f>'50436'!$E$54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'50436'!$CO$54:$DA$54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7-0154-4459-87B3-723153C51476}"/>
            </c:ext>
          </c:extLst>
        </c:ser>
        <c:ser>
          <c:idx val="24"/>
          <c:order val="24"/>
          <c:tx>
            <c:strRef>
              <c:f>'50436'!$E$55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cat>
            <c:numRef>
              <c:f>'50436'!$CO$6:$DM$6</c:f>
            </c:numRef>
          </c:cat>
          <c:val>
            <c:numRef>
              <c:f>'50436'!$CO$55:$DA$55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8-0154-4459-87B3-723153C51476}"/>
            </c:ext>
          </c:extLst>
        </c:ser>
        <c:dLbls/>
        <c:overlap val="100"/>
        <c:axId val="128016768"/>
        <c:axId val="128018304"/>
      </c:barChart>
      <c:lineChart>
        <c:grouping val="standard"/>
        <c:ser>
          <c:idx val="25"/>
          <c:order val="25"/>
          <c:tx>
            <c:strRef>
              <c:f>'50436'!$BI$71</c:f>
              <c:strCache>
                <c:ptCount val="1"/>
                <c:pt idx="0">
                  <c:v>azerty</c:v>
                </c:pt>
              </c:strCache>
            </c:strRef>
          </c:tx>
          <c:spPr>
            <a:ln w="28575" cap="rnd">
              <a:solidFill>
                <a:srgbClr val="66FF33"/>
              </a:solidFill>
              <a:round/>
            </a:ln>
            <a:effectLst/>
          </c:spPr>
          <c:marker>
            <c:symbol val="none"/>
          </c:marker>
          <c:cat>
            <c:numRef>
              <c:f>'50436'!$BO$65:$CM$65</c:f>
            </c:numRef>
          </c:cat>
          <c:val>
            <c:numRef>
              <c:f>'50436'!$BO$71:$CM$71</c:f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9-0154-4459-87B3-723153C51476}"/>
            </c:ext>
          </c:extLst>
        </c:ser>
        <c:dLbls/>
        <c:marker val="1"/>
        <c:axId val="128016768"/>
        <c:axId val="128018304"/>
      </c:lineChart>
      <c:catAx>
        <c:axId val="128016768"/>
        <c:scaling>
          <c:orientation val="minMax"/>
        </c:scaling>
        <c:axPos val="b"/>
        <c:numFmt formatCode="[$-40C]mmm\-yy;@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018304"/>
        <c:crosses val="autoZero"/>
        <c:auto val="1"/>
        <c:lblAlgn val="ctr"/>
        <c:lblOffset val="100"/>
      </c:catAx>
      <c:valAx>
        <c:axId val="12801830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016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l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29992</xdr:colOff>
      <xdr:row>94</xdr:row>
      <xdr:rowOff>28397</xdr:rowOff>
    </xdr:from>
    <xdr:to>
      <xdr:col>27</xdr:col>
      <xdr:colOff>1</xdr:colOff>
      <xdr:row>118</xdr:row>
      <xdr:rowOff>33006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264931</xdr:colOff>
      <xdr:row>79</xdr:row>
      <xdr:rowOff>31903</xdr:rowOff>
    </xdr:from>
    <xdr:to>
      <xdr:col>95</xdr:col>
      <xdr:colOff>132230</xdr:colOff>
      <xdr:row>118</xdr:row>
      <xdr:rowOff>9898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119</xdr:col>
      <xdr:colOff>11031</xdr:colOff>
      <xdr:row>55</xdr:row>
      <xdr:rowOff>22412</xdr:rowOff>
    </xdr:from>
    <xdr:to>
      <xdr:col>120</xdr:col>
      <xdr:colOff>202202</xdr:colOff>
      <xdr:row>60</xdr:row>
      <xdr:rowOff>58615</xdr:rowOff>
    </xdr:to>
    <xdr:sp macro="" textlink="">
      <xdr:nvSpPr>
        <xdr:cNvPr id="5" name="Flèche : angle droit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 flipH="1">
          <a:off x="90689031" y="10499912"/>
          <a:ext cx="953171" cy="988703"/>
        </a:xfrm>
        <a:prstGeom prst="bentUpArrow">
          <a:avLst/>
        </a:prstGeom>
        <a:solidFill>
          <a:srgbClr val="FFFFA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147</xdr:col>
      <xdr:colOff>145677</xdr:colOff>
      <xdr:row>55</xdr:row>
      <xdr:rowOff>44824</xdr:rowOff>
    </xdr:from>
    <xdr:to>
      <xdr:col>150</xdr:col>
      <xdr:colOff>56030</xdr:colOff>
      <xdr:row>60</xdr:row>
      <xdr:rowOff>109300</xdr:rowOff>
    </xdr:to>
    <xdr:sp macro="" textlink="">
      <xdr:nvSpPr>
        <xdr:cNvPr id="6" name="Flèche : angle droit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12159677" y="10522324"/>
          <a:ext cx="2196353" cy="1016976"/>
        </a:xfrm>
        <a:prstGeom prst="bentUpArrow">
          <a:avLst/>
        </a:prstGeom>
        <a:solidFill>
          <a:srgbClr val="FFFFA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889000</xdr:colOff>
      <xdr:row>3</xdr:row>
      <xdr:rowOff>11546</xdr:rowOff>
    </xdr:from>
    <xdr:to>
      <xdr:col>4</xdr:col>
      <xdr:colOff>2043545</xdr:colOff>
      <xdr:row>4</xdr:row>
      <xdr:rowOff>69273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3813175" y="583046"/>
          <a:ext cx="0" cy="248227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244763</xdr:colOff>
      <xdr:row>3</xdr:row>
      <xdr:rowOff>13855</xdr:rowOff>
    </xdr:from>
    <xdr:to>
      <xdr:col>10</xdr:col>
      <xdr:colOff>360218</xdr:colOff>
      <xdr:row>4</xdr:row>
      <xdr:rowOff>71582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/>
      </xdr:nvSpPr>
      <xdr:spPr>
        <a:xfrm>
          <a:off x="4816763" y="585355"/>
          <a:ext cx="3163455" cy="248227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7</xdr:col>
      <xdr:colOff>266157</xdr:colOff>
      <xdr:row>4</xdr:row>
      <xdr:rowOff>61055</xdr:rowOff>
    </xdr:from>
    <xdr:to>
      <xdr:col>14</xdr:col>
      <xdr:colOff>112059</xdr:colOff>
      <xdr:row>5</xdr:row>
      <xdr:rowOff>56029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CxnSpPr/>
      </xdr:nvCxnSpPr>
      <xdr:spPr>
        <a:xfrm>
          <a:off x="5600157" y="823055"/>
          <a:ext cx="5179902" cy="18547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</xdr:col>
      <xdr:colOff>56029</xdr:colOff>
      <xdr:row>0</xdr:row>
      <xdr:rowOff>0</xdr:rowOff>
    </xdr:from>
    <xdr:to>
      <xdr:col>158</xdr:col>
      <xdr:colOff>48898</xdr:colOff>
      <xdr:row>1</xdr:row>
      <xdr:rowOff>401034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/>
      </xdr:nvSpPr>
      <xdr:spPr>
        <a:xfrm>
          <a:off x="111308029" y="0"/>
          <a:ext cx="9136869" cy="381984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157</xdr:col>
      <xdr:colOff>197496</xdr:colOff>
      <xdr:row>1</xdr:row>
      <xdr:rowOff>394108</xdr:rowOff>
    </xdr:from>
    <xdr:to>
      <xdr:col>159</xdr:col>
      <xdr:colOff>100853</xdr:colOff>
      <xdr:row>6</xdr:row>
      <xdr:rowOff>145676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CxnSpPr/>
      </xdr:nvCxnSpPr>
      <xdr:spPr>
        <a:xfrm>
          <a:off x="119831496" y="384583"/>
          <a:ext cx="1427357" cy="904093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270638</xdr:colOff>
      <xdr:row>1</xdr:row>
      <xdr:rowOff>351458</xdr:rowOff>
    </xdr:from>
    <xdr:to>
      <xdr:col>123</xdr:col>
      <xdr:colOff>2716</xdr:colOff>
      <xdr:row>4</xdr:row>
      <xdr:rowOff>42106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CxnSpPr/>
      </xdr:nvCxnSpPr>
      <xdr:spPr>
        <a:xfrm>
          <a:off x="87138638" y="380033"/>
          <a:ext cx="6590078" cy="424073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142622</xdr:colOff>
      <xdr:row>0</xdr:row>
      <xdr:rowOff>132024</xdr:rowOff>
    </xdr:from>
    <xdr:to>
      <xdr:col>115</xdr:col>
      <xdr:colOff>27437</xdr:colOff>
      <xdr:row>2</xdr:row>
      <xdr:rowOff>58336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/>
      </xdr:nvSpPr>
      <xdr:spPr>
        <a:xfrm>
          <a:off x="82438622" y="132024"/>
          <a:ext cx="5218815" cy="307312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54</xdr:col>
      <xdr:colOff>89647</xdr:colOff>
      <xdr:row>64</xdr:row>
      <xdr:rowOff>324971</xdr:rowOff>
    </xdr:from>
    <xdr:to>
      <xdr:col>59</xdr:col>
      <xdr:colOff>52295</xdr:colOff>
      <xdr:row>67</xdr:row>
      <xdr:rowOff>79800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/>
      </xdr:nvSpPr>
      <xdr:spPr>
        <a:xfrm>
          <a:off x="41237647" y="12383621"/>
          <a:ext cx="3772648" cy="459679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59</xdr:col>
      <xdr:colOff>52295</xdr:colOff>
      <xdr:row>65</xdr:row>
      <xdr:rowOff>230400</xdr:rowOff>
    </xdr:from>
    <xdr:to>
      <xdr:col>60</xdr:col>
      <xdr:colOff>75724</xdr:colOff>
      <xdr:row>67</xdr:row>
      <xdr:rowOff>11884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CxnSpPr>
          <a:stCxn id="16" idx="3"/>
        </xdr:cNvCxnSpPr>
      </xdr:nvCxnSpPr>
      <xdr:spPr>
        <a:xfrm>
          <a:off x="45010295" y="12574800"/>
          <a:ext cx="785429" cy="20058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201705</xdr:colOff>
      <xdr:row>67</xdr:row>
      <xdr:rowOff>67235</xdr:rowOff>
    </xdr:from>
    <xdr:to>
      <xdr:col>59</xdr:col>
      <xdr:colOff>224118</xdr:colOff>
      <xdr:row>71</xdr:row>
      <xdr:rowOff>59085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CxnSpPr/>
      </xdr:nvCxnSpPr>
      <xdr:spPr>
        <a:xfrm>
          <a:off x="42111705" y="12830735"/>
          <a:ext cx="3070413" cy="753850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235325</xdr:colOff>
      <xdr:row>57</xdr:row>
      <xdr:rowOff>100853</xdr:rowOff>
    </xdr:from>
    <xdr:to>
      <xdr:col>91</xdr:col>
      <xdr:colOff>229821</xdr:colOff>
      <xdr:row>60</xdr:row>
      <xdr:rowOff>135830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/>
      </xdr:nvSpPr>
      <xdr:spPr>
        <a:xfrm>
          <a:off x="65005325" y="10959353"/>
          <a:ext cx="4566496" cy="606477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117</xdr:col>
      <xdr:colOff>93043</xdr:colOff>
      <xdr:row>61</xdr:row>
      <xdr:rowOff>91344</xdr:rowOff>
    </xdr:from>
    <xdr:to>
      <xdr:col>121</xdr:col>
      <xdr:colOff>197291</xdr:colOff>
      <xdr:row>64</xdr:row>
      <xdr:rowOff>51275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/>
      </xdr:nvSpPr>
      <xdr:spPr>
        <a:xfrm>
          <a:off x="89247043" y="11711844"/>
          <a:ext cx="3152248" cy="531431"/>
        </a:xfrm>
        <a:prstGeom prst="rect">
          <a:avLst/>
        </a:prstGeom>
        <a:solidFill>
          <a:srgbClr val="FFFFA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azerty</a:t>
          </a:r>
        </a:p>
      </xdr:txBody>
    </xdr:sp>
    <xdr:clientData/>
  </xdr:twoCellAnchor>
  <xdr:twoCellAnchor>
    <xdr:from>
      <xdr:col>119</xdr:col>
      <xdr:colOff>145167</xdr:colOff>
      <xdr:row>64</xdr:row>
      <xdr:rowOff>51275</xdr:rowOff>
    </xdr:from>
    <xdr:to>
      <xdr:col>121</xdr:col>
      <xdr:colOff>260452</xdr:colOff>
      <xdr:row>66</xdr:row>
      <xdr:rowOff>64179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CxnSpPr>
          <a:stCxn id="20" idx="2"/>
        </xdr:cNvCxnSpPr>
      </xdr:nvCxnSpPr>
      <xdr:spPr>
        <a:xfrm>
          <a:off x="90823167" y="12243275"/>
          <a:ext cx="1639285" cy="39390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28" name="Connecteur droit avec flèche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5" name="Connecteur droit avec flèche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6" name="Connecteur droit avec flèche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7" name="Connecteur droit avec flèche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3" name="Connecteur droit avec flèche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7" name="Connecteur droit avec flèche 4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48" name="Connecteur droit avec flèche 47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2" name="Connecteur droit avec flèche 5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3" name="Connecteur droit avec flèche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4" name="Connecteur droit avec flèche 53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7" name="Connecteur droit avec flèche 56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58" name="Connecteur droit avec flèche 57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0" name="Connecteur droit avec flèche 59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2" name="Connecteur droit avec flèche 61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3" name="Connecteur droit avec flèche 62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4" name="Connecteur droit avec flèche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5" name="Connecteur droit avec flèche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6" name="Connecteur droit avec flèche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7" name="Connecteur droit avec flèche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68" name="Connecteur droit avec flèche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69" name="Connecteur droit avec flèche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0" name="Connecteur droit avec flèche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1" name="Connecteur droit avec flèche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2" name="Connecteur droit avec flèche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3" name="Connecteur droit avec flèche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4" name="Connecteur droit avec flèche 7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5" name="Connecteur droit avec flèche 7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6" name="Connecteur droit avec flèche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7" name="Connecteur droit avec flèche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78" name="Connecteur droit avec flèche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79" name="Connecteur droit avec flèche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0" name="Connecteur droit avec flèche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1" name="Connecteur droit avec flèche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2" name="Connecteur droit avec flèche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3" name="Connecteur droit avec flèche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4" name="Connecteur droit avec flèche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5" name="Connecteur droit avec flèche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6" name="Connecteur droit avec flèche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7" name="Connecteur droit avec flèche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88" name="Connecteur droit avec flèche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89" name="Connecteur droit avec flèche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0" name="Connecteur droit avec flèche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1" name="Connecteur droit avec flèche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2" name="Connecteur droit avec flèche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3" name="Connecteur droit avec flèche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4" name="Connecteur droit avec flèche 9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5" name="Connecteur droit avec flèche 94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6" name="Connecteur droit avec flèche 95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7" name="Connecteur droit avec flèche 96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98" name="Connecteur droit avec flèche 97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99" name="Connecteur droit avec flèche 98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0" name="Connecteur droit avec flèche 99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1" name="Connecteur droit avec flèche 100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2" name="Connecteur droit avec flèche 101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3" name="Connecteur droit avec flèche 102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4" name="Connecteur droit avec flèche 103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6" name="Connecteur droit avec flèche 105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7" name="Connecteur droit avec flèche 106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08" name="Connecteur droit avec flèche 107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09" name="Connecteur droit avec flèche 108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0" name="Connecteur droit avec flèche 109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2" name="Connecteur droit avec flèche 111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3" name="Connecteur droit avec flèche 112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4" name="Connecteur droit avec flèche 113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5" name="Connecteur droit avec flèche 114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6" name="Connecteur droit avec flèche 115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7" name="Connecteur droit avec flèche 116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18" name="Connecteur droit avec flèche 117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19" name="Connecteur droit avec flèche 118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0" name="Connecteur droit avec flèche 119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1" name="Connecteur droit avec flèche 120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2" name="Connecteur droit avec flèche 121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3" name="Connecteur droit avec flèche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4" name="Connecteur droit avec flèche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5" name="Connecteur droit avec flèche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6" name="Connecteur droit avec flèche 125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7" name="Connecteur droit avec flèche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28" name="Connecteur droit avec flèche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29" name="Connecteur droit avec flèche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0" name="Connecteur droit avec flèche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1" name="Connecteur droit avec flèche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2" name="Connecteur droit avec flèche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3" name="Connecteur droit avec flèche 132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4" name="Connecteur droit avec flèche 133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5" name="Connecteur droit avec flèche 134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6" name="Connecteur droit avec flèche 135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7" name="Connecteur droit avec flèche 136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38" name="Connecteur droit avec flèche 137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39" name="Connecteur droit avec flèche 138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0" name="Connecteur droit avec flèche 139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1" name="Connecteur droit avec flèche 140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2" name="Connecteur droit avec flèche 141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3" name="Connecteur droit avec flèche 142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4" name="Connecteur droit avec flèche 143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5" name="Connecteur droit avec flèche 14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6" name="Connecteur droit avec flèche 145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7" name="Connecteur droit avec flèche 146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48" name="Connecteur droit avec flèche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80818</xdr:rowOff>
    </xdr:from>
    <xdr:to>
      <xdr:col>4</xdr:col>
      <xdr:colOff>1789545</xdr:colOff>
      <xdr:row>5</xdr:row>
      <xdr:rowOff>173182</xdr:rowOff>
    </xdr:to>
    <xdr:cxnSp macro="">
      <xdr:nvCxnSpPr>
        <xdr:cNvPr id="149" name="Connecteur droit avec flèche 148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CxnSpPr/>
      </xdr:nvCxnSpPr>
      <xdr:spPr>
        <a:xfrm>
          <a:off x="3806248" y="842818"/>
          <a:ext cx="2597" cy="282864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1720273</xdr:colOff>
      <xdr:row>4</xdr:row>
      <xdr:rowOff>69273</xdr:rowOff>
    </xdr:from>
    <xdr:to>
      <xdr:col>7</xdr:col>
      <xdr:colOff>242454</xdr:colOff>
      <xdr:row>5</xdr:row>
      <xdr:rowOff>219363</xdr:rowOff>
    </xdr:to>
    <xdr:cxnSp macro="">
      <xdr:nvCxnSpPr>
        <xdr:cNvPr id="150" name="Connecteur droit avec flèche 149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CxnSpPr/>
      </xdr:nvCxnSpPr>
      <xdr:spPr>
        <a:xfrm>
          <a:off x="3806248" y="831273"/>
          <a:ext cx="1770206" cy="312015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246529</xdr:colOff>
      <xdr:row>60</xdr:row>
      <xdr:rowOff>190501</xdr:rowOff>
    </xdr:from>
    <xdr:to>
      <xdr:col>92</xdr:col>
      <xdr:colOff>226156</xdr:colOff>
      <xdr:row>68</xdr:row>
      <xdr:rowOff>93044</xdr:rowOff>
    </xdr:to>
    <xdr:cxnSp macro="">
      <xdr:nvCxnSpPr>
        <xdr:cNvPr id="151" name="Connecteur droit avec flèche 150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CxnSpPr/>
      </xdr:nvCxnSpPr>
      <xdr:spPr>
        <a:xfrm>
          <a:off x="69588529" y="11620501"/>
          <a:ext cx="741627" cy="1426543"/>
        </a:xfrm>
        <a:prstGeom prst="straightConnector1">
          <a:avLst/>
        </a:prstGeom>
        <a:ln>
          <a:tailEnd type="oval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e2918/AppData/Local/Microsoft/Windows/Temporary%20Internet%20Files/Content.IE5/87FF476Q/Suivi_Capacit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00113"/>
      <sheetName val="100115"/>
      <sheetName val="100307"/>
      <sheetName val="100310"/>
      <sheetName val="100311"/>
      <sheetName val="100316"/>
      <sheetName val="100322"/>
      <sheetName val="100323"/>
      <sheetName val="100325"/>
      <sheetName val="100331"/>
      <sheetName val="100332"/>
      <sheetName val="100333"/>
      <sheetName val="100334"/>
      <sheetName val="100335"/>
      <sheetName val="100336"/>
      <sheetName val="100337"/>
      <sheetName val="100338"/>
      <sheetName val="100341"/>
      <sheetName val="100342"/>
      <sheetName val="100343"/>
      <sheetName val="100344"/>
      <sheetName val="100362"/>
      <sheetName val="100379"/>
      <sheetName val="100380"/>
      <sheetName val="100401"/>
      <sheetName val="100402"/>
      <sheetName val="100404"/>
      <sheetName val="100405"/>
      <sheetName val="100407"/>
      <sheetName val="100408"/>
      <sheetName val="100409"/>
      <sheetName val="100410"/>
      <sheetName val="100411"/>
      <sheetName val="100412"/>
      <sheetName val="100413"/>
      <sheetName val="100414"/>
      <sheetName val="100415"/>
      <sheetName val="100416"/>
      <sheetName val="100417"/>
      <sheetName val="100418"/>
      <sheetName val="110202"/>
      <sheetName val="110203"/>
      <sheetName val="110204"/>
      <sheetName val="110205"/>
      <sheetName val="110206"/>
      <sheetName val="110207"/>
      <sheetName val="110208"/>
      <sheetName val="150311"/>
      <sheetName val="150312"/>
      <sheetName val="150401"/>
      <sheetName val="200202"/>
      <sheetName val="200301"/>
      <sheetName val="200302"/>
      <sheetName val="200303"/>
      <sheetName val="200407"/>
      <sheetName val="200502"/>
      <sheetName val="50107"/>
      <sheetName val="50108"/>
      <sheetName val="50109"/>
      <sheetName val="50110"/>
      <sheetName val="50111"/>
      <sheetName val="50113"/>
      <sheetName val="50114"/>
      <sheetName val="50124"/>
      <sheetName val="50125"/>
      <sheetName val="50126"/>
      <sheetName val="50127"/>
      <sheetName val="50128"/>
      <sheetName val="50133"/>
      <sheetName val="50141"/>
      <sheetName val="50142"/>
      <sheetName val="50145"/>
      <sheetName val="50146"/>
      <sheetName val="50147"/>
      <sheetName val="50148"/>
      <sheetName val="50149"/>
      <sheetName val="50180"/>
      <sheetName val="50195"/>
      <sheetName val="50199"/>
      <sheetName val="50201"/>
      <sheetName val="50220"/>
      <sheetName val="50227"/>
      <sheetName val="50229"/>
      <sheetName val="50230"/>
      <sheetName val="50232"/>
      <sheetName val="50287"/>
      <sheetName val="50296"/>
      <sheetName val="50297"/>
      <sheetName val="50315"/>
      <sheetName val="50316"/>
      <sheetName val="50317"/>
      <sheetName val="50318"/>
      <sheetName val="50361"/>
      <sheetName val="50362"/>
      <sheetName val="50363"/>
      <sheetName val="50364"/>
      <sheetName val="50369"/>
      <sheetName val="50372"/>
      <sheetName val="50373"/>
      <sheetName val="50374"/>
      <sheetName val="50375"/>
      <sheetName val="50376"/>
      <sheetName val="50377"/>
      <sheetName val="50380"/>
      <sheetName val="50383"/>
      <sheetName val="50390"/>
      <sheetName val="50391"/>
      <sheetName val="50392"/>
      <sheetName val="50393"/>
      <sheetName val="50406"/>
      <sheetName val="50424"/>
      <sheetName val="50436"/>
      <sheetName val="50437"/>
      <sheetName val="50449"/>
      <sheetName val="50478"/>
      <sheetName val="Bandeau Manuel"/>
      <sheetName val="BilanSD sature"/>
      <sheetName val="I-MNG-999"/>
      <sheetName val="Index"/>
      <sheetName val="MOIS"/>
      <sheetName val="Parametres a remplir"/>
      <sheetName val="ouverture machine"/>
      <sheetName val="Régimes"/>
      <sheetName val="Source"/>
      <sheetName val="TEMPLATE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>
        <row r="2">
          <cell r="H2">
            <v>42736</v>
          </cell>
          <cell r="I2">
            <v>4</v>
          </cell>
        </row>
        <row r="3">
          <cell r="H3">
            <v>42767</v>
          </cell>
          <cell r="I3">
            <v>4</v>
          </cell>
        </row>
        <row r="4">
          <cell r="H4">
            <v>42795</v>
          </cell>
          <cell r="I4">
            <v>5</v>
          </cell>
        </row>
        <row r="5">
          <cell r="H5">
            <v>42826</v>
          </cell>
          <cell r="I5">
            <v>4</v>
          </cell>
        </row>
        <row r="6">
          <cell r="H6">
            <v>42856</v>
          </cell>
          <cell r="I6">
            <v>4</v>
          </cell>
        </row>
        <row r="7">
          <cell r="H7">
            <v>42887</v>
          </cell>
          <cell r="I7">
            <v>5</v>
          </cell>
        </row>
        <row r="8">
          <cell r="H8">
            <v>42917</v>
          </cell>
          <cell r="I8">
            <v>4</v>
          </cell>
        </row>
        <row r="9">
          <cell r="H9">
            <v>42948</v>
          </cell>
          <cell r="I9">
            <v>5</v>
          </cell>
        </row>
        <row r="10">
          <cell r="H10">
            <v>42979</v>
          </cell>
          <cell r="I10">
            <v>4</v>
          </cell>
        </row>
        <row r="11">
          <cell r="H11">
            <v>43009</v>
          </cell>
          <cell r="I11">
            <v>4</v>
          </cell>
        </row>
        <row r="12">
          <cell r="H12">
            <v>43040</v>
          </cell>
          <cell r="I12">
            <v>5</v>
          </cell>
        </row>
        <row r="13">
          <cell r="H13">
            <v>43070</v>
          </cell>
          <cell r="I13">
            <v>4</v>
          </cell>
        </row>
        <row r="14">
          <cell r="H14">
            <v>43101</v>
          </cell>
          <cell r="I14">
            <v>4</v>
          </cell>
        </row>
        <row r="15">
          <cell r="H15">
            <v>43132</v>
          </cell>
          <cell r="I15">
            <v>4</v>
          </cell>
        </row>
        <row r="16">
          <cell r="H16">
            <v>43160</v>
          </cell>
          <cell r="I16">
            <v>5</v>
          </cell>
        </row>
        <row r="17">
          <cell r="H17">
            <v>43191</v>
          </cell>
          <cell r="I17">
            <v>4</v>
          </cell>
        </row>
        <row r="18">
          <cell r="H18">
            <v>43221</v>
          </cell>
          <cell r="I18">
            <v>5</v>
          </cell>
        </row>
        <row r="19">
          <cell r="H19">
            <v>43252</v>
          </cell>
          <cell r="I19">
            <v>4</v>
          </cell>
        </row>
        <row r="20">
          <cell r="H20">
            <v>43282</v>
          </cell>
          <cell r="I20">
            <v>4</v>
          </cell>
        </row>
        <row r="21">
          <cell r="H21">
            <v>43313</v>
          </cell>
          <cell r="I21">
            <v>5</v>
          </cell>
        </row>
        <row r="22">
          <cell r="H22">
            <v>43344</v>
          </cell>
          <cell r="I22">
            <v>4</v>
          </cell>
        </row>
        <row r="23">
          <cell r="H23">
            <v>43374</v>
          </cell>
          <cell r="I23">
            <v>4</v>
          </cell>
        </row>
        <row r="24">
          <cell r="H24">
            <v>43405</v>
          </cell>
          <cell r="I24">
            <v>5</v>
          </cell>
        </row>
        <row r="25">
          <cell r="H25">
            <v>43435</v>
          </cell>
          <cell r="I25">
            <v>4</v>
          </cell>
        </row>
        <row r="26">
          <cell r="H26">
            <v>43466</v>
          </cell>
          <cell r="I26">
            <v>5</v>
          </cell>
        </row>
        <row r="27">
          <cell r="H27">
            <v>43497</v>
          </cell>
          <cell r="I27">
            <v>4</v>
          </cell>
        </row>
        <row r="28">
          <cell r="H28">
            <v>43525</v>
          </cell>
          <cell r="I28">
            <v>4</v>
          </cell>
        </row>
        <row r="29">
          <cell r="H29">
            <v>43556</v>
          </cell>
          <cell r="I29">
            <v>4</v>
          </cell>
        </row>
        <row r="30">
          <cell r="H30">
            <v>43586</v>
          </cell>
          <cell r="I30">
            <v>5</v>
          </cell>
        </row>
        <row r="31">
          <cell r="H31">
            <v>43617</v>
          </cell>
          <cell r="I31">
            <v>4</v>
          </cell>
        </row>
        <row r="32">
          <cell r="H32">
            <v>43647</v>
          </cell>
          <cell r="I32">
            <v>4</v>
          </cell>
        </row>
        <row r="33">
          <cell r="H33">
            <v>43678</v>
          </cell>
          <cell r="I33">
            <v>5</v>
          </cell>
        </row>
        <row r="34">
          <cell r="H34">
            <v>43709</v>
          </cell>
          <cell r="I34">
            <v>4</v>
          </cell>
        </row>
        <row r="35">
          <cell r="H35">
            <v>43739</v>
          </cell>
          <cell r="I35">
            <v>5</v>
          </cell>
        </row>
        <row r="36">
          <cell r="H36">
            <v>43770</v>
          </cell>
          <cell r="I36">
            <v>4</v>
          </cell>
        </row>
        <row r="37">
          <cell r="H37">
            <v>43800</v>
          </cell>
          <cell r="I37">
            <v>4</v>
          </cell>
        </row>
      </sheetData>
      <sheetData sheetId="119">
        <row r="1">
          <cell r="A1" t="str">
            <v>JANVIER</v>
          </cell>
        </row>
        <row r="2">
          <cell r="A2" t="str">
            <v>FÉVRIER</v>
          </cell>
        </row>
        <row r="3">
          <cell r="A3" t="str">
            <v>MARS</v>
          </cell>
        </row>
        <row r="4">
          <cell r="A4" t="str">
            <v>AVRIL</v>
          </cell>
        </row>
        <row r="5">
          <cell r="A5" t="str">
            <v>MAI</v>
          </cell>
        </row>
        <row r="6">
          <cell r="A6" t="str">
            <v>JUIN</v>
          </cell>
        </row>
        <row r="7">
          <cell r="A7" t="str">
            <v>JUILLET</v>
          </cell>
        </row>
        <row r="8">
          <cell r="A8" t="str">
            <v>AOÛT</v>
          </cell>
        </row>
        <row r="9">
          <cell r="A9" t="str">
            <v>SEPTEMBRE</v>
          </cell>
        </row>
        <row r="10">
          <cell r="A10" t="str">
            <v>OCTOBRE</v>
          </cell>
        </row>
        <row r="11">
          <cell r="A11" t="str">
            <v>NOVEMBRE</v>
          </cell>
        </row>
        <row r="12">
          <cell r="A12" t="str">
            <v>DÉCEMBRE</v>
          </cell>
        </row>
      </sheetData>
      <sheetData sheetId="120"/>
      <sheetData sheetId="121"/>
      <sheetData sheetId="122"/>
      <sheetData sheetId="123"/>
      <sheetData sheetId="124"/>
      <sheetData sheetId="12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1">
    <tabColor indexed="57"/>
    <pageSetUpPr fitToPage="1"/>
  </sheetPr>
  <dimension ref="A1:GP135"/>
  <sheetViews>
    <sheetView tabSelected="1" zoomScale="85" zoomScaleNormal="85" workbookViewId="0">
      <selection activeCell="T13" sqref="T13"/>
    </sheetView>
  </sheetViews>
  <sheetFormatPr baseColWidth="10" defaultRowHeight="15" outlineLevelCol="4"/>
  <cols>
    <col min="1" max="1" width="0.7109375" style="1" customWidth="1"/>
    <col min="2" max="2" width="3.5703125" style="1" customWidth="1"/>
    <col min="3" max="3" width="3.85546875" style="1" customWidth="1"/>
    <col min="4" max="4" width="13.140625" style="1" customWidth="1"/>
    <col min="5" max="5" width="33.7109375" style="1" customWidth="1"/>
    <col min="6" max="6" width="3" style="1" customWidth="1"/>
    <col min="7" max="7" width="3.7109375" style="1" customWidth="1"/>
    <col min="8" max="11" width="5.7109375" style="1" customWidth="1"/>
    <col min="12" max="12" width="6.7109375" style="1" customWidth="1"/>
    <col min="13" max="13" width="8.140625" style="1" customWidth="1"/>
    <col min="14" max="14" width="1.7109375" style="1" hidden="1" customWidth="1" outlineLevel="1"/>
    <col min="15" max="15" width="6.42578125" style="1" hidden="1" customWidth="1" outlineLevel="1"/>
    <col min="16" max="22" width="4.85546875" style="1" hidden="1" customWidth="1" outlineLevel="1"/>
    <col min="23" max="23" width="4.5703125" style="1" hidden="1" customWidth="1" outlineLevel="1"/>
    <col min="24" max="27" width="4.85546875" style="1" hidden="1" customWidth="1" outlineLevel="1"/>
    <col min="28" max="39" width="4.85546875" style="1" hidden="1" customWidth="1" outlineLevel="2"/>
    <col min="40" max="53" width="4.42578125" style="1" hidden="1" customWidth="1" outlineLevel="1"/>
    <col min="54" max="65" width="4.42578125" style="1" hidden="1" customWidth="1" outlineLevel="2"/>
    <col min="66" max="66" width="4.42578125" style="1" hidden="1" customWidth="1" outlineLevel="1"/>
    <col min="67" max="67" width="5.140625" style="1" hidden="1" customWidth="1" outlineLevel="1"/>
    <col min="68" max="69" width="4.42578125" style="1" hidden="1" customWidth="1" outlineLevel="1"/>
    <col min="70" max="70" width="3.5703125" style="1" hidden="1" customWidth="1" outlineLevel="1"/>
    <col min="71" max="71" width="4.42578125" style="1" hidden="1" customWidth="1" outlineLevel="1"/>
    <col min="72" max="72" width="3.5703125" style="1" hidden="1" customWidth="1" outlineLevel="1"/>
    <col min="73" max="78" width="4.42578125" style="1" hidden="1" customWidth="1" outlineLevel="1"/>
    <col min="79" max="79" width="4.7109375" style="1" hidden="1" customWidth="1" outlineLevel="1"/>
    <col min="80" max="86" width="4.42578125" style="1" hidden="1" customWidth="1" outlineLevel="2"/>
    <col min="87" max="87" width="3.5703125" style="1" hidden="1" customWidth="1" outlineLevel="2"/>
    <col min="88" max="88" width="4.42578125" style="1" hidden="1" customWidth="1" outlineLevel="2"/>
    <col min="89" max="89" width="3.5703125" style="1" hidden="1" customWidth="1" outlineLevel="2"/>
    <col min="90" max="91" width="4.42578125" style="1" hidden="1" customWidth="1" outlineLevel="2"/>
    <col min="92" max="104" width="4.42578125" style="1" hidden="1" customWidth="1" outlineLevel="1"/>
    <col min="105" max="105" width="4.140625" style="1" hidden="1" customWidth="1" outlineLevel="1"/>
    <col min="106" max="117" width="4.140625" style="1" hidden="1" customWidth="1" outlineLevel="4"/>
    <col min="118" max="118" width="4.140625" style="1" customWidth="1" collapsed="1"/>
    <col min="119" max="122" width="4.140625" style="1" hidden="1" customWidth="1" outlineLevel="1"/>
    <col min="123" max="123" width="4.140625" style="1" hidden="1" customWidth="1" outlineLevel="2"/>
    <col min="124" max="124" width="5" style="1" hidden="1" customWidth="1" outlineLevel="2"/>
    <col min="125" max="127" width="4.140625" style="1" hidden="1" customWidth="1" outlineLevel="2"/>
    <col min="128" max="128" width="5" style="1" hidden="1" customWidth="1" outlineLevel="2"/>
    <col min="129" max="135" width="3.5703125" style="1" hidden="1" customWidth="1" outlineLevel="2"/>
    <col min="136" max="147" width="3.5703125" style="1" hidden="1" customWidth="1" outlineLevel="3"/>
    <col min="148" max="148" width="3.5703125" style="1" hidden="1" customWidth="1" outlineLevel="2"/>
    <col min="149" max="149" width="3.85546875" style="1" hidden="1" customWidth="1" outlineLevel="3"/>
    <col min="150" max="154" width="3.5703125" style="1" hidden="1" customWidth="1" outlineLevel="3"/>
    <col min="155" max="164" width="3.5703125" style="1" hidden="1" customWidth="1" outlineLevel="2"/>
    <col min="165" max="167" width="3.7109375" style="1" hidden="1" customWidth="1" outlineLevel="2"/>
    <col min="168" max="168" width="5" style="1" hidden="1" customWidth="1" outlineLevel="2"/>
    <col min="169" max="169" width="4.140625" style="1" hidden="1" customWidth="1" outlineLevel="2"/>
    <col min="170" max="170" width="3.5703125" style="1" hidden="1" customWidth="1" outlineLevel="2"/>
    <col min="171" max="172" width="4.7109375" style="1" hidden="1" customWidth="1" outlineLevel="2"/>
    <col min="173" max="174" width="4.7109375" style="1" hidden="1" customWidth="1" outlineLevel="3"/>
    <col min="175" max="184" width="3.5703125" style="1" hidden="1" customWidth="1" outlineLevel="3"/>
    <col min="185" max="185" width="3.5703125" style="1" hidden="1" customWidth="1" outlineLevel="2"/>
    <col min="186" max="191" width="3.7109375" style="1" hidden="1" customWidth="1" outlineLevel="3"/>
    <col min="192" max="192" width="2.85546875" style="1" hidden="1" customWidth="1" outlineLevel="2"/>
    <col min="193" max="193" width="3.85546875" style="1" hidden="1" customWidth="1" outlineLevel="2"/>
    <col min="194" max="194" width="4.7109375" style="1" hidden="1" customWidth="1" outlineLevel="2"/>
    <col min="195" max="195" width="4.140625" style="1" hidden="1" customWidth="1" outlineLevel="2"/>
    <col min="196" max="196" width="4.140625" style="1" customWidth="1" collapsed="1"/>
    <col min="197" max="198" width="4.7109375" style="1" customWidth="1"/>
    <col min="199" max="272" width="11.42578125" style="1" customWidth="1"/>
    <col min="273" max="273" width="0.7109375" style="1" customWidth="1"/>
    <col min="274" max="274" width="3.5703125" style="1" customWidth="1"/>
    <col min="275" max="275" width="3.85546875" style="1" customWidth="1"/>
    <col min="276" max="276" width="10.28515625" style="1" customWidth="1"/>
    <col min="277" max="277" width="37.85546875" style="1" customWidth="1"/>
    <col min="278" max="278" width="1.7109375" style="1" customWidth="1"/>
    <col min="279" max="281" width="5.7109375" style="1" customWidth="1"/>
    <col min="282" max="282" width="1.7109375" style="1" customWidth="1"/>
    <col min="283" max="295" width="7.140625" style="1" customWidth="1"/>
    <col min="296" max="296" width="6.140625" style="1" customWidth="1"/>
    <col min="297" max="297" width="11.42578125" style="1" customWidth="1"/>
    <col min="298" max="310" width="7" style="1" customWidth="1"/>
    <col min="311" max="528" width="11.42578125" style="1" customWidth="1"/>
    <col min="529" max="529" width="0.7109375" style="1" customWidth="1"/>
    <col min="530" max="530" width="3.5703125" style="1" customWidth="1"/>
    <col min="531" max="531" width="3.85546875" style="1" customWidth="1"/>
    <col min="532" max="532" width="10.28515625" style="1" customWidth="1"/>
    <col min="533" max="533" width="37.85546875" style="1" customWidth="1"/>
    <col min="534" max="534" width="1.7109375" style="1" customWidth="1"/>
    <col min="535" max="537" width="5.7109375" style="1" customWidth="1"/>
    <col min="538" max="538" width="1.7109375" style="1" customWidth="1"/>
    <col min="539" max="551" width="7.140625" style="1" customWidth="1"/>
    <col min="552" max="552" width="6.140625" style="1" customWidth="1"/>
    <col min="553" max="553" width="11.42578125" style="1" customWidth="1"/>
    <col min="554" max="566" width="7" style="1" customWidth="1"/>
    <col min="567" max="716" width="11.42578125" style="1" customWidth="1"/>
    <col min="717" max="784" width="11.42578125" style="1"/>
    <col min="785" max="785" width="0.7109375" style="1" customWidth="1"/>
    <col min="786" max="786" width="3.5703125" style="1" customWidth="1"/>
    <col min="787" max="787" width="3.85546875" style="1" customWidth="1"/>
    <col min="788" max="788" width="10.28515625" style="1" customWidth="1"/>
    <col min="789" max="789" width="37.85546875" style="1" customWidth="1"/>
    <col min="790" max="790" width="1.7109375" style="1" customWidth="1"/>
    <col min="791" max="793" width="5.7109375" style="1" customWidth="1"/>
    <col min="794" max="794" width="1.7109375" style="1" customWidth="1"/>
    <col min="795" max="807" width="7.140625" style="1" customWidth="1"/>
    <col min="808" max="808" width="6.140625" style="1" customWidth="1"/>
    <col min="809" max="809" width="11.42578125" style="1"/>
    <col min="810" max="822" width="7" style="1" customWidth="1"/>
    <col min="823" max="1040" width="11.42578125" style="1"/>
    <col min="1041" max="1041" width="0.7109375" style="1" customWidth="1"/>
    <col min="1042" max="1042" width="3.5703125" style="1" customWidth="1"/>
    <col min="1043" max="1043" width="3.85546875" style="1" customWidth="1"/>
    <col min="1044" max="1044" width="10.28515625" style="1" customWidth="1"/>
    <col min="1045" max="1045" width="37.85546875" style="1" customWidth="1"/>
    <col min="1046" max="1046" width="1.7109375" style="1" customWidth="1"/>
    <col min="1047" max="1049" width="5.7109375" style="1" customWidth="1"/>
    <col min="1050" max="1050" width="1.7109375" style="1" customWidth="1"/>
    <col min="1051" max="1063" width="7.140625" style="1" customWidth="1"/>
    <col min="1064" max="1064" width="6.140625" style="1" customWidth="1"/>
    <col min="1065" max="1065" width="11.42578125" style="1"/>
    <col min="1066" max="1078" width="7" style="1" customWidth="1"/>
    <col min="1079" max="1296" width="11.42578125" style="1"/>
    <col min="1297" max="1297" width="0.7109375" style="1" customWidth="1"/>
    <col min="1298" max="1298" width="3.5703125" style="1" customWidth="1"/>
    <col min="1299" max="1299" width="3.85546875" style="1" customWidth="1"/>
    <col min="1300" max="1300" width="10.28515625" style="1" customWidth="1"/>
    <col min="1301" max="1301" width="37.85546875" style="1" customWidth="1"/>
    <col min="1302" max="1302" width="1.7109375" style="1" customWidth="1"/>
    <col min="1303" max="1305" width="5.7109375" style="1" customWidth="1"/>
    <col min="1306" max="1306" width="1.7109375" style="1" customWidth="1"/>
    <col min="1307" max="1319" width="7.140625" style="1" customWidth="1"/>
    <col min="1320" max="1320" width="6.140625" style="1" customWidth="1"/>
    <col min="1321" max="1321" width="11.42578125" style="1"/>
    <col min="1322" max="1334" width="7" style="1" customWidth="1"/>
    <col min="1335" max="1552" width="11.42578125" style="1"/>
    <col min="1553" max="1553" width="0.7109375" style="1" customWidth="1"/>
    <col min="1554" max="1554" width="3.5703125" style="1" customWidth="1"/>
    <col min="1555" max="1555" width="3.85546875" style="1" customWidth="1"/>
    <col min="1556" max="1556" width="10.28515625" style="1" customWidth="1"/>
    <col min="1557" max="1557" width="37.85546875" style="1" customWidth="1"/>
    <col min="1558" max="1558" width="1.7109375" style="1" customWidth="1"/>
    <col min="1559" max="1561" width="5.7109375" style="1" customWidth="1"/>
    <col min="1562" max="1562" width="1.7109375" style="1" customWidth="1"/>
    <col min="1563" max="1575" width="7.140625" style="1" customWidth="1"/>
    <col min="1576" max="1576" width="6.140625" style="1" customWidth="1"/>
    <col min="1577" max="1577" width="11.42578125" style="1"/>
    <col min="1578" max="1590" width="7" style="1" customWidth="1"/>
    <col min="1591" max="1808" width="11.42578125" style="1"/>
    <col min="1809" max="1809" width="0.7109375" style="1" customWidth="1"/>
    <col min="1810" max="1810" width="3.5703125" style="1" customWidth="1"/>
    <col min="1811" max="1811" width="3.85546875" style="1" customWidth="1"/>
    <col min="1812" max="1812" width="10.28515625" style="1" customWidth="1"/>
    <col min="1813" max="1813" width="37.85546875" style="1" customWidth="1"/>
    <col min="1814" max="1814" width="1.7109375" style="1" customWidth="1"/>
    <col min="1815" max="1817" width="5.7109375" style="1" customWidth="1"/>
    <col min="1818" max="1818" width="1.7109375" style="1" customWidth="1"/>
    <col min="1819" max="1831" width="7.140625" style="1" customWidth="1"/>
    <col min="1832" max="1832" width="6.140625" style="1" customWidth="1"/>
    <col min="1833" max="1833" width="11.42578125" style="1"/>
    <col min="1834" max="1846" width="7" style="1" customWidth="1"/>
    <col min="1847" max="2064" width="11.42578125" style="1"/>
    <col min="2065" max="2065" width="0.7109375" style="1" customWidth="1"/>
    <col min="2066" max="2066" width="3.5703125" style="1" customWidth="1"/>
    <col min="2067" max="2067" width="3.85546875" style="1" customWidth="1"/>
    <col min="2068" max="2068" width="10.28515625" style="1" customWidth="1"/>
    <col min="2069" max="2069" width="37.85546875" style="1" customWidth="1"/>
    <col min="2070" max="2070" width="1.7109375" style="1" customWidth="1"/>
    <col min="2071" max="2073" width="5.7109375" style="1" customWidth="1"/>
    <col min="2074" max="2074" width="1.7109375" style="1" customWidth="1"/>
    <col min="2075" max="2087" width="7.140625" style="1" customWidth="1"/>
    <col min="2088" max="2088" width="6.140625" style="1" customWidth="1"/>
    <col min="2089" max="2089" width="11.42578125" style="1"/>
    <col min="2090" max="2102" width="7" style="1" customWidth="1"/>
    <col min="2103" max="2320" width="11.42578125" style="1"/>
    <col min="2321" max="2321" width="0.7109375" style="1" customWidth="1"/>
    <col min="2322" max="2322" width="3.5703125" style="1" customWidth="1"/>
    <col min="2323" max="2323" width="3.85546875" style="1" customWidth="1"/>
    <col min="2324" max="2324" width="10.28515625" style="1" customWidth="1"/>
    <col min="2325" max="2325" width="37.85546875" style="1" customWidth="1"/>
    <col min="2326" max="2326" width="1.7109375" style="1" customWidth="1"/>
    <col min="2327" max="2329" width="5.7109375" style="1" customWidth="1"/>
    <col min="2330" max="2330" width="1.7109375" style="1" customWidth="1"/>
    <col min="2331" max="2343" width="7.140625" style="1" customWidth="1"/>
    <col min="2344" max="2344" width="6.140625" style="1" customWidth="1"/>
    <col min="2345" max="2345" width="11.42578125" style="1"/>
    <col min="2346" max="2358" width="7" style="1" customWidth="1"/>
    <col min="2359" max="2576" width="11.42578125" style="1"/>
    <col min="2577" max="2577" width="0.7109375" style="1" customWidth="1"/>
    <col min="2578" max="2578" width="3.5703125" style="1" customWidth="1"/>
    <col min="2579" max="2579" width="3.85546875" style="1" customWidth="1"/>
    <col min="2580" max="2580" width="10.28515625" style="1" customWidth="1"/>
    <col min="2581" max="2581" width="37.85546875" style="1" customWidth="1"/>
    <col min="2582" max="2582" width="1.7109375" style="1" customWidth="1"/>
    <col min="2583" max="2585" width="5.7109375" style="1" customWidth="1"/>
    <col min="2586" max="2586" width="1.7109375" style="1" customWidth="1"/>
    <col min="2587" max="2599" width="7.140625" style="1" customWidth="1"/>
    <col min="2600" max="2600" width="6.140625" style="1" customWidth="1"/>
    <col min="2601" max="2601" width="11.42578125" style="1"/>
    <col min="2602" max="2614" width="7" style="1" customWidth="1"/>
    <col min="2615" max="2832" width="11.42578125" style="1"/>
    <col min="2833" max="2833" width="0.7109375" style="1" customWidth="1"/>
    <col min="2834" max="2834" width="3.5703125" style="1" customWidth="1"/>
    <col min="2835" max="2835" width="3.85546875" style="1" customWidth="1"/>
    <col min="2836" max="2836" width="10.28515625" style="1" customWidth="1"/>
    <col min="2837" max="2837" width="37.85546875" style="1" customWidth="1"/>
    <col min="2838" max="2838" width="1.7109375" style="1" customWidth="1"/>
    <col min="2839" max="2841" width="5.7109375" style="1" customWidth="1"/>
    <col min="2842" max="2842" width="1.7109375" style="1" customWidth="1"/>
    <col min="2843" max="2855" width="7.140625" style="1" customWidth="1"/>
    <col min="2856" max="2856" width="6.140625" style="1" customWidth="1"/>
    <col min="2857" max="2857" width="11.42578125" style="1"/>
    <col min="2858" max="2870" width="7" style="1" customWidth="1"/>
    <col min="2871" max="3088" width="11.42578125" style="1"/>
    <col min="3089" max="3089" width="0.7109375" style="1" customWidth="1"/>
    <col min="3090" max="3090" width="3.5703125" style="1" customWidth="1"/>
    <col min="3091" max="3091" width="3.85546875" style="1" customWidth="1"/>
    <col min="3092" max="3092" width="10.28515625" style="1" customWidth="1"/>
    <col min="3093" max="3093" width="37.85546875" style="1" customWidth="1"/>
    <col min="3094" max="3094" width="1.7109375" style="1" customWidth="1"/>
    <col min="3095" max="3097" width="5.7109375" style="1" customWidth="1"/>
    <col min="3098" max="3098" width="1.7109375" style="1" customWidth="1"/>
    <col min="3099" max="3111" width="7.140625" style="1" customWidth="1"/>
    <col min="3112" max="3112" width="6.140625" style="1" customWidth="1"/>
    <col min="3113" max="3113" width="11.42578125" style="1"/>
    <col min="3114" max="3126" width="7" style="1" customWidth="1"/>
    <col min="3127" max="3344" width="11.42578125" style="1"/>
    <col min="3345" max="3345" width="0.7109375" style="1" customWidth="1"/>
    <col min="3346" max="3346" width="3.5703125" style="1" customWidth="1"/>
    <col min="3347" max="3347" width="3.85546875" style="1" customWidth="1"/>
    <col min="3348" max="3348" width="10.28515625" style="1" customWidth="1"/>
    <col min="3349" max="3349" width="37.85546875" style="1" customWidth="1"/>
    <col min="3350" max="3350" width="1.7109375" style="1" customWidth="1"/>
    <col min="3351" max="3353" width="5.7109375" style="1" customWidth="1"/>
    <col min="3354" max="3354" width="1.7109375" style="1" customWidth="1"/>
    <col min="3355" max="3367" width="7.140625" style="1" customWidth="1"/>
    <col min="3368" max="3368" width="6.140625" style="1" customWidth="1"/>
    <col min="3369" max="3369" width="11.42578125" style="1"/>
    <col min="3370" max="3382" width="7" style="1" customWidth="1"/>
    <col min="3383" max="3600" width="11.42578125" style="1"/>
    <col min="3601" max="3601" width="0.7109375" style="1" customWidth="1"/>
    <col min="3602" max="3602" width="3.5703125" style="1" customWidth="1"/>
    <col min="3603" max="3603" width="3.85546875" style="1" customWidth="1"/>
    <col min="3604" max="3604" width="10.28515625" style="1" customWidth="1"/>
    <col min="3605" max="3605" width="37.85546875" style="1" customWidth="1"/>
    <col min="3606" max="3606" width="1.7109375" style="1" customWidth="1"/>
    <col min="3607" max="3609" width="5.7109375" style="1" customWidth="1"/>
    <col min="3610" max="3610" width="1.7109375" style="1" customWidth="1"/>
    <col min="3611" max="3623" width="7.140625" style="1" customWidth="1"/>
    <col min="3624" max="3624" width="6.140625" style="1" customWidth="1"/>
    <col min="3625" max="3625" width="11.42578125" style="1"/>
    <col min="3626" max="3638" width="7" style="1" customWidth="1"/>
    <col min="3639" max="3856" width="11.42578125" style="1"/>
    <col min="3857" max="3857" width="0.7109375" style="1" customWidth="1"/>
    <col min="3858" max="3858" width="3.5703125" style="1" customWidth="1"/>
    <col min="3859" max="3859" width="3.85546875" style="1" customWidth="1"/>
    <col min="3860" max="3860" width="10.28515625" style="1" customWidth="1"/>
    <col min="3861" max="3861" width="37.85546875" style="1" customWidth="1"/>
    <col min="3862" max="3862" width="1.7109375" style="1" customWidth="1"/>
    <col min="3863" max="3865" width="5.7109375" style="1" customWidth="1"/>
    <col min="3866" max="3866" width="1.7109375" style="1" customWidth="1"/>
    <col min="3867" max="3879" width="7.140625" style="1" customWidth="1"/>
    <col min="3880" max="3880" width="6.140625" style="1" customWidth="1"/>
    <col min="3881" max="3881" width="11.42578125" style="1"/>
    <col min="3882" max="3894" width="7" style="1" customWidth="1"/>
    <col min="3895" max="4112" width="11.42578125" style="1"/>
    <col min="4113" max="4113" width="0.7109375" style="1" customWidth="1"/>
    <col min="4114" max="4114" width="3.5703125" style="1" customWidth="1"/>
    <col min="4115" max="4115" width="3.85546875" style="1" customWidth="1"/>
    <col min="4116" max="4116" width="10.28515625" style="1" customWidth="1"/>
    <col min="4117" max="4117" width="37.85546875" style="1" customWidth="1"/>
    <col min="4118" max="4118" width="1.7109375" style="1" customWidth="1"/>
    <col min="4119" max="4121" width="5.7109375" style="1" customWidth="1"/>
    <col min="4122" max="4122" width="1.7109375" style="1" customWidth="1"/>
    <col min="4123" max="4135" width="7.140625" style="1" customWidth="1"/>
    <col min="4136" max="4136" width="6.140625" style="1" customWidth="1"/>
    <col min="4137" max="4137" width="11.42578125" style="1"/>
    <col min="4138" max="4150" width="7" style="1" customWidth="1"/>
    <col min="4151" max="4368" width="11.42578125" style="1"/>
    <col min="4369" max="4369" width="0.7109375" style="1" customWidth="1"/>
    <col min="4370" max="4370" width="3.5703125" style="1" customWidth="1"/>
    <col min="4371" max="4371" width="3.85546875" style="1" customWidth="1"/>
    <col min="4372" max="4372" width="10.28515625" style="1" customWidth="1"/>
    <col min="4373" max="4373" width="37.85546875" style="1" customWidth="1"/>
    <col min="4374" max="4374" width="1.7109375" style="1" customWidth="1"/>
    <col min="4375" max="4377" width="5.7109375" style="1" customWidth="1"/>
    <col min="4378" max="4378" width="1.7109375" style="1" customWidth="1"/>
    <col min="4379" max="4391" width="7.140625" style="1" customWidth="1"/>
    <col min="4392" max="4392" width="6.140625" style="1" customWidth="1"/>
    <col min="4393" max="4393" width="11.42578125" style="1"/>
    <col min="4394" max="4406" width="7" style="1" customWidth="1"/>
    <col min="4407" max="4624" width="11.42578125" style="1"/>
    <col min="4625" max="4625" width="0.7109375" style="1" customWidth="1"/>
    <col min="4626" max="4626" width="3.5703125" style="1" customWidth="1"/>
    <col min="4627" max="4627" width="3.85546875" style="1" customWidth="1"/>
    <col min="4628" max="4628" width="10.28515625" style="1" customWidth="1"/>
    <col min="4629" max="4629" width="37.85546875" style="1" customWidth="1"/>
    <col min="4630" max="4630" width="1.7109375" style="1" customWidth="1"/>
    <col min="4631" max="4633" width="5.7109375" style="1" customWidth="1"/>
    <col min="4634" max="4634" width="1.7109375" style="1" customWidth="1"/>
    <col min="4635" max="4647" width="7.140625" style="1" customWidth="1"/>
    <col min="4648" max="4648" width="6.140625" style="1" customWidth="1"/>
    <col min="4649" max="4649" width="11.42578125" style="1"/>
    <col min="4650" max="4662" width="7" style="1" customWidth="1"/>
    <col min="4663" max="4880" width="11.42578125" style="1"/>
    <col min="4881" max="4881" width="0.7109375" style="1" customWidth="1"/>
    <col min="4882" max="4882" width="3.5703125" style="1" customWidth="1"/>
    <col min="4883" max="4883" width="3.85546875" style="1" customWidth="1"/>
    <col min="4884" max="4884" width="10.28515625" style="1" customWidth="1"/>
    <col min="4885" max="4885" width="37.85546875" style="1" customWidth="1"/>
    <col min="4886" max="4886" width="1.7109375" style="1" customWidth="1"/>
    <col min="4887" max="4889" width="5.7109375" style="1" customWidth="1"/>
    <col min="4890" max="4890" width="1.7109375" style="1" customWidth="1"/>
    <col min="4891" max="4903" width="7.140625" style="1" customWidth="1"/>
    <col min="4904" max="4904" width="6.140625" style="1" customWidth="1"/>
    <col min="4905" max="4905" width="11.42578125" style="1"/>
    <col min="4906" max="4918" width="7" style="1" customWidth="1"/>
    <col min="4919" max="5136" width="11.42578125" style="1"/>
    <col min="5137" max="5137" width="0.7109375" style="1" customWidth="1"/>
    <col min="5138" max="5138" width="3.5703125" style="1" customWidth="1"/>
    <col min="5139" max="5139" width="3.85546875" style="1" customWidth="1"/>
    <col min="5140" max="5140" width="10.28515625" style="1" customWidth="1"/>
    <col min="5141" max="5141" width="37.85546875" style="1" customWidth="1"/>
    <col min="5142" max="5142" width="1.7109375" style="1" customWidth="1"/>
    <col min="5143" max="5145" width="5.7109375" style="1" customWidth="1"/>
    <col min="5146" max="5146" width="1.7109375" style="1" customWidth="1"/>
    <col min="5147" max="5159" width="7.140625" style="1" customWidth="1"/>
    <col min="5160" max="5160" width="6.140625" style="1" customWidth="1"/>
    <col min="5161" max="5161" width="11.42578125" style="1"/>
    <col min="5162" max="5174" width="7" style="1" customWidth="1"/>
    <col min="5175" max="5392" width="11.42578125" style="1"/>
    <col min="5393" max="5393" width="0.7109375" style="1" customWidth="1"/>
    <col min="5394" max="5394" width="3.5703125" style="1" customWidth="1"/>
    <col min="5395" max="5395" width="3.85546875" style="1" customWidth="1"/>
    <col min="5396" max="5396" width="10.28515625" style="1" customWidth="1"/>
    <col min="5397" max="5397" width="37.85546875" style="1" customWidth="1"/>
    <col min="5398" max="5398" width="1.7109375" style="1" customWidth="1"/>
    <col min="5399" max="5401" width="5.7109375" style="1" customWidth="1"/>
    <col min="5402" max="5402" width="1.7109375" style="1" customWidth="1"/>
    <col min="5403" max="5415" width="7.140625" style="1" customWidth="1"/>
    <col min="5416" max="5416" width="6.140625" style="1" customWidth="1"/>
    <col min="5417" max="5417" width="11.42578125" style="1"/>
    <col min="5418" max="5430" width="7" style="1" customWidth="1"/>
    <col min="5431" max="5648" width="11.42578125" style="1"/>
    <col min="5649" max="5649" width="0.7109375" style="1" customWidth="1"/>
    <col min="5650" max="5650" width="3.5703125" style="1" customWidth="1"/>
    <col min="5651" max="5651" width="3.85546875" style="1" customWidth="1"/>
    <col min="5652" max="5652" width="10.28515625" style="1" customWidth="1"/>
    <col min="5653" max="5653" width="37.85546875" style="1" customWidth="1"/>
    <col min="5654" max="5654" width="1.7109375" style="1" customWidth="1"/>
    <col min="5655" max="5657" width="5.7109375" style="1" customWidth="1"/>
    <col min="5658" max="5658" width="1.7109375" style="1" customWidth="1"/>
    <col min="5659" max="5671" width="7.140625" style="1" customWidth="1"/>
    <col min="5672" max="5672" width="6.140625" style="1" customWidth="1"/>
    <col min="5673" max="5673" width="11.42578125" style="1"/>
    <col min="5674" max="5686" width="7" style="1" customWidth="1"/>
    <col min="5687" max="5904" width="11.42578125" style="1"/>
    <col min="5905" max="5905" width="0.7109375" style="1" customWidth="1"/>
    <col min="5906" max="5906" width="3.5703125" style="1" customWidth="1"/>
    <col min="5907" max="5907" width="3.85546875" style="1" customWidth="1"/>
    <col min="5908" max="5908" width="10.28515625" style="1" customWidth="1"/>
    <col min="5909" max="5909" width="37.85546875" style="1" customWidth="1"/>
    <col min="5910" max="5910" width="1.7109375" style="1" customWidth="1"/>
    <col min="5911" max="5913" width="5.7109375" style="1" customWidth="1"/>
    <col min="5914" max="5914" width="1.7109375" style="1" customWidth="1"/>
    <col min="5915" max="5927" width="7.140625" style="1" customWidth="1"/>
    <col min="5928" max="5928" width="6.140625" style="1" customWidth="1"/>
    <col min="5929" max="5929" width="11.42578125" style="1"/>
    <col min="5930" max="5942" width="7" style="1" customWidth="1"/>
    <col min="5943" max="6160" width="11.42578125" style="1"/>
    <col min="6161" max="6161" width="0.7109375" style="1" customWidth="1"/>
    <col min="6162" max="6162" width="3.5703125" style="1" customWidth="1"/>
    <col min="6163" max="6163" width="3.85546875" style="1" customWidth="1"/>
    <col min="6164" max="6164" width="10.28515625" style="1" customWidth="1"/>
    <col min="6165" max="6165" width="37.85546875" style="1" customWidth="1"/>
    <col min="6166" max="6166" width="1.7109375" style="1" customWidth="1"/>
    <col min="6167" max="6169" width="5.7109375" style="1" customWidth="1"/>
    <col min="6170" max="6170" width="1.7109375" style="1" customWidth="1"/>
    <col min="6171" max="6183" width="7.140625" style="1" customWidth="1"/>
    <col min="6184" max="6184" width="6.140625" style="1" customWidth="1"/>
    <col min="6185" max="6185" width="11.42578125" style="1"/>
    <col min="6186" max="6198" width="7" style="1" customWidth="1"/>
    <col min="6199" max="6416" width="11.42578125" style="1"/>
    <col min="6417" max="6417" width="0.7109375" style="1" customWidth="1"/>
    <col min="6418" max="6418" width="3.5703125" style="1" customWidth="1"/>
    <col min="6419" max="6419" width="3.85546875" style="1" customWidth="1"/>
    <col min="6420" max="6420" width="10.28515625" style="1" customWidth="1"/>
    <col min="6421" max="6421" width="37.85546875" style="1" customWidth="1"/>
    <col min="6422" max="6422" width="1.7109375" style="1" customWidth="1"/>
    <col min="6423" max="6425" width="5.7109375" style="1" customWidth="1"/>
    <col min="6426" max="6426" width="1.7109375" style="1" customWidth="1"/>
    <col min="6427" max="6439" width="7.140625" style="1" customWidth="1"/>
    <col min="6440" max="6440" width="6.140625" style="1" customWidth="1"/>
    <col min="6441" max="6441" width="11.42578125" style="1"/>
    <col min="6442" max="6454" width="7" style="1" customWidth="1"/>
    <col min="6455" max="6672" width="11.42578125" style="1"/>
    <col min="6673" max="6673" width="0.7109375" style="1" customWidth="1"/>
    <col min="6674" max="6674" width="3.5703125" style="1" customWidth="1"/>
    <col min="6675" max="6675" width="3.85546875" style="1" customWidth="1"/>
    <col min="6676" max="6676" width="10.28515625" style="1" customWidth="1"/>
    <col min="6677" max="6677" width="37.85546875" style="1" customWidth="1"/>
    <col min="6678" max="6678" width="1.7109375" style="1" customWidth="1"/>
    <col min="6679" max="6681" width="5.7109375" style="1" customWidth="1"/>
    <col min="6682" max="6682" width="1.7109375" style="1" customWidth="1"/>
    <col min="6683" max="6695" width="7.140625" style="1" customWidth="1"/>
    <col min="6696" max="6696" width="6.140625" style="1" customWidth="1"/>
    <col min="6697" max="6697" width="11.42578125" style="1"/>
    <col min="6698" max="6710" width="7" style="1" customWidth="1"/>
    <col min="6711" max="6928" width="11.42578125" style="1"/>
    <col min="6929" max="6929" width="0.7109375" style="1" customWidth="1"/>
    <col min="6930" max="6930" width="3.5703125" style="1" customWidth="1"/>
    <col min="6931" max="6931" width="3.85546875" style="1" customWidth="1"/>
    <col min="6932" max="6932" width="10.28515625" style="1" customWidth="1"/>
    <col min="6933" max="6933" width="37.85546875" style="1" customWidth="1"/>
    <col min="6934" max="6934" width="1.7109375" style="1" customWidth="1"/>
    <col min="6935" max="6937" width="5.7109375" style="1" customWidth="1"/>
    <col min="6938" max="6938" width="1.7109375" style="1" customWidth="1"/>
    <col min="6939" max="6951" width="7.140625" style="1" customWidth="1"/>
    <col min="6952" max="6952" width="6.140625" style="1" customWidth="1"/>
    <col min="6953" max="6953" width="11.42578125" style="1"/>
    <col min="6954" max="6966" width="7" style="1" customWidth="1"/>
    <col min="6967" max="7184" width="11.42578125" style="1"/>
    <col min="7185" max="7185" width="0.7109375" style="1" customWidth="1"/>
    <col min="7186" max="7186" width="3.5703125" style="1" customWidth="1"/>
    <col min="7187" max="7187" width="3.85546875" style="1" customWidth="1"/>
    <col min="7188" max="7188" width="10.28515625" style="1" customWidth="1"/>
    <col min="7189" max="7189" width="37.85546875" style="1" customWidth="1"/>
    <col min="7190" max="7190" width="1.7109375" style="1" customWidth="1"/>
    <col min="7191" max="7193" width="5.7109375" style="1" customWidth="1"/>
    <col min="7194" max="7194" width="1.7109375" style="1" customWidth="1"/>
    <col min="7195" max="7207" width="7.140625" style="1" customWidth="1"/>
    <col min="7208" max="7208" width="6.140625" style="1" customWidth="1"/>
    <col min="7209" max="7209" width="11.42578125" style="1"/>
    <col min="7210" max="7222" width="7" style="1" customWidth="1"/>
    <col min="7223" max="7440" width="11.42578125" style="1"/>
    <col min="7441" max="7441" width="0.7109375" style="1" customWidth="1"/>
    <col min="7442" max="7442" width="3.5703125" style="1" customWidth="1"/>
    <col min="7443" max="7443" width="3.85546875" style="1" customWidth="1"/>
    <col min="7444" max="7444" width="10.28515625" style="1" customWidth="1"/>
    <col min="7445" max="7445" width="37.85546875" style="1" customWidth="1"/>
    <col min="7446" max="7446" width="1.7109375" style="1" customWidth="1"/>
    <col min="7447" max="7449" width="5.7109375" style="1" customWidth="1"/>
    <col min="7450" max="7450" width="1.7109375" style="1" customWidth="1"/>
    <col min="7451" max="7463" width="7.140625" style="1" customWidth="1"/>
    <col min="7464" max="7464" width="6.140625" style="1" customWidth="1"/>
    <col min="7465" max="7465" width="11.42578125" style="1"/>
    <col min="7466" max="7478" width="7" style="1" customWidth="1"/>
    <col min="7479" max="7696" width="11.42578125" style="1"/>
    <col min="7697" max="7697" width="0.7109375" style="1" customWidth="1"/>
    <col min="7698" max="7698" width="3.5703125" style="1" customWidth="1"/>
    <col min="7699" max="7699" width="3.85546875" style="1" customWidth="1"/>
    <col min="7700" max="7700" width="10.28515625" style="1" customWidth="1"/>
    <col min="7701" max="7701" width="37.85546875" style="1" customWidth="1"/>
    <col min="7702" max="7702" width="1.7109375" style="1" customWidth="1"/>
    <col min="7703" max="7705" width="5.7109375" style="1" customWidth="1"/>
    <col min="7706" max="7706" width="1.7109375" style="1" customWidth="1"/>
    <col min="7707" max="7719" width="7.140625" style="1" customWidth="1"/>
    <col min="7720" max="7720" width="6.140625" style="1" customWidth="1"/>
    <col min="7721" max="7721" width="11.42578125" style="1"/>
    <col min="7722" max="7734" width="7" style="1" customWidth="1"/>
    <col min="7735" max="7952" width="11.42578125" style="1"/>
    <col min="7953" max="7953" width="0.7109375" style="1" customWidth="1"/>
    <col min="7954" max="7954" width="3.5703125" style="1" customWidth="1"/>
    <col min="7955" max="7955" width="3.85546875" style="1" customWidth="1"/>
    <col min="7956" max="7956" width="10.28515625" style="1" customWidth="1"/>
    <col min="7957" max="7957" width="37.85546875" style="1" customWidth="1"/>
    <col min="7958" max="7958" width="1.7109375" style="1" customWidth="1"/>
    <col min="7959" max="7961" width="5.7109375" style="1" customWidth="1"/>
    <col min="7962" max="7962" width="1.7109375" style="1" customWidth="1"/>
    <col min="7963" max="7975" width="7.140625" style="1" customWidth="1"/>
    <col min="7976" max="7976" width="6.140625" style="1" customWidth="1"/>
    <col min="7977" max="7977" width="11.42578125" style="1"/>
    <col min="7978" max="7990" width="7" style="1" customWidth="1"/>
    <col min="7991" max="8208" width="11.42578125" style="1"/>
    <col min="8209" max="8209" width="0.7109375" style="1" customWidth="1"/>
    <col min="8210" max="8210" width="3.5703125" style="1" customWidth="1"/>
    <col min="8211" max="8211" width="3.85546875" style="1" customWidth="1"/>
    <col min="8212" max="8212" width="10.28515625" style="1" customWidth="1"/>
    <col min="8213" max="8213" width="37.85546875" style="1" customWidth="1"/>
    <col min="8214" max="8214" width="1.7109375" style="1" customWidth="1"/>
    <col min="8215" max="8217" width="5.7109375" style="1" customWidth="1"/>
    <col min="8218" max="8218" width="1.7109375" style="1" customWidth="1"/>
    <col min="8219" max="8231" width="7.140625" style="1" customWidth="1"/>
    <col min="8232" max="8232" width="6.140625" style="1" customWidth="1"/>
    <col min="8233" max="8233" width="11.42578125" style="1"/>
    <col min="8234" max="8246" width="7" style="1" customWidth="1"/>
    <col min="8247" max="8464" width="11.42578125" style="1"/>
    <col min="8465" max="8465" width="0.7109375" style="1" customWidth="1"/>
    <col min="8466" max="8466" width="3.5703125" style="1" customWidth="1"/>
    <col min="8467" max="8467" width="3.85546875" style="1" customWidth="1"/>
    <col min="8468" max="8468" width="10.28515625" style="1" customWidth="1"/>
    <col min="8469" max="8469" width="37.85546875" style="1" customWidth="1"/>
    <col min="8470" max="8470" width="1.7109375" style="1" customWidth="1"/>
    <col min="8471" max="8473" width="5.7109375" style="1" customWidth="1"/>
    <col min="8474" max="8474" width="1.7109375" style="1" customWidth="1"/>
    <col min="8475" max="8487" width="7.140625" style="1" customWidth="1"/>
    <col min="8488" max="8488" width="6.140625" style="1" customWidth="1"/>
    <col min="8489" max="8489" width="11.42578125" style="1"/>
    <col min="8490" max="8502" width="7" style="1" customWidth="1"/>
    <col min="8503" max="8720" width="11.42578125" style="1"/>
    <col min="8721" max="8721" width="0.7109375" style="1" customWidth="1"/>
    <col min="8722" max="8722" width="3.5703125" style="1" customWidth="1"/>
    <col min="8723" max="8723" width="3.85546875" style="1" customWidth="1"/>
    <col min="8724" max="8724" width="10.28515625" style="1" customWidth="1"/>
    <col min="8725" max="8725" width="37.85546875" style="1" customWidth="1"/>
    <col min="8726" max="8726" width="1.7109375" style="1" customWidth="1"/>
    <col min="8727" max="8729" width="5.7109375" style="1" customWidth="1"/>
    <col min="8730" max="8730" width="1.7109375" style="1" customWidth="1"/>
    <col min="8731" max="8743" width="7.140625" style="1" customWidth="1"/>
    <col min="8744" max="8744" width="6.140625" style="1" customWidth="1"/>
    <col min="8745" max="8745" width="11.42578125" style="1"/>
    <col min="8746" max="8758" width="7" style="1" customWidth="1"/>
    <col min="8759" max="8976" width="11.42578125" style="1"/>
    <col min="8977" max="8977" width="0.7109375" style="1" customWidth="1"/>
    <col min="8978" max="8978" width="3.5703125" style="1" customWidth="1"/>
    <col min="8979" max="8979" width="3.85546875" style="1" customWidth="1"/>
    <col min="8980" max="8980" width="10.28515625" style="1" customWidth="1"/>
    <col min="8981" max="8981" width="37.85546875" style="1" customWidth="1"/>
    <col min="8982" max="8982" width="1.7109375" style="1" customWidth="1"/>
    <col min="8983" max="8985" width="5.7109375" style="1" customWidth="1"/>
    <col min="8986" max="8986" width="1.7109375" style="1" customWidth="1"/>
    <col min="8987" max="8999" width="7.140625" style="1" customWidth="1"/>
    <col min="9000" max="9000" width="6.140625" style="1" customWidth="1"/>
    <col min="9001" max="9001" width="11.42578125" style="1"/>
    <col min="9002" max="9014" width="7" style="1" customWidth="1"/>
    <col min="9015" max="9232" width="11.42578125" style="1"/>
    <col min="9233" max="9233" width="0.7109375" style="1" customWidth="1"/>
    <col min="9234" max="9234" width="3.5703125" style="1" customWidth="1"/>
    <col min="9235" max="9235" width="3.85546875" style="1" customWidth="1"/>
    <col min="9236" max="9236" width="10.28515625" style="1" customWidth="1"/>
    <col min="9237" max="9237" width="37.85546875" style="1" customWidth="1"/>
    <col min="9238" max="9238" width="1.7109375" style="1" customWidth="1"/>
    <col min="9239" max="9241" width="5.7109375" style="1" customWidth="1"/>
    <col min="9242" max="9242" width="1.7109375" style="1" customWidth="1"/>
    <col min="9243" max="9255" width="7.140625" style="1" customWidth="1"/>
    <col min="9256" max="9256" width="6.140625" style="1" customWidth="1"/>
    <col min="9257" max="9257" width="11.42578125" style="1"/>
    <col min="9258" max="9270" width="7" style="1" customWidth="1"/>
    <col min="9271" max="9488" width="11.42578125" style="1"/>
    <col min="9489" max="9489" width="0.7109375" style="1" customWidth="1"/>
    <col min="9490" max="9490" width="3.5703125" style="1" customWidth="1"/>
    <col min="9491" max="9491" width="3.85546875" style="1" customWidth="1"/>
    <col min="9492" max="9492" width="10.28515625" style="1" customWidth="1"/>
    <col min="9493" max="9493" width="37.85546875" style="1" customWidth="1"/>
    <col min="9494" max="9494" width="1.7109375" style="1" customWidth="1"/>
    <col min="9495" max="9497" width="5.7109375" style="1" customWidth="1"/>
    <col min="9498" max="9498" width="1.7109375" style="1" customWidth="1"/>
    <col min="9499" max="9511" width="7.140625" style="1" customWidth="1"/>
    <col min="9512" max="9512" width="6.140625" style="1" customWidth="1"/>
    <col min="9513" max="9513" width="11.42578125" style="1"/>
    <col min="9514" max="9526" width="7" style="1" customWidth="1"/>
    <col min="9527" max="9744" width="11.42578125" style="1"/>
    <col min="9745" max="9745" width="0.7109375" style="1" customWidth="1"/>
    <col min="9746" max="9746" width="3.5703125" style="1" customWidth="1"/>
    <col min="9747" max="9747" width="3.85546875" style="1" customWidth="1"/>
    <col min="9748" max="9748" width="10.28515625" style="1" customWidth="1"/>
    <col min="9749" max="9749" width="37.85546875" style="1" customWidth="1"/>
    <col min="9750" max="9750" width="1.7109375" style="1" customWidth="1"/>
    <col min="9751" max="9753" width="5.7109375" style="1" customWidth="1"/>
    <col min="9754" max="9754" width="1.7109375" style="1" customWidth="1"/>
    <col min="9755" max="9767" width="7.140625" style="1" customWidth="1"/>
    <col min="9768" max="9768" width="6.140625" style="1" customWidth="1"/>
    <col min="9769" max="9769" width="11.42578125" style="1"/>
    <col min="9770" max="9782" width="7" style="1" customWidth="1"/>
    <col min="9783" max="10000" width="11.42578125" style="1"/>
    <col min="10001" max="10001" width="0.7109375" style="1" customWidth="1"/>
    <col min="10002" max="10002" width="3.5703125" style="1" customWidth="1"/>
    <col min="10003" max="10003" width="3.85546875" style="1" customWidth="1"/>
    <col min="10004" max="10004" width="10.28515625" style="1" customWidth="1"/>
    <col min="10005" max="10005" width="37.85546875" style="1" customWidth="1"/>
    <col min="10006" max="10006" width="1.7109375" style="1" customWidth="1"/>
    <col min="10007" max="10009" width="5.7109375" style="1" customWidth="1"/>
    <col min="10010" max="10010" width="1.7109375" style="1" customWidth="1"/>
    <col min="10011" max="10023" width="7.140625" style="1" customWidth="1"/>
    <col min="10024" max="10024" width="6.140625" style="1" customWidth="1"/>
    <col min="10025" max="10025" width="11.42578125" style="1"/>
    <col min="10026" max="10038" width="7" style="1" customWidth="1"/>
    <col min="10039" max="10256" width="11.42578125" style="1"/>
    <col min="10257" max="10257" width="0.7109375" style="1" customWidth="1"/>
    <col min="10258" max="10258" width="3.5703125" style="1" customWidth="1"/>
    <col min="10259" max="10259" width="3.85546875" style="1" customWidth="1"/>
    <col min="10260" max="10260" width="10.28515625" style="1" customWidth="1"/>
    <col min="10261" max="10261" width="37.85546875" style="1" customWidth="1"/>
    <col min="10262" max="10262" width="1.7109375" style="1" customWidth="1"/>
    <col min="10263" max="10265" width="5.7109375" style="1" customWidth="1"/>
    <col min="10266" max="10266" width="1.7109375" style="1" customWidth="1"/>
    <col min="10267" max="10279" width="7.140625" style="1" customWidth="1"/>
    <col min="10280" max="10280" width="6.140625" style="1" customWidth="1"/>
    <col min="10281" max="10281" width="11.42578125" style="1"/>
    <col min="10282" max="10294" width="7" style="1" customWidth="1"/>
    <col min="10295" max="10512" width="11.42578125" style="1"/>
    <col min="10513" max="10513" width="0.7109375" style="1" customWidth="1"/>
    <col min="10514" max="10514" width="3.5703125" style="1" customWidth="1"/>
    <col min="10515" max="10515" width="3.85546875" style="1" customWidth="1"/>
    <col min="10516" max="10516" width="10.28515625" style="1" customWidth="1"/>
    <col min="10517" max="10517" width="37.85546875" style="1" customWidth="1"/>
    <col min="10518" max="10518" width="1.7109375" style="1" customWidth="1"/>
    <col min="10519" max="10521" width="5.7109375" style="1" customWidth="1"/>
    <col min="10522" max="10522" width="1.7109375" style="1" customWidth="1"/>
    <col min="10523" max="10535" width="7.140625" style="1" customWidth="1"/>
    <col min="10536" max="10536" width="6.140625" style="1" customWidth="1"/>
    <col min="10537" max="10537" width="11.42578125" style="1"/>
    <col min="10538" max="10550" width="7" style="1" customWidth="1"/>
    <col min="10551" max="10768" width="11.42578125" style="1"/>
    <col min="10769" max="10769" width="0.7109375" style="1" customWidth="1"/>
    <col min="10770" max="10770" width="3.5703125" style="1" customWidth="1"/>
    <col min="10771" max="10771" width="3.85546875" style="1" customWidth="1"/>
    <col min="10772" max="10772" width="10.28515625" style="1" customWidth="1"/>
    <col min="10773" max="10773" width="37.85546875" style="1" customWidth="1"/>
    <col min="10774" max="10774" width="1.7109375" style="1" customWidth="1"/>
    <col min="10775" max="10777" width="5.7109375" style="1" customWidth="1"/>
    <col min="10778" max="10778" width="1.7109375" style="1" customWidth="1"/>
    <col min="10779" max="10791" width="7.140625" style="1" customWidth="1"/>
    <col min="10792" max="10792" width="6.140625" style="1" customWidth="1"/>
    <col min="10793" max="10793" width="11.42578125" style="1"/>
    <col min="10794" max="10806" width="7" style="1" customWidth="1"/>
    <col min="10807" max="11024" width="11.42578125" style="1"/>
    <col min="11025" max="11025" width="0.7109375" style="1" customWidth="1"/>
    <col min="11026" max="11026" width="3.5703125" style="1" customWidth="1"/>
    <col min="11027" max="11027" width="3.85546875" style="1" customWidth="1"/>
    <col min="11028" max="11028" width="10.28515625" style="1" customWidth="1"/>
    <col min="11029" max="11029" width="37.85546875" style="1" customWidth="1"/>
    <col min="11030" max="11030" width="1.7109375" style="1" customWidth="1"/>
    <col min="11031" max="11033" width="5.7109375" style="1" customWidth="1"/>
    <col min="11034" max="11034" width="1.7109375" style="1" customWidth="1"/>
    <col min="11035" max="11047" width="7.140625" style="1" customWidth="1"/>
    <col min="11048" max="11048" width="6.140625" style="1" customWidth="1"/>
    <col min="11049" max="11049" width="11.42578125" style="1"/>
    <col min="11050" max="11062" width="7" style="1" customWidth="1"/>
    <col min="11063" max="11280" width="11.42578125" style="1"/>
    <col min="11281" max="11281" width="0.7109375" style="1" customWidth="1"/>
    <col min="11282" max="11282" width="3.5703125" style="1" customWidth="1"/>
    <col min="11283" max="11283" width="3.85546875" style="1" customWidth="1"/>
    <col min="11284" max="11284" width="10.28515625" style="1" customWidth="1"/>
    <col min="11285" max="11285" width="37.85546875" style="1" customWidth="1"/>
    <col min="11286" max="11286" width="1.7109375" style="1" customWidth="1"/>
    <col min="11287" max="11289" width="5.7109375" style="1" customWidth="1"/>
    <col min="11290" max="11290" width="1.7109375" style="1" customWidth="1"/>
    <col min="11291" max="11303" width="7.140625" style="1" customWidth="1"/>
    <col min="11304" max="11304" width="6.140625" style="1" customWidth="1"/>
    <col min="11305" max="11305" width="11.42578125" style="1"/>
    <col min="11306" max="11318" width="7" style="1" customWidth="1"/>
    <col min="11319" max="11536" width="11.42578125" style="1"/>
    <col min="11537" max="11537" width="0.7109375" style="1" customWidth="1"/>
    <col min="11538" max="11538" width="3.5703125" style="1" customWidth="1"/>
    <col min="11539" max="11539" width="3.85546875" style="1" customWidth="1"/>
    <col min="11540" max="11540" width="10.28515625" style="1" customWidth="1"/>
    <col min="11541" max="11541" width="37.85546875" style="1" customWidth="1"/>
    <col min="11542" max="11542" width="1.7109375" style="1" customWidth="1"/>
    <col min="11543" max="11545" width="5.7109375" style="1" customWidth="1"/>
    <col min="11546" max="11546" width="1.7109375" style="1" customWidth="1"/>
    <col min="11547" max="11559" width="7.140625" style="1" customWidth="1"/>
    <col min="11560" max="11560" width="6.140625" style="1" customWidth="1"/>
    <col min="11561" max="11561" width="11.42578125" style="1"/>
    <col min="11562" max="11574" width="7" style="1" customWidth="1"/>
    <col min="11575" max="11792" width="11.42578125" style="1"/>
    <col min="11793" max="11793" width="0.7109375" style="1" customWidth="1"/>
    <col min="11794" max="11794" width="3.5703125" style="1" customWidth="1"/>
    <col min="11795" max="11795" width="3.85546875" style="1" customWidth="1"/>
    <col min="11796" max="11796" width="10.28515625" style="1" customWidth="1"/>
    <col min="11797" max="11797" width="37.85546875" style="1" customWidth="1"/>
    <col min="11798" max="11798" width="1.7109375" style="1" customWidth="1"/>
    <col min="11799" max="11801" width="5.7109375" style="1" customWidth="1"/>
    <col min="11802" max="11802" width="1.7109375" style="1" customWidth="1"/>
    <col min="11803" max="11815" width="7.140625" style="1" customWidth="1"/>
    <col min="11816" max="11816" width="6.140625" style="1" customWidth="1"/>
    <col min="11817" max="11817" width="11.42578125" style="1"/>
    <col min="11818" max="11830" width="7" style="1" customWidth="1"/>
    <col min="11831" max="12048" width="11.42578125" style="1"/>
    <col min="12049" max="12049" width="0.7109375" style="1" customWidth="1"/>
    <col min="12050" max="12050" width="3.5703125" style="1" customWidth="1"/>
    <col min="12051" max="12051" width="3.85546875" style="1" customWidth="1"/>
    <col min="12052" max="12052" width="10.28515625" style="1" customWidth="1"/>
    <col min="12053" max="12053" width="37.85546875" style="1" customWidth="1"/>
    <col min="12054" max="12054" width="1.7109375" style="1" customWidth="1"/>
    <col min="12055" max="12057" width="5.7109375" style="1" customWidth="1"/>
    <col min="12058" max="12058" width="1.7109375" style="1" customWidth="1"/>
    <col min="12059" max="12071" width="7.140625" style="1" customWidth="1"/>
    <col min="12072" max="12072" width="6.140625" style="1" customWidth="1"/>
    <col min="12073" max="12073" width="11.42578125" style="1"/>
    <col min="12074" max="12086" width="7" style="1" customWidth="1"/>
    <col min="12087" max="12304" width="11.42578125" style="1"/>
    <col min="12305" max="12305" width="0.7109375" style="1" customWidth="1"/>
    <col min="12306" max="12306" width="3.5703125" style="1" customWidth="1"/>
    <col min="12307" max="12307" width="3.85546875" style="1" customWidth="1"/>
    <col min="12308" max="12308" width="10.28515625" style="1" customWidth="1"/>
    <col min="12309" max="12309" width="37.85546875" style="1" customWidth="1"/>
    <col min="12310" max="12310" width="1.7109375" style="1" customWidth="1"/>
    <col min="12311" max="12313" width="5.7109375" style="1" customWidth="1"/>
    <col min="12314" max="12314" width="1.7109375" style="1" customWidth="1"/>
    <col min="12315" max="12327" width="7.140625" style="1" customWidth="1"/>
    <col min="12328" max="12328" width="6.140625" style="1" customWidth="1"/>
    <col min="12329" max="12329" width="11.42578125" style="1"/>
    <col min="12330" max="12342" width="7" style="1" customWidth="1"/>
    <col min="12343" max="12560" width="11.42578125" style="1"/>
    <col min="12561" max="12561" width="0.7109375" style="1" customWidth="1"/>
    <col min="12562" max="12562" width="3.5703125" style="1" customWidth="1"/>
    <col min="12563" max="12563" width="3.85546875" style="1" customWidth="1"/>
    <col min="12564" max="12564" width="10.28515625" style="1" customWidth="1"/>
    <col min="12565" max="12565" width="37.85546875" style="1" customWidth="1"/>
    <col min="12566" max="12566" width="1.7109375" style="1" customWidth="1"/>
    <col min="12567" max="12569" width="5.7109375" style="1" customWidth="1"/>
    <col min="12570" max="12570" width="1.7109375" style="1" customWidth="1"/>
    <col min="12571" max="12583" width="7.140625" style="1" customWidth="1"/>
    <col min="12584" max="12584" width="6.140625" style="1" customWidth="1"/>
    <col min="12585" max="12585" width="11.42578125" style="1"/>
    <col min="12586" max="12598" width="7" style="1" customWidth="1"/>
    <col min="12599" max="12816" width="11.42578125" style="1"/>
    <col min="12817" max="12817" width="0.7109375" style="1" customWidth="1"/>
    <col min="12818" max="12818" width="3.5703125" style="1" customWidth="1"/>
    <col min="12819" max="12819" width="3.85546875" style="1" customWidth="1"/>
    <col min="12820" max="12820" width="10.28515625" style="1" customWidth="1"/>
    <col min="12821" max="12821" width="37.85546875" style="1" customWidth="1"/>
    <col min="12822" max="12822" width="1.7109375" style="1" customWidth="1"/>
    <col min="12823" max="12825" width="5.7109375" style="1" customWidth="1"/>
    <col min="12826" max="12826" width="1.7109375" style="1" customWidth="1"/>
    <col min="12827" max="12839" width="7.140625" style="1" customWidth="1"/>
    <col min="12840" max="12840" width="6.140625" style="1" customWidth="1"/>
    <col min="12841" max="12841" width="11.42578125" style="1"/>
    <col min="12842" max="12854" width="7" style="1" customWidth="1"/>
    <col min="12855" max="13072" width="11.42578125" style="1"/>
    <col min="13073" max="13073" width="0.7109375" style="1" customWidth="1"/>
    <col min="13074" max="13074" width="3.5703125" style="1" customWidth="1"/>
    <col min="13075" max="13075" width="3.85546875" style="1" customWidth="1"/>
    <col min="13076" max="13076" width="10.28515625" style="1" customWidth="1"/>
    <col min="13077" max="13077" width="37.85546875" style="1" customWidth="1"/>
    <col min="13078" max="13078" width="1.7109375" style="1" customWidth="1"/>
    <col min="13079" max="13081" width="5.7109375" style="1" customWidth="1"/>
    <col min="13082" max="13082" width="1.7109375" style="1" customWidth="1"/>
    <col min="13083" max="13095" width="7.140625" style="1" customWidth="1"/>
    <col min="13096" max="13096" width="6.140625" style="1" customWidth="1"/>
    <col min="13097" max="13097" width="11.42578125" style="1"/>
    <col min="13098" max="13110" width="7" style="1" customWidth="1"/>
    <col min="13111" max="13328" width="11.42578125" style="1"/>
    <col min="13329" max="13329" width="0.7109375" style="1" customWidth="1"/>
    <col min="13330" max="13330" width="3.5703125" style="1" customWidth="1"/>
    <col min="13331" max="13331" width="3.85546875" style="1" customWidth="1"/>
    <col min="13332" max="13332" width="10.28515625" style="1" customWidth="1"/>
    <col min="13333" max="13333" width="37.85546875" style="1" customWidth="1"/>
    <col min="13334" max="13334" width="1.7109375" style="1" customWidth="1"/>
    <col min="13335" max="13337" width="5.7109375" style="1" customWidth="1"/>
    <col min="13338" max="13338" width="1.7109375" style="1" customWidth="1"/>
    <col min="13339" max="13351" width="7.140625" style="1" customWidth="1"/>
    <col min="13352" max="13352" width="6.140625" style="1" customWidth="1"/>
    <col min="13353" max="13353" width="11.42578125" style="1"/>
    <col min="13354" max="13366" width="7" style="1" customWidth="1"/>
    <col min="13367" max="13584" width="11.42578125" style="1"/>
    <col min="13585" max="13585" width="0.7109375" style="1" customWidth="1"/>
    <col min="13586" max="13586" width="3.5703125" style="1" customWidth="1"/>
    <col min="13587" max="13587" width="3.85546875" style="1" customWidth="1"/>
    <col min="13588" max="13588" width="10.28515625" style="1" customWidth="1"/>
    <col min="13589" max="13589" width="37.85546875" style="1" customWidth="1"/>
    <col min="13590" max="13590" width="1.7109375" style="1" customWidth="1"/>
    <col min="13591" max="13593" width="5.7109375" style="1" customWidth="1"/>
    <col min="13594" max="13594" width="1.7109375" style="1" customWidth="1"/>
    <col min="13595" max="13607" width="7.140625" style="1" customWidth="1"/>
    <col min="13608" max="13608" width="6.140625" style="1" customWidth="1"/>
    <col min="13609" max="13609" width="11.42578125" style="1"/>
    <col min="13610" max="13622" width="7" style="1" customWidth="1"/>
    <col min="13623" max="13840" width="11.42578125" style="1"/>
    <col min="13841" max="13841" width="0.7109375" style="1" customWidth="1"/>
    <col min="13842" max="13842" width="3.5703125" style="1" customWidth="1"/>
    <col min="13843" max="13843" width="3.85546875" style="1" customWidth="1"/>
    <col min="13844" max="13844" width="10.28515625" style="1" customWidth="1"/>
    <col min="13845" max="13845" width="37.85546875" style="1" customWidth="1"/>
    <col min="13846" max="13846" width="1.7109375" style="1" customWidth="1"/>
    <col min="13847" max="13849" width="5.7109375" style="1" customWidth="1"/>
    <col min="13850" max="13850" width="1.7109375" style="1" customWidth="1"/>
    <col min="13851" max="13863" width="7.140625" style="1" customWidth="1"/>
    <col min="13864" max="13864" width="6.140625" style="1" customWidth="1"/>
    <col min="13865" max="13865" width="11.42578125" style="1"/>
    <col min="13866" max="13878" width="7" style="1" customWidth="1"/>
    <col min="13879" max="14096" width="11.42578125" style="1"/>
    <col min="14097" max="14097" width="0.7109375" style="1" customWidth="1"/>
    <col min="14098" max="14098" width="3.5703125" style="1" customWidth="1"/>
    <col min="14099" max="14099" width="3.85546875" style="1" customWidth="1"/>
    <col min="14100" max="14100" width="10.28515625" style="1" customWidth="1"/>
    <col min="14101" max="14101" width="37.85546875" style="1" customWidth="1"/>
    <col min="14102" max="14102" width="1.7109375" style="1" customWidth="1"/>
    <col min="14103" max="14105" width="5.7109375" style="1" customWidth="1"/>
    <col min="14106" max="14106" width="1.7109375" style="1" customWidth="1"/>
    <col min="14107" max="14119" width="7.140625" style="1" customWidth="1"/>
    <col min="14120" max="14120" width="6.140625" style="1" customWidth="1"/>
    <col min="14121" max="14121" width="11.42578125" style="1"/>
    <col min="14122" max="14134" width="7" style="1" customWidth="1"/>
    <col min="14135" max="14352" width="11.42578125" style="1"/>
    <col min="14353" max="14353" width="0.7109375" style="1" customWidth="1"/>
    <col min="14354" max="14354" width="3.5703125" style="1" customWidth="1"/>
    <col min="14355" max="14355" width="3.85546875" style="1" customWidth="1"/>
    <col min="14356" max="14356" width="10.28515625" style="1" customWidth="1"/>
    <col min="14357" max="14357" width="37.85546875" style="1" customWidth="1"/>
    <col min="14358" max="14358" width="1.7109375" style="1" customWidth="1"/>
    <col min="14359" max="14361" width="5.7109375" style="1" customWidth="1"/>
    <col min="14362" max="14362" width="1.7109375" style="1" customWidth="1"/>
    <col min="14363" max="14375" width="7.140625" style="1" customWidth="1"/>
    <col min="14376" max="14376" width="6.140625" style="1" customWidth="1"/>
    <col min="14377" max="14377" width="11.42578125" style="1"/>
    <col min="14378" max="14390" width="7" style="1" customWidth="1"/>
    <col min="14391" max="14608" width="11.42578125" style="1"/>
    <col min="14609" max="14609" width="0.7109375" style="1" customWidth="1"/>
    <col min="14610" max="14610" width="3.5703125" style="1" customWidth="1"/>
    <col min="14611" max="14611" width="3.85546875" style="1" customWidth="1"/>
    <col min="14612" max="14612" width="10.28515625" style="1" customWidth="1"/>
    <col min="14613" max="14613" width="37.85546875" style="1" customWidth="1"/>
    <col min="14614" max="14614" width="1.7109375" style="1" customWidth="1"/>
    <col min="14615" max="14617" width="5.7109375" style="1" customWidth="1"/>
    <col min="14618" max="14618" width="1.7109375" style="1" customWidth="1"/>
    <col min="14619" max="14631" width="7.140625" style="1" customWidth="1"/>
    <col min="14632" max="14632" width="6.140625" style="1" customWidth="1"/>
    <col min="14633" max="14633" width="11.42578125" style="1"/>
    <col min="14634" max="14646" width="7" style="1" customWidth="1"/>
    <col min="14647" max="14864" width="11.42578125" style="1"/>
    <col min="14865" max="14865" width="0.7109375" style="1" customWidth="1"/>
    <col min="14866" max="14866" width="3.5703125" style="1" customWidth="1"/>
    <col min="14867" max="14867" width="3.85546875" style="1" customWidth="1"/>
    <col min="14868" max="14868" width="10.28515625" style="1" customWidth="1"/>
    <col min="14869" max="14869" width="37.85546875" style="1" customWidth="1"/>
    <col min="14870" max="14870" width="1.7109375" style="1" customWidth="1"/>
    <col min="14871" max="14873" width="5.7109375" style="1" customWidth="1"/>
    <col min="14874" max="14874" width="1.7109375" style="1" customWidth="1"/>
    <col min="14875" max="14887" width="7.140625" style="1" customWidth="1"/>
    <col min="14888" max="14888" width="6.140625" style="1" customWidth="1"/>
    <col min="14889" max="14889" width="11.42578125" style="1"/>
    <col min="14890" max="14902" width="7" style="1" customWidth="1"/>
    <col min="14903" max="15120" width="11.42578125" style="1"/>
    <col min="15121" max="15121" width="0.7109375" style="1" customWidth="1"/>
    <col min="15122" max="15122" width="3.5703125" style="1" customWidth="1"/>
    <col min="15123" max="15123" width="3.85546875" style="1" customWidth="1"/>
    <col min="15124" max="15124" width="10.28515625" style="1" customWidth="1"/>
    <col min="15125" max="15125" width="37.85546875" style="1" customWidth="1"/>
    <col min="15126" max="15126" width="1.7109375" style="1" customWidth="1"/>
    <col min="15127" max="15129" width="5.7109375" style="1" customWidth="1"/>
    <col min="15130" max="15130" width="1.7109375" style="1" customWidth="1"/>
    <col min="15131" max="15143" width="7.140625" style="1" customWidth="1"/>
    <col min="15144" max="15144" width="6.140625" style="1" customWidth="1"/>
    <col min="15145" max="15145" width="11.42578125" style="1"/>
    <col min="15146" max="15158" width="7" style="1" customWidth="1"/>
    <col min="15159" max="15376" width="11.42578125" style="1"/>
    <col min="15377" max="15377" width="0.7109375" style="1" customWidth="1"/>
    <col min="15378" max="15378" width="3.5703125" style="1" customWidth="1"/>
    <col min="15379" max="15379" width="3.85546875" style="1" customWidth="1"/>
    <col min="15380" max="15380" width="10.28515625" style="1" customWidth="1"/>
    <col min="15381" max="15381" width="37.85546875" style="1" customWidth="1"/>
    <col min="15382" max="15382" width="1.7109375" style="1" customWidth="1"/>
    <col min="15383" max="15385" width="5.7109375" style="1" customWidth="1"/>
    <col min="15386" max="15386" width="1.7109375" style="1" customWidth="1"/>
    <col min="15387" max="15399" width="7.140625" style="1" customWidth="1"/>
    <col min="15400" max="15400" width="6.140625" style="1" customWidth="1"/>
    <col min="15401" max="15401" width="11.42578125" style="1"/>
    <col min="15402" max="15414" width="7" style="1" customWidth="1"/>
    <col min="15415" max="15632" width="11.42578125" style="1"/>
    <col min="15633" max="15633" width="0.7109375" style="1" customWidth="1"/>
    <col min="15634" max="15634" width="3.5703125" style="1" customWidth="1"/>
    <col min="15635" max="15635" width="3.85546875" style="1" customWidth="1"/>
    <col min="15636" max="15636" width="10.28515625" style="1" customWidth="1"/>
    <col min="15637" max="15637" width="37.85546875" style="1" customWidth="1"/>
    <col min="15638" max="15638" width="1.7109375" style="1" customWidth="1"/>
    <col min="15639" max="15641" width="5.7109375" style="1" customWidth="1"/>
    <col min="15642" max="15642" width="1.7109375" style="1" customWidth="1"/>
    <col min="15643" max="15655" width="7.140625" style="1" customWidth="1"/>
    <col min="15656" max="15656" width="6.140625" style="1" customWidth="1"/>
    <col min="15657" max="15657" width="11.42578125" style="1"/>
    <col min="15658" max="15670" width="7" style="1" customWidth="1"/>
    <col min="15671" max="15888" width="11.42578125" style="1"/>
    <col min="15889" max="15889" width="0.7109375" style="1" customWidth="1"/>
    <col min="15890" max="15890" width="3.5703125" style="1" customWidth="1"/>
    <col min="15891" max="15891" width="3.85546875" style="1" customWidth="1"/>
    <col min="15892" max="15892" width="10.28515625" style="1" customWidth="1"/>
    <col min="15893" max="15893" width="37.85546875" style="1" customWidth="1"/>
    <col min="15894" max="15894" width="1.7109375" style="1" customWidth="1"/>
    <col min="15895" max="15897" width="5.7109375" style="1" customWidth="1"/>
    <col min="15898" max="15898" width="1.7109375" style="1" customWidth="1"/>
    <col min="15899" max="15911" width="7.140625" style="1" customWidth="1"/>
    <col min="15912" max="15912" width="6.140625" style="1" customWidth="1"/>
    <col min="15913" max="15913" width="11.42578125" style="1"/>
    <col min="15914" max="15926" width="7" style="1" customWidth="1"/>
    <col min="15927" max="16144" width="11.42578125" style="1"/>
    <col min="16145" max="16145" width="0.7109375" style="1" customWidth="1"/>
    <col min="16146" max="16146" width="3.5703125" style="1" customWidth="1"/>
    <col min="16147" max="16147" width="3.85546875" style="1" customWidth="1"/>
    <col min="16148" max="16148" width="10.28515625" style="1" customWidth="1"/>
    <col min="16149" max="16149" width="37.85546875" style="1" customWidth="1"/>
    <col min="16150" max="16150" width="1.7109375" style="1" customWidth="1"/>
    <col min="16151" max="16153" width="5.7109375" style="1" customWidth="1"/>
    <col min="16154" max="16154" width="1.7109375" style="1" customWidth="1"/>
    <col min="16155" max="16167" width="7.140625" style="1" customWidth="1"/>
    <col min="16168" max="16168" width="6.140625" style="1" customWidth="1"/>
    <col min="16169" max="16169" width="11.42578125" style="1"/>
    <col min="16170" max="16182" width="7" style="1" customWidth="1"/>
    <col min="16183" max="16384" width="11.42578125" style="1"/>
  </cols>
  <sheetData>
    <row r="1" spans="1:198" ht="22.9" customHeight="1">
      <c r="A1" s="1">
        <v>0</v>
      </c>
      <c r="T1" s="76">
        <v>50436</v>
      </c>
      <c r="U1" s="77"/>
      <c r="V1" s="78"/>
      <c r="W1" s="72"/>
      <c r="AZ1" s="85">
        <v>2017</v>
      </c>
      <c r="BA1" s="86"/>
      <c r="BB1" s="87"/>
    </row>
    <row r="2" spans="1:198" ht="22.9" customHeight="1">
      <c r="T2" s="79"/>
      <c r="U2" s="80"/>
      <c r="V2" s="81"/>
      <c r="W2" s="72"/>
      <c r="X2" s="71" t="s">
        <v>24</v>
      </c>
      <c r="Y2" s="70">
        <f>SUMPRODUCT(1/COUNTIF(E7:E24,E7:E24))</f>
        <v>1.0000000000000002</v>
      </c>
      <c r="Z2" s="75"/>
      <c r="AA2" s="75"/>
      <c r="AH2" s="74"/>
      <c r="AY2" s="73">
        <f>MONTH(1&amp;AZ2)</f>
        <v>6</v>
      </c>
      <c r="AZ2" s="88" t="s">
        <v>23</v>
      </c>
      <c r="BA2" s="89"/>
      <c r="BB2" s="90"/>
    </row>
    <row r="3" spans="1:198" ht="22.9" customHeight="1">
      <c r="T3" s="82"/>
      <c r="U3" s="83"/>
      <c r="V3" s="84"/>
      <c r="W3" s="72"/>
      <c r="X3" s="71" t="s">
        <v>22</v>
      </c>
      <c r="Y3" s="70">
        <f>COUNTA(H7:H55)</f>
        <v>18</v>
      </c>
      <c r="Z3" s="69">
        <f>MIN(K7:K55)</f>
        <v>2</v>
      </c>
      <c r="AA3" s="69">
        <f>MAX(K7:K55)</f>
        <v>58.333333333333329</v>
      </c>
      <c r="AZ3" s="91"/>
      <c r="BA3" s="92"/>
      <c r="BB3" s="93"/>
      <c r="FD3" s="94" t="s">
        <v>21</v>
      </c>
      <c r="FE3" s="95"/>
      <c r="FF3" s="95"/>
      <c r="FG3" s="95"/>
      <c r="FH3" s="95"/>
      <c r="FI3" s="95"/>
      <c r="FJ3" s="95"/>
      <c r="FK3" s="95"/>
      <c r="FL3" s="95"/>
      <c r="FM3" s="95"/>
      <c r="FN3" s="95"/>
      <c r="FO3" s="95"/>
      <c r="FP3" s="95"/>
      <c r="FQ3" s="68"/>
      <c r="FR3" s="68"/>
      <c r="FS3" s="68"/>
      <c r="FT3" s="68"/>
      <c r="FU3" s="68"/>
      <c r="FV3" s="68"/>
      <c r="FW3" s="68"/>
      <c r="FX3" s="68"/>
      <c r="FY3" s="68"/>
      <c r="FZ3" s="68"/>
      <c r="GA3" s="68"/>
      <c r="GB3" s="67"/>
      <c r="GC3" s="66"/>
      <c r="GD3" s="96" t="s">
        <v>20</v>
      </c>
      <c r="GE3" s="97"/>
      <c r="GF3" s="97"/>
      <c r="GG3" s="97"/>
      <c r="GH3" s="97"/>
      <c r="GI3" s="98"/>
    </row>
    <row r="4" spans="1:198" ht="37.9" customHeight="1">
      <c r="V4" s="65"/>
      <c r="W4" s="65"/>
      <c r="X4" s="65"/>
      <c r="BA4" s="65"/>
      <c r="BB4" s="65"/>
      <c r="BC4" s="65"/>
      <c r="FD4" s="1">
        <f t="shared" ref="FD4:GB4" si="0">INDEX(Semaines_Dates,MATCH(FD6,Mois_Dates,1))</f>
        <v>5</v>
      </c>
      <c r="FE4" s="1">
        <f t="shared" si="0"/>
        <v>4</v>
      </c>
      <c r="FF4" s="1">
        <f t="shared" si="0"/>
        <v>5</v>
      </c>
      <c r="FG4" s="1">
        <f t="shared" si="0"/>
        <v>4</v>
      </c>
      <c r="FH4" s="1">
        <f t="shared" si="0"/>
        <v>4</v>
      </c>
      <c r="FI4" s="1">
        <f t="shared" si="0"/>
        <v>5</v>
      </c>
      <c r="FJ4" s="1">
        <f t="shared" si="0"/>
        <v>4</v>
      </c>
      <c r="FK4" s="1">
        <f t="shared" si="0"/>
        <v>4</v>
      </c>
      <c r="FL4" s="1">
        <f t="shared" si="0"/>
        <v>4</v>
      </c>
      <c r="FM4" s="1">
        <f t="shared" si="0"/>
        <v>5</v>
      </c>
      <c r="FN4" s="1">
        <f t="shared" si="0"/>
        <v>4</v>
      </c>
      <c r="FO4" s="1">
        <f t="shared" si="0"/>
        <v>5</v>
      </c>
      <c r="FP4" s="1">
        <f t="shared" si="0"/>
        <v>4</v>
      </c>
      <c r="FQ4" s="1">
        <f t="shared" si="0"/>
        <v>4</v>
      </c>
      <c r="FR4" s="1">
        <f t="shared" si="0"/>
        <v>5</v>
      </c>
      <c r="FS4" s="1">
        <f t="shared" si="0"/>
        <v>4</v>
      </c>
      <c r="FT4" s="1">
        <f t="shared" si="0"/>
        <v>4</v>
      </c>
      <c r="FU4" s="1">
        <f t="shared" si="0"/>
        <v>5</v>
      </c>
      <c r="FV4" s="1">
        <f t="shared" si="0"/>
        <v>4</v>
      </c>
      <c r="FW4" s="1">
        <f t="shared" si="0"/>
        <v>5</v>
      </c>
      <c r="FX4" s="1">
        <f t="shared" si="0"/>
        <v>4</v>
      </c>
      <c r="FY4" s="1">
        <f t="shared" si="0"/>
        <v>4</v>
      </c>
      <c r="FZ4" s="1">
        <f t="shared" si="0"/>
        <v>4</v>
      </c>
      <c r="GA4" s="1">
        <f t="shared" si="0"/>
        <v>5</v>
      </c>
      <c r="GB4" s="1">
        <f t="shared" si="0"/>
        <v>4</v>
      </c>
      <c r="GC4" s="6"/>
      <c r="GD4" s="64">
        <f>(FD4+FE4+FF4+FG4)/4</f>
        <v>4.5</v>
      </c>
      <c r="GE4" s="63">
        <f>(FH4+FI4+FJ4+FK4)/4</f>
        <v>4.25</v>
      </c>
      <c r="GF4" s="63">
        <f>(FL4+FM4+FN4+FO4)/4</f>
        <v>4.5</v>
      </c>
      <c r="GG4" s="63">
        <f>(FP4+FQ4+FR4+FS4)/4</f>
        <v>4.25</v>
      </c>
      <c r="GH4" s="63">
        <f>(FT4+FU4+FV4+FW4)/4</f>
        <v>4.5</v>
      </c>
      <c r="GI4" s="63">
        <f>(FX4+FY4+FZ4+GA4)/4</f>
        <v>4.25</v>
      </c>
    </row>
    <row r="5" spans="1:198" ht="45.75" customHeight="1">
      <c r="L5" s="62">
        <v>0.9</v>
      </c>
      <c r="M5" s="62">
        <v>1</v>
      </c>
      <c r="O5" s="120" t="s">
        <v>25</v>
      </c>
      <c r="P5" s="121"/>
      <c r="Q5" s="121"/>
      <c r="R5" s="121"/>
      <c r="S5" s="121"/>
      <c r="T5" s="121"/>
      <c r="U5" s="121"/>
      <c r="V5" s="121"/>
      <c r="W5" s="121"/>
      <c r="X5" s="121"/>
      <c r="Y5" s="121"/>
      <c r="Z5" s="121"/>
      <c r="AA5" s="122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61"/>
      <c r="AN5" s="60"/>
      <c r="AO5" s="120" t="s">
        <v>25</v>
      </c>
      <c r="AP5" s="121"/>
      <c r="AQ5" s="121"/>
      <c r="AR5" s="121"/>
      <c r="AS5" s="121"/>
      <c r="AT5" s="121"/>
      <c r="AU5" s="121"/>
      <c r="AV5" s="121"/>
      <c r="AW5" s="121"/>
      <c r="AX5" s="121"/>
      <c r="AY5" s="121"/>
      <c r="AZ5" s="121"/>
      <c r="BA5" s="122"/>
      <c r="BB5" s="61"/>
      <c r="BC5" s="61"/>
      <c r="BD5" s="61"/>
      <c r="BE5" s="61"/>
      <c r="BF5" s="61"/>
      <c r="BG5" s="61"/>
      <c r="BH5" s="61"/>
      <c r="BI5" s="61"/>
      <c r="BJ5" s="61"/>
      <c r="BK5" s="61"/>
      <c r="BL5" s="61"/>
      <c r="BM5" s="61"/>
      <c r="BN5" s="60"/>
      <c r="BO5" s="120" t="s">
        <v>25</v>
      </c>
      <c r="BP5" s="121"/>
      <c r="BQ5" s="121"/>
      <c r="BR5" s="121"/>
      <c r="BS5" s="121"/>
      <c r="BT5" s="121"/>
      <c r="BU5" s="121"/>
      <c r="BV5" s="121"/>
      <c r="BW5" s="121"/>
      <c r="BX5" s="121"/>
      <c r="BY5" s="121"/>
      <c r="BZ5" s="121"/>
      <c r="CA5" s="122"/>
      <c r="CB5" s="61"/>
      <c r="CC5" s="61"/>
      <c r="CD5" s="61"/>
      <c r="CE5" s="61"/>
      <c r="CF5" s="61"/>
      <c r="CG5" s="61"/>
      <c r="CH5" s="61"/>
      <c r="CI5" s="61"/>
      <c r="CJ5" s="61"/>
      <c r="CK5" s="61"/>
      <c r="CL5" s="61"/>
      <c r="CM5" s="61"/>
      <c r="CN5" s="60"/>
      <c r="CO5" s="120" t="s">
        <v>25</v>
      </c>
      <c r="CP5" s="121"/>
      <c r="CQ5" s="121"/>
      <c r="CR5" s="121"/>
      <c r="CS5" s="121"/>
      <c r="CT5" s="121"/>
      <c r="CU5" s="121"/>
      <c r="CV5" s="121"/>
      <c r="CW5" s="121"/>
      <c r="CX5" s="121"/>
      <c r="CY5" s="121"/>
      <c r="CZ5" s="121"/>
      <c r="DA5" s="122"/>
      <c r="DB5" s="61"/>
      <c r="DC5" s="61"/>
      <c r="DD5" s="61"/>
      <c r="DE5" s="61"/>
      <c r="DF5" s="61"/>
      <c r="DG5" s="61"/>
      <c r="DH5" s="61"/>
      <c r="DI5" s="61"/>
      <c r="DJ5" s="61"/>
      <c r="DK5" s="61"/>
      <c r="DL5" s="61"/>
      <c r="DM5" s="61"/>
      <c r="DN5" s="60"/>
      <c r="DO5" s="60"/>
      <c r="DP5" s="60"/>
      <c r="DQ5" s="60"/>
      <c r="DR5" s="60"/>
      <c r="DS5" s="120" t="s">
        <v>25</v>
      </c>
      <c r="DT5" s="121"/>
      <c r="DU5" s="121"/>
      <c r="DV5" s="121"/>
      <c r="DW5" s="121"/>
      <c r="DX5" s="121"/>
      <c r="DY5" s="121"/>
      <c r="DZ5" s="121"/>
      <c r="EA5" s="121"/>
      <c r="EB5" s="121"/>
      <c r="EC5" s="121"/>
      <c r="ED5" s="121"/>
      <c r="EE5" s="122"/>
      <c r="EF5" s="61"/>
      <c r="EG5" s="61"/>
      <c r="EH5" s="61"/>
      <c r="EI5" s="61"/>
      <c r="EJ5" s="61"/>
      <c r="EK5" s="61"/>
      <c r="EL5" s="61"/>
      <c r="EM5" s="61"/>
      <c r="EN5" s="61"/>
      <c r="EO5" s="61"/>
      <c r="EP5" s="61"/>
      <c r="EQ5" s="61"/>
      <c r="ER5" s="60"/>
      <c r="ES5" s="60"/>
      <c r="ET5" s="60"/>
      <c r="EU5" s="60"/>
      <c r="EV5" s="60"/>
      <c r="EW5" s="60"/>
      <c r="EX5" s="60"/>
      <c r="EY5" s="60"/>
      <c r="EZ5" s="60"/>
      <c r="FA5" s="60"/>
      <c r="FB5" s="60"/>
      <c r="FC5" s="60"/>
      <c r="FD5" s="99" t="s">
        <v>25</v>
      </c>
      <c r="FE5" s="100"/>
      <c r="FF5" s="100"/>
      <c r="FG5" s="100"/>
      <c r="FH5" s="100"/>
      <c r="FI5" s="100"/>
      <c r="FJ5" s="100"/>
      <c r="FK5" s="100"/>
      <c r="FL5" s="100"/>
      <c r="FM5" s="100"/>
      <c r="FN5" s="100"/>
      <c r="FO5" s="100"/>
      <c r="FP5" s="101"/>
      <c r="FQ5" s="61"/>
      <c r="FR5" s="61"/>
      <c r="FS5" s="61"/>
      <c r="FT5" s="61"/>
      <c r="FU5" s="61"/>
      <c r="FV5" s="61"/>
      <c r="FW5" s="61"/>
      <c r="FX5" s="61"/>
      <c r="FY5" s="61"/>
      <c r="FZ5" s="61"/>
      <c r="GA5" s="61"/>
      <c r="GB5" s="61"/>
      <c r="GC5" s="5"/>
      <c r="GD5" s="60"/>
      <c r="GE5" s="60"/>
      <c r="GF5" s="60"/>
      <c r="GG5" s="60"/>
      <c r="GH5" s="60"/>
      <c r="GI5" s="60"/>
      <c r="GJ5" s="60"/>
    </row>
    <row r="6" spans="1:198" s="20" customFormat="1" ht="50.25" customHeight="1">
      <c r="D6" s="56" t="s">
        <v>25</v>
      </c>
      <c r="E6" s="56" t="s">
        <v>25</v>
      </c>
      <c r="G6" s="56" t="s">
        <v>26</v>
      </c>
      <c r="H6" s="56" t="s">
        <v>26</v>
      </c>
      <c r="I6" s="56" t="s">
        <v>26</v>
      </c>
      <c r="J6" s="59" t="s">
        <v>26</v>
      </c>
      <c r="K6" s="58" t="s">
        <v>26</v>
      </c>
      <c r="L6" s="57" t="s">
        <v>26</v>
      </c>
      <c r="M6" s="56" t="s">
        <v>26</v>
      </c>
      <c r="N6" s="55"/>
      <c r="O6" s="3">
        <f>DATE($AZ$1,$AY$2,1)</f>
        <v>42887</v>
      </c>
      <c r="P6" s="4">
        <f>DATE($AZ$1,$AY$2+1,1)</f>
        <v>42917</v>
      </c>
      <c r="Q6" s="4">
        <f>DATE($AZ$1,$AY$2+2,1)</f>
        <v>42948</v>
      </c>
      <c r="R6" s="4">
        <f>DATE($AZ$1,$AY$2+3,1)</f>
        <v>42979</v>
      </c>
      <c r="S6" s="4">
        <f>DATE($AZ$1,$AY$2+4,1)</f>
        <v>43009</v>
      </c>
      <c r="T6" s="4">
        <f>DATE($AZ$1,$AY$2+5,1)</f>
        <v>43040</v>
      </c>
      <c r="U6" s="4">
        <f>DATE($AZ$1,$AY$2+6,1)</f>
        <v>43070</v>
      </c>
      <c r="V6" s="4">
        <f>DATE($AZ$1,$AY$2+7,1)</f>
        <v>43101</v>
      </c>
      <c r="W6" s="4">
        <f>DATE($AZ$1,$AY$2+8,1)</f>
        <v>43132</v>
      </c>
      <c r="X6" s="4">
        <f>DATE($AZ$1,$AY$2+9,1)</f>
        <v>43160</v>
      </c>
      <c r="Y6" s="4">
        <f>DATE($AZ$1,$AY$2+10,1)</f>
        <v>43191</v>
      </c>
      <c r="Z6" s="4">
        <f>DATE($AZ$1,$AY$2+11,1)</f>
        <v>43221</v>
      </c>
      <c r="AA6" s="54">
        <f>DATE($AZ$1,$AY$2+12,1)</f>
        <v>43252</v>
      </c>
      <c r="AB6" s="4">
        <f>DATE($AZ$1,$AY$2+13,1)</f>
        <v>43282</v>
      </c>
      <c r="AC6" s="4">
        <f>DATE($AZ$1,$AY$2+14,1)</f>
        <v>43313</v>
      </c>
      <c r="AD6" s="4">
        <f>DATE($AZ$1,$AY$2+15,1)</f>
        <v>43344</v>
      </c>
      <c r="AE6" s="4">
        <f>DATE($AZ$1,$AY$2+16,1)</f>
        <v>43374</v>
      </c>
      <c r="AF6" s="4">
        <f>DATE($AZ$1,$AY$2+17,1)</f>
        <v>43405</v>
      </c>
      <c r="AG6" s="4">
        <f>DATE($AZ$1,$AY$2+18,1)</f>
        <v>43435</v>
      </c>
      <c r="AH6" s="4">
        <f>DATE($AZ$1,$AY$2+19,1)</f>
        <v>43466</v>
      </c>
      <c r="AI6" s="4">
        <f>DATE($AZ$1,$AY$2+20,1)</f>
        <v>43497</v>
      </c>
      <c r="AJ6" s="4">
        <f>DATE($AZ$1,$AY$2+21,1)</f>
        <v>43525</v>
      </c>
      <c r="AK6" s="4">
        <f>DATE($AZ$1,$AY$2+22,1)</f>
        <v>43556</v>
      </c>
      <c r="AL6" s="4">
        <f>DATE($AZ$1,$AY$2+23,1)</f>
        <v>43586</v>
      </c>
      <c r="AM6" s="54">
        <f>DATE($AZ$1,$AY$2+24,1)</f>
        <v>43617</v>
      </c>
      <c r="AN6" s="53"/>
      <c r="AO6" s="3">
        <f>DATE($AZ$1,$AY$2,1)</f>
        <v>42887</v>
      </c>
      <c r="AP6" s="4">
        <f>DATE($AZ$1,$AY$2+1,1)</f>
        <v>42917</v>
      </c>
      <c r="AQ6" s="4">
        <f>DATE($AZ$1,$AY$2+2,1)</f>
        <v>42948</v>
      </c>
      <c r="AR6" s="4">
        <f>DATE($AZ$1,$AY$2+3,1)</f>
        <v>42979</v>
      </c>
      <c r="AS6" s="4">
        <f>DATE($AZ$1,$AY$2+4,1)</f>
        <v>43009</v>
      </c>
      <c r="AT6" s="4">
        <f>DATE($AZ$1,$AY$2+5,1)</f>
        <v>43040</v>
      </c>
      <c r="AU6" s="4">
        <f>DATE($AZ$1,$AY$2+6,1)</f>
        <v>43070</v>
      </c>
      <c r="AV6" s="4">
        <f>DATE($AZ$1,$AY$2+7,1)</f>
        <v>43101</v>
      </c>
      <c r="AW6" s="4">
        <f>DATE($AZ$1,$AY$2+8,1)</f>
        <v>43132</v>
      </c>
      <c r="AX6" s="4">
        <f>DATE($AZ$1,$AY$2+9,1)</f>
        <v>43160</v>
      </c>
      <c r="AY6" s="4">
        <f>DATE($AZ$1,$AY$2+10,1)</f>
        <v>43191</v>
      </c>
      <c r="AZ6" s="4">
        <f>DATE($AZ$1,$AY$2+11,1)</f>
        <v>43221</v>
      </c>
      <c r="BA6" s="54">
        <f>DATE($AZ$1,$AY$2+12,1)</f>
        <v>43252</v>
      </c>
      <c r="BB6" s="4">
        <f>DATE($AZ$1,$AY$2+13,1)</f>
        <v>43282</v>
      </c>
      <c r="BC6" s="4">
        <f>DATE($AZ$1,$AY$2+14,1)</f>
        <v>43313</v>
      </c>
      <c r="BD6" s="4">
        <f>DATE($AZ$1,$AY$2+15,1)</f>
        <v>43344</v>
      </c>
      <c r="BE6" s="4">
        <f>DATE($AZ$1,$AY$2+16,1)</f>
        <v>43374</v>
      </c>
      <c r="BF6" s="4">
        <f>DATE($AZ$1,$AY$2+17,1)</f>
        <v>43405</v>
      </c>
      <c r="BG6" s="4">
        <f>DATE($AZ$1,$AY$2+18,1)</f>
        <v>43435</v>
      </c>
      <c r="BH6" s="4">
        <f>DATE($AZ$1,$AY$2+19,1)</f>
        <v>43466</v>
      </c>
      <c r="BI6" s="4">
        <f>DATE($AZ$1,$AY$2+20,1)</f>
        <v>43497</v>
      </c>
      <c r="BJ6" s="4">
        <f>DATE($AZ$1,$AY$2+21,1)</f>
        <v>43525</v>
      </c>
      <c r="BK6" s="4">
        <f>DATE($AZ$1,$AY$2+22,1)</f>
        <v>43556</v>
      </c>
      <c r="BL6" s="4">
        <f>DATE($AZ$1,$AY$2+23,1)</f>
        <v>43586</v>
      </c>
      <c r="BM6" s="54">
        <f>DATE($AZ$1,$AY$2+24,1)</f>
        <v>43617</v>
      </c>
      <c r="BN6" s="53"/>
      <c r="BO6" s="3">
        <f>DATE($AZ$1,$AY$2,1)</f>
        <v>42887</v>
      </c>
      <c r="BP6" s="4">
        <f>DATE($AZ$1,$AY$2+1,1)</f>
        <v>42917</v>
      </c>
      <c r="BQ6" s="4">
        <f>DATE($AZ$1,$AY$2+2,1)</f>
        <v>42948</v>
      </c>
      <c r="BR6" s="4">
        <f>DATE($AZ$1,$AY$2+3,1)</f>
        <v>42979</v>
      </c>
      <c r="BS6" s="4">
        <f>DATE($AZ$1,$AY$2+4,1)</f>
        <v>43009</v>
      </c>
      <c r="BT6" s="4">
        <f>DATE($AZ$1,$AY$2+5,1)</f>
        <v>43040</v>
      </c>
      <c r="BU6" s="4">
        <f>DATE($AZ$1,$AY$2+6,1)</f>
        <v>43070</v>
      </c>
      <c r="BV6" s="4">
        <f>DATE($AZ$1,$AY$2+7,1)</f>
        <v>43101</v>
      </c>
      <c r="BW6" s="4">
        <f>DATE($AZ$1,$AY$2+8,1)</f>
        <v>43132</v>
      </c>
      <c r="BX6" s="4">
        <f>DATE($AZ$1,$AY$2+9,1)</f>
        <v>43160</v>
      </c>
      <c r="BY6" s="4">
        <f>DATE($AZ$1,$AY$2+10,1)</f>
        <v>43191</v>
      </c>
      <c r="BZ6" s="4">
        <f>DATE($AZ$1,$AY$2+11,1)</f>
        <v>43221</v>
      </c>
      <c r="CA6" s="3">
        <f>DATE($AZ$1,$AY$2+12,1)</f>
        <v>43252</v>
      </c>
      <c r="CB6" s="4">
        <f>DATE($AZ$1,$AY$2+13,1)</f>
        <v>43282</v>
      </c>
      <c r="CC6" s="4">
        <f>DATE($AZ$1,$AY$2+14,1)</f>
        <v>43313</v>
      </c>
      <c r="CD6" s="4">
        <f>DATE($AZ$1,$AY$2+15,1)</f>
        <v>43344</v>
      </c>
      <c r="CE6" s="4">
        <f>DATE($AZ$1,$AY$2+16,1)</f>
        <v>43374</v>
      </c>
      <c r="CF6" s="4">
        <f>DATE($AZ$1,$AY$2+17,1)</f>
        <v>43405</v>
      </c>
      <c r="CG6" s="4">
        <f>DATE($AZ$1,$AY$2+18,1)</f>
        <v>43435</v>
      </c>
      <c r="CH6" s="4">
        <f>DATE($AZ$1,$AY$2+19,1)</f>
        <v>43466</v>
      </c>
      <c r="CI6" s="4">
        <f>DATE($AZ$1,$AY$2+20,1)</f>
        <v>43497</v>
      </c>
      <c r="CJ6" s="4">
        <f>DATE($AZ$1,$AY$2+21,1)</f>
        <v>43525</v>
      </c>
      <c r="CK6" s="4">
        <f>DATE($AZ$1,$AY$2+22,1)</f>
        <v>43556</v>
      </c>
      <c r="CL6" s="4">
        <f>DATE($AZ$1,$AY$2+23,1)</f>
        <v>43586</v>
      </c>
      <c r="CM6" s="3">
        <f>DATE($AZ$1,$AY$2+24,1)</f>
        <v>43617</v>
      </c>
      <c r="CN6" s="52"/>
      <c r="CO6" s="3">
        <f>DATE($AZ$1,$AY$2,1)</f>
        <v>42887</v>
      </c>
      <c r="CP6" s="4">
        <f>DATE($AZ$1,$AY$2+1,1)</f>
        <v>42917</v>
      </c>
      <c r="CQ6" s="4">
        <f>DATE($AZ$1,$AY$2+2,1)</f>
        <v>42948</v>
      </c>
      <c r="CR6" s="4">
        <f>DATE($AZ$1,$AY$2+3,1)</f>
        <v>42979</v>
      </c>
      <c r="CS6" s="4">
        <f>DATE($AZ$1,$AY$2+4,1)</f>
        <v>43009</v>
      </c>
      <c r="CT6" s="4">
        <f>DATE($AZ$1,$AY$2+5,1)</f>
        <v>43040</v>
      </c>
      <c r="CU6" s="4">
        <f>DATE($AZ$1,$AY$2+6,1)</f>
        <v>43070</v>
      </c>
      <c r="CV6" s="4">
        <f>DATE($AZ$1,$AY$2+7,1)</f>
        <v>43101</v>
      </c>
      <c r="CW6" s="4">
        <f>DATE($AZ$1,$AY$2+8,1)</f>
        <v>43132</v>
      </c>
      <c r="CX6" s="4">
        <f>DATE($AZ$1,$AY$2+9,1)</f>
        <v>43160</v>
      </c>
      <c r="CY6" s="4">
        <f>DATE($AZ$1,$AY$2+10,1)</f>
        <v>43191</v>
      </c>
      <c r="CZ6" s="4">
        <f>DATE($AZ$1,$AY$2+11,1)</f>
        <v>43221</v>
      </c>
      <c r="DA6" s="3">
        <f>DATE($AZ$1,$AY$2+12,1)</f>
        <v>43252</v>
      </c>
      <c r="DB6" s="4">
        <f>DATE($AZ$1,$AY$2+13,1)</f>
        <v>43282</v>
      </c>
      <c r="DC6" s="4">
        <f>DATE($AZ$1,$AY$2+14,1)</f>
        <v>43313</v>
      </c>
      <c r="DD6" s="4">
        <f>DATE($AZ$1,$AY$2+15,1)</f>
        <v>43344</v>
      </c>
      <c r="DE6" s="4">
        <f>DATE($AZ$1,$AY$2+16,1)</f>
        <v>43374</v>
      </c>
      <c r="DF6" s="4">
        <f>DATE($AZ$1,$AY$2+17,1)</f>
        <v>43405</v>
      </c>
      <c r="DG6" s="4">
        <f>DATE($AZ$1,$AY$2+18,1)</f>
        <v>43435</v>
      </c>
      <c r="DH6" s="4">
        <f>DATE($AZ$1,$AY$2+19,1)</f>
        <v>43466</v>
      </c>
      <c r="DI6" s="4">
        <f>DATE($AZ$1,$AY$2+20,1)</f>
        <v>43497</v>
      </c>
      <c r="DJ6" s="4">
        <f>DATE($AZ$1,$AY$2+21,1)</f>
        <v>43525</v>
      </c>
      <c r="DK6" s="4">
        <f>DATE($AZ$1,$AY$2+22,1)</f>
        <v>43556</v>
      </c>
      <c r="DL6" s="4">
        <f>DATE($AZ$1,$AY$2+23,1)</f>
        <v>43586</v>
      </c>
      <c r="DM6" s="3">
        <f>DATE($AZ$1,$AY$2+24,1)</f>
        <v>43617</v>
      </c>
      <c r="DN6" s="52"/>
      <c r="DO6" s="52" t="s">
        <v>13</v>
      </c>
      <c r="DP6" s="52" t="s">
        <v>12</v>
      </c>
      <c r="DQ6" s="52" t="s">
        <v>11</v>
      </c>
      <c r="DR6" s="52" t="s">
        <v>10</v>
      </c>
      <c r="DS6" s="3">
        <f>DATE($AZ$1,$AY$2,1)</f>
        <v>42887</v>
      </c>
      <c r="DT6" s="4">
        <f>DATE($AZ$1,$AY$2+1,1)</f>
        <v>42917</v>
      </c>
      <c r="DU6" s="4">
        <f>DATE($AZ$1,$AY$2+2,1)</f>
        <v>42948</v>
      </c>
      <c r="DV6" s="4">
        <f>DATE($AZ$1,$AY$2+3,1)</f>
        <v>42979</v>
      </c>
      <c r="DW6" s="4">
        <f>DATE($AZ$1,$AY$2+4,1)</f>
        <v>43009</v>
      </c>
      <c r="DX6" s="4">
        <f>DATE($AZ$1,$AY$2+5,1)</f>
        <v>43040</v>
      </c>
      <c r="DY6" s="4">
        <f>DATE($AZ$1,$AY$2+6,1)</f>
        <v>43070</v>
      </c>
      <c r="DZ6" s="4">
        <f>DATE($AZ$1,$AY$2+7,1)</f>
        <v>43101</v>
      </c>
      <c r="EA6" s="4">
        <f>DATE($AZ$1,$AY$2+8,1)</f>
        <v>43132</v>
      </c>
      <c r="EB6" s="4">
        <f>DATE($AZ$1,$AY$2+9,1)</f>
        <v>43160</v>
      </c>
      <c r="EC6" s="4">
        <f>DATE($AZ$1,$AY$2+10,1)</f>
        <v>43191</v>
      </c>
      <c r="ED6" s="4">
        <f>DATE($AZ$1,$AY$2+11,1)</f>
        <v>43221</v>
      </c>
      <c r="EE6" s="3">
        <f>DATE($AZ$1,$AY$2+12,1)</f>
        <v>43252</v>
      </c>
      <c r="EF6" s="4">
        <f>DATE($AZ$1,$AY$2+13,1)</f>
        <v>43282</v>
      </c>
      <c r="EG6" s="4">
        <f>DATE($AZ$1,$AY$2+14,1)</f>
        <v>43313</v>
      </c>
      <c r="EH6" s="4">
        <f>DATE($AZ$1,$AY$2+15,1)</f>
        <v>43344</v>
      </c>
      <c r="EI6" s="4">
        <f>DATE($AZ$1,$AY$2+16,1)</f>
        <v>43374</v>
      </c>
      <c r="EJ6" s="4">
        <f>DATE($AZ$1,$AY$2+17,1)</f>
        <v>43405</v>
      </c>
      <c r="EK6" s="4">
        <f>DATE($AZ$1,$AY$2+18,1)</f>
        <v>43435</v>
      </c>
      <c r="EL6" s="4">
        <f>DATE($AZ$1,$AY$2+19,1)</f>
        <v>43466</v>
      </c>
      <c r="EM6" s="4">
        <f>DATE($AZ$1,$AY$2+20,1)</f>
        <v>43497</v>
      </c>
      <c r="EN6" s="4">
        <f>DATE($AZ$1,$AY$2+21,1)</f>
        <v>43525</v>
      </c>
      <c r="EO6" s="4">
        <f>DATE($AZ$1,$AY$2+22,1)</f>
        <v>43556</v>
      </c>
      <c r="EP6" s="4">
        <f>DATE($AZ$1,$AY$2+23,1)</f>
        <v>43586</v>
      </c>
      <c r="EQ6" s="3">
        <f>DATE($AZ$1,$AY$2+24,1)</f>
        <v>43617</v>
      </c>
      <c r="ER6" s="52"/>
      <c r="ES6" s="4" t="s">
        <v>19</v>
      </c>
      <c r="ET6" s="4" t="s">
        <v>18</v>
      </c>
      <c r="EU6" s="4" t="s">
        <v>17</v>
      </c>
      <c r="EV6" s="4" t="s">
        <v>16</v>
      </c>
      <c r="EW6" s="4" t="s">
        <v>15</v>
      </c>
      <c r="EX6" s="4" t="s">
        <v>14</v>
      </c>
      <c r="EY6" s="52"/>
      <c r="EZ6" s="52" t="s">
        <v>13</v>
      </c>
      <c r="FA6" s="52" t="s">
        <v>12</v>
      </c>
      <c r="FB6" s="52" t="s">
        <v>11</v>
      </c>
      <c r="FC6" s="52" t="s">
        <v>10</v>
      </c>
      <c r="FD6" s="3">
        <f>DATE($AZ$1,$AY$2,1)</f>
        <v>42887</v>
      </c>
      <c r="FE6" s="4">
        <f>DATE($AZ$1,$AY$2+1,1)</f>
        <v>42917</v>
      </c>
      <c r="FF6" s="4">
        <f>DATE($AZ$1,$AY$2+2,1)</f>
        <v>42948</v>
      </c>
      <c r="FG6" s="4">
        <f>DATE($AZ$1,$AY$2+3,1)</f>
        <v>42979</v>
      </c>
      <c r="FH6" s="4">
        <f>DATE($AZ$1,$AY$2+4,1)</f>
        <v>43009</v>
      </c>
      <c r="FI6" s="4">
        <f>DATE($AZ$1,$AY$2+5,1)</f>
        <v>43040</v>
      </c>
      <c r="FJ6" s="4">
        <f>DATE($AZ$1,$AY$2+6,1)</f>
        <v>43070</v>
      </c>
      <c r="FK6" s="4">
        <f>DATE($AZ$1,$AY$2+7,1)</f>
        <v>43101</v>
      </c>
      <c r="FL6" s="4">
        <f>DATE($AZ$1,$AY$2+8,1)</f>
        <v>43132</v>
      </c>
      <c r="FM6" s="4">
        <f>DATE($AZ$1,$AY$2+9,1)</f>
        <v>43160</v>
      </c>
      <c r="FN6" s="4">
        <f>DATE($AZ$1,$AY$2+10,1)</f>
        <v>43191</v>
      </c>
      <c r="FO6" s="4">
        <f>DATE($AZ$1,$AY$2+11,1)</f>
        <v>43221</v>
      </c>
      <c r="FP6" s="3">
        <f>DATE($AZ$1,$AY$2+12,1)</f>
        <v>43252</v>
      </c>
      <c r="FQ6" s="4">
        <f>DATE($AZ$1,$AY$2+13,1)</f>
        <v>43282</v>
      </c>
      <c r="FR6" s="4">
        <f>DATE($AZ$1,$AY$2+14,1)</f>
        <v>43313</v>
      </c>
      <c r="FS6" s="4">
        <f>DATE($AZ$1,$AY$2+15,1)</f>
        <v>43344</v>
      </c>
      <c r="FT6" s="4">
        <f>DATE($AZ$1,$AY$2+16,1)</f>
        <v>43374</v>
      </c>
      <c r="FU6" s="4">
        <f>DATE($AZ$1,$AY$2+17,1)</f>
        <v>43405</v>
      </c>
      <c r="FV6" s="4">
        <f>DATE($AZ$1,$AY$2+18,1)</f>
        <v>43435</v>
      </c>
      <c r="FW6" s="4">
        <f>DATE($AZ$1,$AY$2+19,1)</f>
        <v>43466</v>
      </c>
      <c r="FX6" s="4">
        <f>DATE($AZ$1,$AY$2+20,1)</f>
        <v>43497</v>
      </c>
      <c r="FY6" s="4">
        <f>DATE($AZ$1,$AY$2+21,1)</f>
        <v>43525</v>
      </c>
      <c r="FZ6" s="4">
        <f>DATE($AZ$1,$AY$2+22,1)</f>
        <v>43556</v>
      </c>
      <c r="GA6" s="4">
        <f>DATE($AZ$1,$AY$2+23,1)</f>
        <v>43586</v>
      </c>
      <c r="GB6" s="3">
        <f>DATE($AZ$1,$AY$2+24,1)</f>
        <v>43617</v>
      </c>
      <c r="GC6" s="18"/>
      <c r="GD6" s="4" t="s">
        <v>19</v>
      </c>
      <c r="GE6" s="4" t="s">
        <v>18</v>
      </c>
      <c r="GF6" s="4" t="s">
        <v>17</v>
      </c>
      <c r="GG6" s="4" t="s">
        <v>16</v>
      </c>
      <c r="GH6" s="4" t="s">
        <v>15</v>
      </c>
      <c r="GI6" s="4" t="s">
        <v>14</v>
      </c>
      <c r="GJ6" s="51"/>
      <c r="GK6" s="50" t="s">
        <v>13</v>
      </c>
      <c r="GL6" s="50" t="s">
        <v>12</v>
      </c>
      <c r="GM6" s="50" t="s">
        <v>11</v>
      </c>
      <c r="GN6" s="50" t="s">
        <v>10</v>
      </c>
    </row>
    <row r="7" spans="1:198" ht="15.75">
      <c r="C7" s="46">
        <v>1</v>
      </c>
      <c r="D7" s="43">
        <v>12345</v>
      </c>
      <c r="E7" s="45" t="s">
        <v>25</v>
      </c>
      <c r="F7"/>
      <c r="G7" s="48" t="s">
        <v>8</v>
      </c>
      <c r="H7" s="43">
        <v>52</v>
      </c>
      <c r="I7" s="42">
        <v>24</v>
      </c>
      <c r="J7" s="41">
        <v>25</v>
      </c>
      <c r="K7" s="40">
        <v>24.96</v>
      </c>
      <c r="L7" s="39">
        <f t="shared" ref="L7:L38" si="1">I7/K7</f>
        <v>0.96153846153846145</v>
      </c>
      <c r="M7" s="38">
        <f t="shared" ref="M7:M38" si="2">I7/J7</f>
        <v>0.96</v>
      </c>
      <c r="O7" s="37">
        <f t="shared" ref="O7:Z16" si="3">($J7-$I7)/$I7</f>
        <v>4.1666666666666664E-2</v>
      </c>
      <c r="P7" s="36">
        <f t="shared" si="3"/>
        <v>4.1666666666666664E-2</v>
      </c>
      <c r="Q7" s="36">
        <f t="shared" si="3"/>
        <v>4.1666666666666664E-2</v>
      </c>
      <c r="R7" s="36">
        <f t="shared" si="3"/>
        <v>4.1666666666666664E-2</v>
      </c>
      <c r="S7" s="36">
        <f t="shared" si="3"/>
        <v>4.1666666666666664E-2</v>
      </c>
      <c r="T7" s="36">
        <f t="shared" si="3"/>
        <v>4.1666666666666664E-2</v>
      </c>
      <c r="U7" s="36">
        <f t="shared" si="3"/>
        <v>4.1666666666666664E-2</v>
      </c>
      <c r="V7" s="36">
        <f t="shared" si="3"/>
        <v>4.1666666666666664E-2</v>
      </c>
      <c r="W7" s="36">
        <f t="shared" si="3"/>
        <v>4.1666666666666664E-2</v>
      </c>
      <c r="X7" s="36">
        <f t="shared" si="3"/>
        <v>4.1666666666666664E-2</v>
      </c>
      <c r="Y7" s="36">
        <f t="shared" si="3"/>
        <v>4.1666666666666664E-2</v>
      </c>
      <c r="Z7" s="36">
        <f t="shared" si="3"/>
        <v>4.1666666666666664E-2</v>
      </c>
      <c r="AA7" s="35">
        <f t="shared" ref="AA7:AM16" si="4">1-$M7</f>
        <v>4.0000000000000036E-2</v>
      </c>
      <c r="AB7" s="36">
        <f t="shared" si="4"/>
        <v>4.0000000000000036E-2</v>
      </c>
      <c r="AC7" s="36">
        <f t="shared" si="4"/>
        <v>4.0000000000000036E-2</v>
      </c>
      <c r="AD7" s="36">
        <f t="shared" si="4"/>
        <v>4.0000000000000036E-2</v>
      </c>
      <c r="AE7" s="36">
        <f t="shared" si="4"/>
        <v>4.0000000000000036E-2</v>
      </c>
      <c r="AF7" s="36">
        <f t="shared" si="4"/>
        <v>4.0000000000000036E-2</v>
      </c>
      <c r="AG7" s="36">
        <f t="shared" si="4"/>
        <v>4.0000000000000036E-2</v>
      </c>
      <c r="AH7" s="36">
        <f t="shared" si="4"/>
        <v>4.0000000000000036E-2</v>
      </c>
      <c r="AI7" s="36">
        <f t="shared" si="4"/>
        <v>4.0000000000000036E-2</v>
      </c>
      <c r="AJ7" s="36">
        <f t="shared" si="4"/>
        <v>4.0000000000000036E-2</v>
      </c>
      <c r="AK7" s="36">
        <f t="shared" si="4"/>
        <v>4.0000000000000036E-2</v>
      </c>
      <c r="AL7" s="36">
        <f t="shared" si="4"/>
        <v>4.0000000000000036E-2</v>
      </c>
      <c r="AM7" s="35">
        <f t="shared" si="4"/>
        <v>4.0000000000000036E-2</v>
      </c>
      <c r="AO7" s="34">
        <f t="shared" ref="AO7:AO38" si="5">($I$34*(1+O7))-$K$34</f>
        <v>0</v>
      </c>
      <c r="AP7" s="33">
        <f t="shared" ref="AP7:AP38" si="6">($I$34*(1+P7))-$K$34</f>
        <v>0</v>
      </c>
      <c r="AQ7" s="33">
        <f t="shared" ref="AQ7:AQ38" si="7">($I$34*(1+Q7))-$K$34</f>
        <v>0</v>
      </c>
      <c r="AR7" s="33">
        <f t="shared" ref="AR7:AR38" si="8">($I$34*(1+R7))-$K$34</f>
        <v>0</v>
      </c>
      <c r="AS7" s="33">
        <f t="shared" ref="AS7:AS38" si="9">($I$34*(1+S7))-$K$34</f>
        <v>0</v>
      </c>
      <c r="AT7" s="33">
        <f t="shared" ref="AT7:AT38" si="10">($I$34*(1+T7))-$K$34</f>
        <v>0</v>
      </c>
      <c r="AU7" s="33">
        <f t="shared" ref="AU7:AU38" si="11">($I$34*(1+U7))-$K$34</f>
        <v>0</v>
      </c>
      <c r="AV7" s="33">
        <f t="shared" ref="AV7:AV38" si="12">($I$34*(1+V7))-$K$34</f>
        <v>0</v>
      </c>
      <c r="AW7" s="33">
        <f t="shared" ref="AW7:AW38" si="13">($I$34*(1+W7))-$K$34</f>
        <v>0</v>
      </c>
      <c r="AX7" s="33">
        <f t="shared" ref="AX7:AX38" si="14">($I$34*(1+X7))-$K$34</f>
        <v>0</v>
      </c>
      <c r="AY7" s="33">
        <f t="shared" ref="AY7:AY38" si="15">($I$34*(1+Y7))-$K$34</f>
        <v>0</v>
      </c>
      <c r="AZ7" s="33">
        <f t="shared" ref="AZ7:AZ38" si="16">($I$34*(1+Z7))-$K$34</f>
        <v>0</v>
      </c>
      <c r="BA7" s="32">
        <f t="shared" ref="BA7:BA38" si="17">($I$34*(1+AA7))-$K$34</f>
        <v>0</v>
      </c>
      <c r="BB7" s="33">
        <f t="shared" ref="BB7:BB38" si="18">($I$34*(1+AB7))-$K$34</f>
        <v>0</v>
      </c>
      <c r="BC7" s="33">
        <f t="shared" ref="BC7:BC38" si="19">($I$34*(1+AC7))-$K$34</f>
        <v>0</v>
      </c>
      <c r="BD7" s="33">
        <f t="shared" ref="BD7:BD38" si="20">($I$34*(1+AD7))-$K$34</f>
        <v>0</v>
      </c>
      <c r="BE7" s="33">
        <f t="shared" ref="BE7:BE38" si="21">($I$34*(1+AE7))-$K$34</f>
        <v>0</v>
      </c>
      <c r="BF7" s="33">
        <f t="shared" ref="BF7:BF38" si="22">($I$34*(1+AF7))-$K$34</f>
        <v>0</v>
      </c>
      <c r="BG7" s="33">
        <f t="shared" ref="BG7:BG38" si="23">($I$34*(1+AG7))-$K$34</f>
        <v>0</v>
      </c>
      <c r="BH7" s="33">
        <f t="shared" ref="BH7:BH38" si="24">($I$34*(1+AH7))-$K$34</f>
        <v>0</v>
      </c>
      <c r="BI7" s="33">
        <f t="shared" ref="BI7:BI38" si="25">($I$34*(1+AI7))-$K$34</f>
        <v>0</v>
      </c>
      <c r="BJ7" s="33">
        <f t="shared" ref="BJ7:BJ38" si="26">($I$34*(1+AJ7))-$K$34</f>
        <v>0</v>
      </c>
      <c r="BK7" s="33">
        <f t="shared" ref="BK7:BK38" si="27">($I$34*(1+AK7))-$K$34</f>
        <v>0</v>
      </c>
      <c r="BL7" s="33">
        <f t="shared" ref="BL7:BL38" si="28">($I$34*(1+AL7))-$K$34</f>
        <v>0</v>
      </c>
      <c r="BM7" s="32">
        <f t="shared" ref="BM7:BM38" si="29">($I$34*(1+AM7))-$K$34</f>
        <v>0</v>
      </c>
      <c r="BO7" s="31">
        <f t="shared" ref="BO7:BO38" si="30">$I7*(1+O7)</f>
        <v>25</v>
      </c>
      <c r="BP7" s="31">
        <f t="shared" ref="BP7:BP38" si="31">$I7*(1+P7)</f>
        <v>25</v>
      </c>
      <c r="BQ7" s="31">
        <f t="shared" ref="BQ7:BQ38" si="32">$I7*(1+Q7)</f>
        <v>25</v>
      </c>
      <c r="BR7" s="31">
        <f t="shared" ref="BR7:BR38" si="33">$I7*(1+R7)</f>
        <v>25</v>
      </c>
      <c r="BS7" s="31">
        <f t="shared" ref="BS7:BS38" si="34">$I7*(1+S7)</f>
        <v>25</v>
      </c>
      <c r="BT7" s="31">
        <f t="shared" ref="BT7:BT38" si="35">$I7*(1+T7)</f>
        <v>25</v>
      </c>
      <c r="BU7" s="31">
        <f t="shared" ref="BU7:BU38" si="36">$I7*(1+U7)</f>
        <v>25</v>
      </c>
      <c r="BV7" s="31">
        <f t="shared" ref="BV7:BV38" si="37">$I7*(1+V7)</f>
        <v>25</v>
      </c>
      <c r="BW7" s="31">
        <f t="shared" ref="BW7:BW38" si="38">$I7*(1+W7)</f>
        <v>25</v>
      </c>
      <c r="BX7" s="31">
        <f t="shared" ref="BX7:BX38" si="39">$I7*(1+X7)</f>
        <v>25</v>
      </c>
      <c r="BY7" s="31">
        <f t="shared" ref="BY7:BY38" si="40">$I7*(1+Y7)</f>
        <v>25</v>
      </c>
      <c r="BZ7" s="31">
        <f t="shared" ref="BZ7:BZ38" si="41">$I7*(1+Z7)</f>
        <v>25</v>
      </c>
      <c r="CA7" s="31">
        <f t="shared" ref="CA7:CA38" si="42">$I7*(1+AA7)</f>
        <v>24.96</v>
      </c>
      <c r="CB7" s="31">
        <f t="shared" ref="CB7:CB38" si="43">$I7*(1+AB7)</f>
        <v>24.96</v>
      </c>
      <c r="CC7" s="31">
        <f t="shared" ref="CC7:CC38" si="44">$I7*(1+AC7)</f>
        <v>24.96</v>
      </c>
      <c r="CD7" s="31">
        <f t="shared" ref="CD7:CD38" si="45">$I7*(1+AD7)</f>
        <v>24.96</v>
      </c>
      <c r="CE7" s="31">
        <f t="shared" ref="CE7:CE38" si="46">$I7*(1+AE7)</f>
        <v>24.96</v>
      </c>
      <c r="CF7" s="31">
        <f t="shared" ref="CF7:CF38" si="47">$I7*(1+AF7)</f>
        <v>24.96</v>
      </c>
      <c r="CG7" s="31">
        <f t="shared" ref="CG7:CG38" si="48">$I7*(1+AG7)</f>
        <v>24.96</v>
      </c>
      <c r="CH7" s="31">
        <f t="shared" ref="CH7:CH38" si="49">$I7*(1+AH7)</f>
        <v>24.96</v>
      </c>
      <c r="CI7" s="31">
        <f t="shared" ref="CI7:CI38" si="50">$I7*(1+AI7)</f>
        <v>24.96</v>
      </c>
      <c r="CJ7" s="31">
        <f t="shared" ref="CJ7:CJ38" si="51">$I7*(1+AJ7)</f>
        <v>24.96</v>
      </c>
      <c r="CK7" s="31">
        <f t="shared" ref="CK7:CK38" si="52">$I7*(1+AK7)</f>
        <v>24.96</v>
      </c>
      <c r="CL7" s="31">
        <f t="shared" ref="CL7:CL38" si="53">$I7*(1+AL7)</f>
        <v>24.96</v>
      </c>
      <c r="CM7" s="31">
        <f t="shared" ref="CM7:CM38" si="54">$I7*(1+AM7)</f>
        <v>24.96</v>
      </c>
      <c r="CO7" s="30">
        <f t="shared" ref="CO7:CO38" si="55">FD7*DS7/100*BO7/FD$4</f>
        <v>5.2083333333333339</v>
      </c>
      <c r="CP7" s="30">
        <f t="shared" ref="CP7:CP38" si="56">FE7*DT7/100*BP7/FE$4</f>
        <v>52.083333333333336</v>
      </c>
      <c r="CQ7" s="30">
        <f t="shared" ref="CQ7:CQ38" si="57">FF7*DU7/100*BQ7/FF$4</f>
        <v>57.291666666666664</v>
      </c>
      <c r="CR7" s="30">
        <f t="shared" ref="CR7:CR38" si="58">FG7*DV7/100*BR7/FG$4</f>
        <v>39.0625</v>
      </c>
      <c r="CS7" s="30">
        <f t="shared" ref="CS7:CS38" si="59">FH7*DW7/100*BS7/FH$4</f>
        <v>0</v>
      </c>
      <c r="CT7" s="30">
        <f t="shared" ref="CT7:CT38" si="60">FI7*DX7/100*BT7/FI$4</f>
        <v>0</v>
      </c>
      <c r="CU7" s="30">
        <f t="shared" ref="CU7:CU38" si="61">FJ7*DY7/100*BU7/FJ$4</f>
        <v>0</v>
      </c>
      <c r="CV7" s="30">
        <f t="shared" ref="CV7:CV38" si="62">FK7*DZ7/100*BV7/FK$4</f>
        <v>0</v>
      </c>
      <c r="CW7" s="30">
        <f t="shared" ref="CW7:CW38" si="63">FL7*EA7/100*BW7/FL$4</f>
        <v>0</v>
      </c>
      <c r="CX7" s="30">
        <f t="shared" ref="CX7:CX38" si="64">FM7*EB7/100*BX7/FM$4</f>
        <v>0</v>
      </c>
      <c r="CY7" s="30">
        <f t="shared" ref="CY7:CY38" si="65">FN7*EC7/100*BY7/FN$4</f>
        <v>0</v>
      </c>
      <c r="CZ7" s="30">
        <f t="shared" ref="CZ7:CZ38" si="66">FO7*ED7/100*BZ7/FO$4</f>
        <v>0</v>
      </c>
      <c r="DA7" s="30">
        <f t="shared" ref="DA7:DA38" si="67">FP7*EE7/100*CA7/FP$4</f>
        <v>0</v>
      </c>
      <c r="DB7" s="30">
        <f t="shared" ref="DB7:DB38" si="68">FQ7*EF7/100*CB7/FQ$4</f>
        <v>0</v>
      </c>
      <c r="DC7" s="30">
        <f t="shared" ref="DC7:DC38" si="69">FR7*EG7/100*CC7/FR$4</f>
        <v>0</v>
      </c>
      <c r="DD7" s="30">
        <f t="shared" ref="DD7:DD38" si="70">FS7*EH7/100*CD7/FS$4</f>
        <v>0</v>
      </c>
      <c r="DE7" s="30">
        <f t="shared" ref="DE7:DE38" si="71">FT7*EI7/100*CE7/FT$4</f>
        <v>0</v>
      </c>
      <c r="DF7" s="30">
        <f t="shared" ref="DF7:DF38" si="72">FU7*EJ7/100*CF7/FU$4</f>
        <v>0</v>
      </c>
      <c r="DG7" s="30">
        <f t="shared" ref="DG7:DG38" si="73">FV7*EK7/100*CH7/FV$4</f>
        <v>0</v>
      </c>
      <c r="DH7" s="30">
        <f t="shared" ref="DH7:DH38" si="74">FW7*EL7/100*CI7/FW$4</f>
        <v>0</v>
      </c>
      <c r="DI7" s="30">
        <f t="shared" ref="DI7:DI38" si="75">FX7*EM7/100*CJ7/FX$4</f>
        <v>0</v>
      </c>
      <c r="DJ7" s="30">
        <f t="shared" ref="DJ7:DJ38" si="76">FY7*EN7/100*CK7/FY$4</f>
        <v>0</v>
      </c>
      <c r="DK7" s="30">
        <f t="shared" ref="DK7:DK38" si="77">FZ7*EO7/100*CL7/FZ$4</f>
        <v>0</v>
      </c>
      <c r="DL7" s="30">
        <f t="shared" ref="DL7:DL38" si="78">GA7*EP7/100*CM7/GA$4</f>
        <v>0</v>
      </c>
      <c r="DM7" s="30">
        <f t="shared" ref="DM7:DM38" si="79">GB7*EQ7/100*CN7/GB$4</f>
        <v>0</v>
      </c>
      <c r="DO7" s="29">
        <f t="shared" ref="DO7:DO38" si="80">(DS7*FD7+DT7*FE7+DU7*FF7+DV7*FG7+DW7*FH7+DX7*FI7)/SUM($FD$4:$FI$4)/100</f>
        <v>1.0030864197530862</v>
      </c>
      <c r="DP7" s="29">
        <f t="shared" ref="DP7:DP38" si="81">(DY7*FJ7+DZ7*FK7+EA7*FL7+EB7*FM7+EC7*FN7+ED7*FO7)/SUM($FJ$4:$FO$4)/100</f>
        <v>0</v>
      </c>
      <c r="DQ7" s="29">
        <f t="shared" ref="DQ7:DQ38" si="82">(DS7*FD7+DT7*FE7+DU7*FF7+DV7*FG7+DW7*FH7+DX7*FI7+DY7*FJ7+DZ7*FK7+EA7*FL7+EB7*FM7+EC7*FN7+ED7*FO7+EE7*FP7)/SUM($FD$4:$FP$4)/100</f>
        <v>0.47514619883040932</v>
      </c>
      <c r="DR7" s="29">
        <f t="shared" ref="DR7:DR38" si="83">(DS7*FD7+DT7*FE7+DU7*FF7+DV7*FG7+DW7*FH7+DX7*FI7+DY7*FJ7+DZ7*FK7+EA7*FL7+EB7*FM7+EC7*FN7+ED7*FO7+EE7*FP7++EF7*FQ7+EG7*FR7+EH7*FS7+EI7*FT7+EJ7*FU7+EK7*FV7+EL7*FW7+EM7*FX7+EN7*FY7+EO7*FZ7+EP7*GA7+EQ7*GB7)/SUM($FD$4:$GB$4)/100</f>
        <v>0.24847094801223238</v>
      </c>
      <c r="DS7" s="11">
        <v>100</v>
      </c>
      <c r="DT7" s="11">
        <v>100</v>
      </c>
      <c r="DU7" s="11">
        <v>100</v>
      </c>
      <c r="DV7" s="11">
        <v>100</v>
      </c>
      <c r="DW7" s="11">
        <v>100</v>
      </c>
      <c r="DX7" s="11">
        <v>100</v>
      </c>
      <c r="DY7" s="11">
        <v>100</v>
      </c>
      <c r="DZ7" s="11">
        <v>100</v>
      </c>
      <c r="EA7" s="11">
        <v>100</v>
      </c>
      <c r="EB7" s="11">
        <v>100</v>
      </c>
      <c r="EC7" s="11">
        <v>100</v>
      </c>
      <c r="ED7" s="11">
        <v>100</v>
      </c>
      <c r="EE7" s="11">
        <v>100</v>
      </c>
      <c r="EF7" s="11">
        <v>100</v>
      </c>
      <c r="EG7" s="11">
        <v>100</v>
      </c>
      <c r="EH7" s="11">
        <v>100</v>
      </c>
      <c r="EI7" s="11">
        <v>100</v>
      </c>
      <c r="EJ7" s="11">
        <v>100</v>
      </c>
      <c r="EK7" s="11">
        <v>100</v>
      </c>
      <c r="EL7" s="11">
        <v>100</v>
      </c>
      <c r="EM7" s="11">
        <v>100</v>
      </c>
      <c r="EN7" s="11">
        <v>100</v>
      </c>
      <c r="EO7" s="11">
        <v>100</v>
      </c>
      <c r="EP7" s="11">
        <v>100</v>
      </c>
      <c r="EQ7" s="11">
        <v>100</v>
      </c>
      <c r="ES7" s="11">
        <f t="shared" ref="ES7:ES38" si="84">AVERAGE(DS7:DV7)</f>
        <v>100</v>
      </c>
      <c r="ET7" s="11">
        <f t="shared" ref="ET7:ET38" si="85">AVERAGE(DW7:DZ7)</f>
        <v>100</v>
      </c>
      <c r="EU7" s="11">
        <f t="shared" ref="EU7:EU38" si="86">AVERAGE(EA7:ED7)</f>
        <v>100</v>
      </c>
      <c r="EV7" s="11">
        <f t="shared" ref="EV7:EV38" si="87">AVERAGE(EE7:EH7)</f>
        <v>100</v>
      </c>
      <c r="EW7" s="11">
        <f t="shared" ref="EW7:EW38" si="88">AVERAGE(EI7:EL7)</f>
        <v>100</v>
      </c>
      <c r="EX7" s="11">
        <f t="shared" ref="EX7:EX38" si="89">AVERAGE(EM7:EP7)</f>
        <v>100</v>
      </c>
      <c r="EZ7" s="29">
        <f t="shared" ref="EZ7:EZ38" si="90">SUM(FD7:FI7)/SUM($FD$4:$FI$4)</f>
        <v>1.0030864197530864</v>
      </c>
      <c r="FA7" s="29">
        <f t="shared" ref="FA7:FA38" si="91">SUM(FJ7:FO7)/SUM($FJ$4:$FO$4)</f>
        <v>0</v>
      </c>
      <c r="FB7" s="29">
        <f t="shared" ref="FB7:FB38" si="92">SUM(FD7:FO7)/SUM($FD$4:$FO$4)</f>
        <v>0.51100628930817604</v>
      </c>
      <c r="FC7" s="29">
        <f t="shared" ref="FC7:FC38" si="93">SUM(FD7:GB7)/SUM($FD$4:$GB$4)</f>
        <v>0.24847094801223241</v>
      </c>
      <c r="FD7" s="25">
        <v>1.0416666666666667</v>
      </c>
      <c r="FE7" s="25">
        <v>8.3333333333333339</v>
      </c>
      <c r="FF7" s="25">
        <v>11.458333333333332</v>
      </c>
      <c r="FG7" s="25">
        <v>6.25</v>
      </c>
      <c r="FH7" s="25">
        <v>0</v>
      </c>
      <c r="FI7" s="25">
        <v>0</v>
      </c>
      <c r="FJ7" s="25">
        <v>0</v>
      </c>
      <c r="FK7" s="25">
        <v>0</v>
      </c>
      <c r="FL7" s="25">
        <v>0</v>
      </c>
      <c r="FM7" s="25">
        <v>0</v>
      </c>
      <c r="FN7" s="25">
        <v>0</v>
      </c>
      <c r="FO7" s="25">
        <v>0</v>
      </c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8"/>
      <c r="GC7" s="27"/>
      <c r="GD7" s="26">
        <f t="shared" ref="GD7:GD38" si="94">(FD7+FE7+FF7+FG7)/4</f>
        <v>6.770833333333333</v>
      </c>
      <c r="GE7" s="25">
        <f t="shared" ref="GE7:GE38" si="95">(FH7+FI7+FJ7+FK7)/4</f>
        <v>0</v>
      </c>
      <c r="GF7" s="25">
        <f t="shared" ref="GF7:GF38" si="96">(FL7+FM7+FN7+FO7)/4</f>
        <v>0</v>
      </c>
      <c r="GG7" s="25">
        <f t="shared" ref="GG7:GG38" si="97">(FP7+FQ7+FR7+FS7)/4</f>
        <v>0</v>
      </c>
      <c r="GH7" s="25">
        <f t="shared" ref="GH7:GH38" si="98">(FU7+FV7+FW7+FT7)/4</f>
        <v>0</v>
      </c>
      <c r="GI7" s="25">
        <f t="shared" ref="GI7:GI38" si="99">(FX7+FY7+FZ7+GA7)/4</f>
        <v>0</v>
      </c>
      <c r="GK7" s="24">
        <f t="shared" ref="GK7:GK38" si="100">SUM(FD7:FI7)</f>
        <v>27.083333333333332</v>
      </c>
      <c r="GL7" s="24">
        <f t="shared" ref="GL7:GL38" si="101">SUM(FD7:FO7)</f>
        <v>27.083333333333332</v>
      </c>
      <c r="GM7" s="24">
        <f t="shared" ref="GM7:GM38" si="102">SUM(FD7:FP7)</f>
        <v>27.083333333333332</v>
      </c>
      <c r="GN7" s="24">
        <f t="shared" ref="GN7:GN38" si="103">SUM(FD7:GB7)</f>
        <v>27.083333333333332</v>
      </c>
      <c r="GO7" s="23">
        <v>0.8</v>
      </c>
      <c r="GP7" s="23">
        <v>0.1</v>
      </c>
    </row>
    <row r="8" spans="1:198" ht="15.75">
      <c r="C8" s="46">
        <v>2</v>
      </c>
      <c r="D8" s="43">
        <v>12345</v>
      </c>
      <c r="E8" s="45" t="s">
        <v>25</v>
      </c>
      <c r="F8"/>
      <c r="G8" s="48" t="s">
        <v>8</v>
      </c>
      <c r="H8" s="43">
        <v>55</v>
      </c>
      <c r="I8" s="42">
        <v>6</v>
      </c>
      <c r="J8" s="41">
        <v>5</v>
      </c>
      <c r="K8" s="40">
        <v>5</v>
      </c>
      <c r="L8" s="39">
        <f t="shared" si="1"/>
        <v>1.2</v>
      </c>
      <c r="M8" s="38">
        <f t="shared" si="2"/>
        <v>1.2</v>
      </c>
      <c r="O8" s="37">
        <f t="shared" si="3"/>
        <v>-0.16666666666666666</v>
      </c>
      <c r="P8" s="36">
        <f t="shared" si="3"/>
        <v>-0.16666666666666666</v>
      </c>
      <c r="Q8" s="36">
        <f t="shared" si="3"/>
        <v>-0.16666666666666666</v>
      </c>
      <c r="R8" s="36">
        <f t="shared" si="3"/>
        <v>-0.16666666666666666</v>
      </c>
      <c r="S8" s="36">
        <f t="shared" si="3"/>
        <v>-0.16666666666666666</v>
      </c>
      <c r="T8" s="36">
        <f t="shared" si="3"/>
        <v>-0.16666666666666666</v>
      </c>
      <c r="U8" s="36">
        <f t="shared" si="3"/>
        <v>-0.16666666666666666</v>
      </c>
      <c r="V8" s="36">
        <f t="shared" si="3"/>
        <v>-0.16666666666666666</v>
      </c>
      <c r="W8" s="36">
        <f t="shared" si="3"/>
        <v>-0.16666666666666666</v>
      </c>
      <c r="X8" s="36">
        <f t="shared" si="3"/>
        <v>-0.16666666666666666</v>
      </c>
      <c r="Y8" s="36">
        <f t="shared" si="3"/>
        <v>-0.16666666666666666</v>
      </c>
      <c r="Z8" s="36">
        <f t="shared" si="3"/>
        <v>-0.16666666666666666</v>
      </c>
      <c r="AA8" s="35">
        <f t="shared" si="4"/>
        <v>-0.19999999999999996</v>
      </c>
      <c r="AB8" s="36">
        <f t="shared" si="4"/>
        <v>-0.19999999999999996</v>
      </c>
      <c r="AC8" s="36">
        <f t="shared" si="4"/>
        <v>-0.19999999999999996</v>
      </c>
      <c r="AD8" s="36">
        <f t="shared" si="4"/>
        <v>-0.19999999999999996</v>
      </c>
      <c r="AE8" s="36">
        <f t="shared" si="4"/>
        <v>-0.19999999999999996</v>
      </c>
      <c r="AF8" s="36">
        <f t="shared" si="4"/>
        <v>-0.19999999999999996</v>
      </c>
      <c r="AG8" s="36">
        <f t="shared" si="4"/>
        <v>-0.19999999999999996</v>
      </c>
      <c r="AH8" s="36">
        <f t="shared" si="4"/>
        <v>-0.19999999999999996</v>
      </c>
      <c r="AI8" s="36">
        <f t="shared" si="4"/>
        <v>-0.19999999999999996</v>
      </c>
      <c r="AJ8" s="36">
        <f t="shared" si="4"/>
        <v>-0.19999999999999996</v>
      </c>
      <c r="AK8" s="36">
        <f t="shared" si="4"/>
        <v>-0.19999999999999996</v>
      </c>
      <c r="AL8" s="36">
        <f t="shared" si="4"/>
        <v>-0.19999999999999996</v>
      </c>
      <c r="AM8" s="35">
        <f t="shared" si="4"/>
        <v>-0.19999999999999996</v>
      </c>
      <c r="AO8" s="34">
        <f t="shared" si="5"/>
        <v>0</v>
      </c>
      <c r="AP8" s="33">
        <f t="shared" si="6"/>
        <v>0</v>
      </c>
      <c r="AQ8" s="33">
        <f t="shared" si="7"/>
        <v>0</v>
      </c>
      <c r="AR8" s="33">
        <f t="shared" si="8"/>
        <v>0</v>
      </c>
      <c r="AS8" s="33">
        <f t="shared" si="9"/>
        <v>0</v>
      </c>
      <c r="AT8" s="33">
        <f t="shared" si="10"/>
        <v>0</v>
      </c>
      <c r="AU8" s="33">
        <f t="shared" si="11"/>
        <v>0</v>
      </c>
      <c r="AV8" s="33">
        <f t="shared" si="12"/>
        <v>0</v>
      </c>
      <c r="AW8" s="33">
        <f t="shared" si="13"/>
        <v>0</v>
      </c>
      <c r="AX8" s="33">
        <f t="shared" si="14"/>
        <v>0</v>
      </c>
      <c r="AY8" s="33">
        <f t="shared" si="15"/>
        <v>0</v>
      </c>
      <c r="AZ8" s="33">
        <f t="shared" si="16"/>
        <v>0</v>
      </c>
      <c r="BA8" s="32">
        <f t="shared" si="17"/>
        <v>0</v>
      </c>
      <c r="BB8" s="33">
        <f t="shared" si="18"/>
        <v>0</v>
      </c>
      <c r="BC8" s="33">
        <f t="shared" si="19"/>
        <v>0</v>
      </c>
      <c r="BD8" s="33">
        <f t="shared" si="20"/>
        <v>0</v>
      </c>
      <c r="BE8" s="33">
        <f t="shared" si="21"/>
        <v>0</v>
      </c>
      <c r="BF8" s="33">
        <f t="shared" si="22"/>
        <v>0</v>
      </c>
      <c r="BG8" s="33">
        <f t="shared" si="23"/>
        <v>0</v>
      </c>
      <c r="BH8" s="33">
        <f t="shared" si="24"/>
        <v>0</v>
      </c>
      <c r="BI8" s="33">
        <f t="shared" si="25"/>
        <v>0</v>
      </c>
      <c r="BJ8" s="33">
        <f t="shared" si="26"/>
        <v>0</v>
      </c>
      <c r="BK8" s="33">
        <f t="shared" si="27"/>
        <v>0</v>
      </c>
      <c r="BL8" s="33">
        <f t="shared" si="28"/>
        <v>0</v>
      </c>
      <c r="BM8" s="32">
        <f t="shared" si="29"/>
        <v>0</v>
      </c>
      <c r="BO8" s="31">
        <f t="shared" si="30"/>
        <v>5</v>
      </c>
      <c r="BP8" s="31">
        <f t="shared" si="31"/>
        <v>5</v>
      </c>
      <c r="BQ8" s="31">
        <f t="shared" si="32"/>
        <v>5</v>
      </c>
      <c r="BR8" s="31">
        <f t="shared" si="33"/>
        <v>5</v>
      </c>
      <c r="BS8" s="31">
        <f t="shared" si="34"/>
        <v>5</v>
      </c>
      <c r="BT8" s="31">
        <f t="shared" si="35"/>
        <v>5</v>
      </c>
      <c r="BU8" s="31">
        <f t="shared" si="36"/>
        <v>5</v>
      </c>
      <c r="BV8" s="31">
        <f t="shared" si="37"/>
        <v>5</v>
      </c>
      <c r="BW8" s="31">
        <f t="shared" si="38"/>
        <v>5</v>
      </c>
      <c r="BX8" s="31">
        <f t="shared" si="39"/>
        <v>5</v>
      </c>
      <c r="BY8" s="31">
        <f t="shared" si="40"/>
        <v>5</v>
      </c>
      <c r="BZ8" s="31">
        <f t="shared" si="41"/>
        <v>5</v>
      </c>
      <c r="CA8" s="31">
        <f t="shared" si="42"/>
        <v>4.8000000000000007</v>
      </c>
      <c r="CB8" s="31">
        <f t="shared" si="43"/>
        <v>4.8000000000000007</v>
      </c>
      <c r="CC8" s="31">
        <f t="shared" si="44"/>
        <v>4.8000000000000007</v>
      </c>
      <c r="CD8" s="31">
        <f t="shared" si="45"/>
        <v>4.8000000000000007</v>
      </c>
      <c r="CE8" s="31">
        <f t="shared" si="46"/>
        <v>4.8000000000000007</v>
      </c>
      <c r="CF8" s="31">
        <f t="shared" si="47"/>
        <v>4.8000000000000007</v>
      </c>
      <c r="CG8" s="31">
        <f t="shared" si="48"/>
        <v>4.8000000000000007</v>
      </c>
      <c r="CH8" s="31">
        <f t="shared" si="49"/>
        <v>4.8000000000000007</v>
      </c>
      <c r="CI8" s="31">
        <f t="shared" si="50"/>
        <v>4.8000000000000007</v>
      </c>
      <c r="CJ8" s="31">
        <f t="shared" si="51"/>
        <v>4.8000000000000007</v>
      </c>
      <c r="CK8" s="31">
        <f t="shared" si="52"/>
        <v>4.8000000000000007</v>
      </c>
      <c r="CL8" s="31">
        <f t="shared" si="53"/>
        <v>4.8000000000000007</v>
      </c>
      <c r="CM8" s="31">
        <f t="shared" si="54"/>
        <v>4.8000000000000007</v>
      </c>
      <c r="CO8" s="30">
        <f t="shared" si="55"/>
        <v>7</v>
      </c>
      <c r="CP8" s="30">
        <f t="shared" si="56"/>
        <v>16.25</v>
      </c>
      <c r="CQ8" s="30">
        <f t="shared" si="57"/>
        <v>24</v>
      </c>
      <c r="CR8" s="30">
        <f t="shared" si="58"/>
        <v>10</v>
      </c>
      <c r="CS8" s="30">
        <f t="shared" si="59"/>
        <v>12.5</v>
      </c>
      <c r="CT8" s="30">
        <f t="shared" si="60"/>
        <v>4</v>
      </c>
      <c r="CU8" s="30">
        <f t="shared" si="61"/>
        <v>10</v>
      </c>
      <c r="CV8" s="30">
        <f t="shared" si="62"/>
        <v>12.5</v>
      </c>
      <c r="CW8" s="30">
        <f t="shared" si="63"/>
        <v>10</v>
      </c>
      <c r="CX8" s="30">
        <f t="shared" si="64"/>
        <v>6</v>
      </c>
      <c r="CY8" s="30">
        <f t="shared" si="65"/>
        <v>12.5</v>
      </c>
      <c r="CZ8" s="30">
        <f t="shared" si="66"/>
        <v>8</v>
      </c>
      <c r="DA8" s="30">
        <f t="shared" si="67"/>
        <v>0</v>
      </c>
      <c r="DB8" s="30">
        <f t="shared" si="68"/>
        <v>0</v>
      </c>
      <c r="DC8" s="30">
        <f t="shared" si="69"/>
        <v>0</v>
      </c>
      <c r="DD8" s="30">
        <f t="shared" si="70"/>
        <v>0</v>
      </c>
      <c r="DE8" s="30">
        <f t="shared" si="71"/>
        <v>0</v>
      </c>
      <c r="DF8" s="30">
        <f t="shared" si="72"/>
        <v>0</v>
      </c>
      <c r="DG8" s="30">
        <f t="shared" si="73"/>
        <v>0</v>
      </c>
      <c r="DH8" s="30">
        <f t="shared" si="74"/>
        <v>0</v>
      </c>
      <c r="DI8" s="30">
        <f t="shared" si="75"/>
        <v>0</v>
      </c>
      <c r="DJ8" s="30">
        <f t="shared" si="76"/>
        <v>0</v>
      </c>
      <c r="DK8" s="30">
        <f t="shared" si="77"/>
        <v>0</v>
      </c>
      <c r="DL8" s="30">
        <f t="shared" si="78"/>
        <v>0</v>
      </c>
      <c r="DM8" s="30">
        <f t="shared" si="79"/>
        <v>0</v>
      </c>
      <c r="DO8" s="29">
        <f t="shared" si="80"/>
        <v>2.4444444444444446</v>
      </c>
      <c r="DP8" s="29">
        <f t="shared" si="81"/>
        <v>1.9230769230769231</v>
      </c>
      <c r="DQ8" s="29">
        <f t="shared" si="82"/>
        <v>2.0350877192982453</v>
      </c>
      <c r="DR8" s="29">
        <f t="shared" si="83"/>
        <v>1.0642201834862386</v>
      </c>
      <c r="DS8" s="11">
        <v>100</v>
      </c>
      <c r="DT8" s="11">
        <v>100</v>
      </c>
      <c r="DU8" s="11">
        <v>100</v>
      </c>
      <c r="DV8" s="11">
        <v>100</v>
      </c>
      <c r="DW8" s="11">
        <v>100</v>
      </c>
      <c r="DX8" s="11">
        <v>100</v>
      </c>
      <c r="DY8" s="11">
        <v>100</v>
      </c>
      <c r="DZ8" s="11">
        <v>100</v>
      </c>
      <c r="EA8" s="11">
        <v>100</v>
      </c>
      <c r="EB8" s="11">
        <v>100</v>
      </c>
      <c r="EC8" s="11">
        <v>100</v>
      </c>
      <c r="ED8" s="11">
        <v>100</v>
      </c>
      <c r="EE8" s="11">
        <v>100</v>
      </c>
      <c r="EF8" s="11">
        <v>100</v>
      </c>
      <c r="EG8" s="11">
        <v>100</v>
      </c>
      <c r="EH8" s="11">
        <v>100</v>
      </c>
      <c r="EI8" s="11">
        <v>100</v>
      </c>
      <c r="EJ8" s="11">
        <v>100</v>
      </c>
      <c r="EK8" s="11">
        <v>100</v>
      </c>
      <c r="EL8" s="11">
        <v>100</v>
      </c>
      <c r="EM8" s="11">
        <v>100</v>
      </c>
      <c r="EN8" s="11">
        <v>100</v>
      </c>
      <c r="EO8" s="11">
        <v>100</v>
      </c>
      <c r="EP8" s="11">
        <v>100</v>
      </c>
      <c r="EQ8" s="11">
        <v>100</v>
      </c>
      <c r="ES8" s="11">
        <f t="shared" si="84"/>
        <v>100</v>
      </c>
      <c r="ET8" s="11">
        <f t="shared" si="85"/>
        <v>100</v>
      </c>
      <c r="EU8" s="11">
        <f t="shared" si="86"/>
        <v>100</v>
      </c>
      <c r="EV8" s="11">
        <f t="shared" si="87"/>
        <v>100</v>
      </c>
      <c r="EW8" s="11">
        <f t="shared" si="88"/>
        <v>100</v>
      </c>
      <c r="EX8" s="11">
        <f t="shared" si="89"/>
        <v>100</v>
      </c>
      <c r="EZ8" s="29">
        <f t="shared" si="90"/>
        <v>2.4444444444444446</v>
      </c>
      <c r="FA8" s="29">
        <f t="shared" si="91"/>
        <v>1.9230769230769231</v>
      </c>
      <c r="FB8" s="29">
        <f t="shared" si="92"/>
        <v>2.1886792452830188</v>
      </c>
      <c r="FC8" s="29">
        <f t="shared" si="93"/>
        <v>1.0642201834862386</v>
      </c>
      <c r="FD8" s="25">
        <v>7</v>
      </c>
      <c r="FE8" s="25">
        <v>13</v>
      </c>
      <c r="FF8" s="25">
        <v>24</v>
      </c>
      <c r="FG8" s="25">
        <v>8</v>
      </c>
      <c r="FH8" s="25">
        <v>10</v>
      </c>
      <c r="FI8" s="25">
        <v>4</v>
      </c>
      <c r="FJ8" s="25">
        <v>8</v>
      </c>
      <c r="FK8" s="25">
        <v>10</v>
      </c>
      <c r="FL8" s="25">
        <v>8</v>
      </c>
      <c r="FM8" s="25">
        <v>6</v>
      </c>
      <c r="FN8" s="25">
        <v>10</v>
      </c>
      <c r="FO8" s="25">
        <v>8</v>
      </c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8"/>
      <c r="GC8" s="27"/>
      <c r="GD8" s="26">
        <f t="shared" si="94"/>
        <v>13</v>
      </c>
      <c r="GE8" s="25">
        <f t="shared" si="95"/>
        <v>8</v>
      </c>
      <c r="GF8" s="25">
        <f t="shared" si="96"/>
        <v>8</v>
      </c>
      <c r="GG8" s="25">
        <f t="shared" si="97"/>
        <v>0</v>
      </c>
      <c r="GH8" s="25">
        <f t="shared" si="98"/>
        <v>0</v>
      </c>
      <c r="GI8" s="25">
        <f t="shared" si="99"/>
        <v>0</v>
      </c>
      <c r="GK8" s="24">
        <f t="shared" si="100"/>
        <v>66</v>
      </c>
      <c r="GL8" s="24">
        <f t="shared" si="101"/>
        <v>116</v>
      </c>
      <c r="GM8" s="24">
        <f t="shared" si="102"/>
        <v>116</v>
      </c>
      <c r="GN8" s="24">
        <f t="shared" si="103"/>
        <v>116</v>
      </c>
      <c r="GO8" s="23">
        <v>0.8</v>
      </c>
      <c r="GP8" s="23">
        <v>0.1</v>
      </c>
    </row>
    <row r="9" spans="1:198" ht="15.75">
      <c r="C9" s="46">
        <v>3</v>
      </c>
      <c r="D9" s="43">
        <v>12345</v>
      </c>
      <c r="E9" s="45" t="s">
        <v>25</v>
      </c>
      <c r="F9"/>
      <c r="G9" s="48" t="s">
        <v>8</v>
      </c>
      <c r="H9" s="43">
        <v>20</v>
      </c>
      <c r="I9" s="42">
        <v>20</v>
      </c>
      <c r="J9" s="41">
        <v>22</v>
      </c>
      <c r="K9" s="40">
        <v>22</v>
      </c>
      <c r="L9" s="39">
        <f t="shared" si="1"/>
        <v>0.90909090909090906</v>
      </c>
      <c r="M9" s="38">
        <f t="shared" si="2"/>
        <v>0.90909090909090906</v>
      </c>
      <c r="O9" s="37">
        <f t="shared" si="3"/>
        <v>0.1</v>
      </c>
      <c r="P9" s="36">
        <f t="shared" si="3"/>
        <v>0.1</v>
      </c>
      <c r="Q9" s="36">
        <f t="shared" si="3"/>
        <v>0.1</v>
      </c>
      <c r="R9" s="36">
        <f t="shared" si="3"/>
        <v>0.1</v>
      </c>
      <c r="S9" s="36">
        <f t="shared" si="3"/>
        <v>0.1</v>
      </c>
      <c r="T9" s="36">
        <f t="shared" si="3"/>
        <v>0.1</v>
      </c>
      <c r="U9" s="36">
        <f t="shared" si="3"/>
        <v>0.1</v>
      </c>
      <c r="V9" s="36">
        <f t="shared" si="3"/>
        <v>0.1</v>
      </c>
      <c r="W9" s="36">
        <f t="shared" si="3"/>
        <v>0.1</v>
      </c>
      <c r="X9" s="36">
        <f t="shared" si="3"/>
        <v>0.1</v>
      </c>
      <c r="Y9" s="36">
        <f t="shared" si="3"/>
        <v>0.1</v>
      </c>
      <c r="Z9" s="36">
        <f t="shared" si="3"/>
        <v>0.1</v>
      </c>
      <c r="AA9" s="35">
        <f t="shared" si="4"/>
        <v>9.0909090909090939E-2</v>
      </c>
      <c r="AB9" s="36">
        <f t="shared" si="4"/>
        <v>9.0909090909090939E-2</v>
      </c>
      <c r="AC9" s="36">
        <f t="shared" si="4"/>
        <v>9.0909090909090939E-2</v>
      </c>
      <c r="AD9" s="36">
        <f t="shared" si="4"/>
        <v>9.0909090909090939E-2</v>
      </c>
      <c r="AE9" s="36">
        <f t="shared" si="4"/>
        <v>9.0909090909090939E-2</v>
      </c>
      <c r="AF9" s="36">
        <f t="shared" si="4"/>
        <v>9.0909090909090939E-2</v>
      </c>
      <c r="AG9" s="36">
        <f t="shared" si="4"/>
        <v>9.0909090909090939E-2</v>
      </c>
      <c r="AH9" s="36">
        <f t="shared" si="4"/>
        <v>9.0909090909090939E-2</v>
      </c>
      <c r="AI9" s="36">
        <f t="shared" si="4"/>
        <v>9.0909090909090939E-2</v>
      </c>
      <c r="AJ9" s="36">
        <f t="shared" si="4"/>
        <v>9.0909090909090939E-2</v>
      </c>
      <c r="AK9" s="36">
        <f t="shared" si="4"/>
        <v>9.0909090909090939E-2</v>
      </c>
      <c r="AL9" s="36">
        <f t="shared" si="4"/>
        <v>9.0909090909090939E-2</v>
      </c>
      <c r="AM9" s="35">
        <f t="shared" si="4"/>
        <v>9.0909090909090939E-2</v>
      </c>
      <c r="AO9" s="34">
        <f t="shared" si="5"/>
        <v>0</v>
      </c>
      <c r="AP9" s="33">
        <f t="shared" si="6"/>
        <v>0</v>
      </c>
      <c r="AQ9" s="33">
        <f t="shared" si="7"/>
        <v>0</v>
      </c>
      <c r="AR9" s="33">
        <f t="shared" si="8"/>
        <v>0</v>
      </c>
      <c r="AS9" s="33">
        <f t="shared" si="9"/>
        <v>0</v>
      </c>
      <c r="AT9" s="33">
        <f t="shared" si="10"/>
        <v>0</v>
      </c>
      <c r="AU9" s="33">
        <f t="shared" si="11"/>
        <v>0</v>
      </c>
      <c r="AV9" s="33">
        <f t="shared" si="12"/>
        <v>0</v>
      </c>
      <c r="AW9" s="33">
        <f t="shared" si="13"/>
        <v>0</v>
      </c>
      <c r="AX9" s="33">
        <f t="shared" si="14"/>
        <v>0</v>
      </c>
      <c r="AY9" s="33">
        <f t="shared" si="15"/>
        <v>0</v>
      </c>
      <c r="AZ9" s="33">
        <f t="shared" si="16"/>
        <v>0</v>
      </c>
      <c r="BA9" s="32">
        <f t="shared" si="17"/>
        <v>0</v>
      </c>
      <c r="BB9" s="33">
        <f t="shared" si="18"/>
        <v>0</v>
      </c>
      <c r="BC9" s="33">
        <f t="shared" si="19"/>
        <v>0</v>
      </c>
      <c r="BD9" s="33">
        <f t="shared" si="20"/>
        <v>0</v>
      </c>
      <c r="BE9" s="33">
        <f t="shared" si="21"/>
        <v>0</v>
      </c>
      <c r="BF9" s="33">
        <f t="shared" si="22"/>
        <v>0</v>
      </c>
      <c r="BG9" s="33">
        <f t="shared" si="23"/>
        <v>0</v>
      </c>
      <c r="BH9" s="33">
        <f t="shared" si="24"/>
        <v>0</v>
      </c>
      <c r="BI9" s="33">
        <f t="shared" si="25"/>
        <v>0</v>
      </c>
      <c r="BJ9" s="33">
        <f t="shared" si="26"/>
        <v>0</v>
      </c>
      <c r="BK9" s="33">
        <f t="shared" si="27"/>
        <v>0</v>
      </c>
      <c r="BL9" s="33">
        <f t="shared" si="28"/>
        <v>0</v>
      </c>
      <c r="BM9" s="32">
        <f t="shared" si="29"/>
        <v>0</v>
      </c>
      <c r="BO9" s="31">
        <f t="shared" si="30"/>
        <v>22</v>
      </c>
      <c r="BP9" s="31">
        <f t="shared" si="31"/>
        <v>22</v>
      </c>
      <c r="BQ9" s="31">
        <f t="shared" si="32"/>
        <v>22</v>
      </c>
      <c r="BR9" s="31">
        <f t="shared" si="33"/>
        <v>22</v>
      </c>
      <c r="BS9" s="31">
        <f t="shared" si="34"/>
        <v>22</v>
      </c>
      <c r="BT9" s="31">
        <f t="shared" si="35"/>
        <v>22</v>
      </c>
      <c r="BU9" s="31">
        <f t="shared" si="36"/>
        <v>22</v>
      </c>
      <c r="BV9" s="31">
        <f t="shared" si="37"/>
        <v>22</v>
      </c>
      <c r="BW9" s="31">
        <f t="shared" si="38"/>
        <v>22</v>
      </c>
      <c r="BX9" s="31">
        <f t="shared" si="39"/>
        <v>22</v>
      </c>
      <c r="BY9" s="31">
        <f t="shared" si="40"/>
        <v>22</v>
      </c>
      <c r="BZ9" s="31">
        <f t="shared" si="41"/>
        <v>22</v>
      </c>
      <c r="CA9" s="31">
        <f t="shared" si="42"/>
        <v>21.818181818181817</v>
      </c>
      <c r="CB9" s="31">
        <f t="shared" si="43"/>
        <v>21.818181818181817</v>
      </c>
      <c r="CC9" s="31">
        <f t="shared" si="44"/>
        <v>21.818181818181817</v>
      </c>
      <c r="CD9" s="31">
        <f t="shared" si="45"/>
        <v>21.818181818181817</v>
      </c>
      <c r="CE9" s="31">
        <f t="shared" si="46"/>
        <v>21.818181818181817</v>
      </c>
      <c r="CF9" s="31">
        <f t="shared" si="47"/>
        <v>21.818181818181817</v>
      </c>
      <c r="CG9" s="31">
        <f t="shared" si="48"/>
        <v>21.818181818181817</v>
      </c>
      <c r="CH9" s="31">
        <f t="shared" si="49"/>
        <v>21.818181818181817</v>
      </c>
      <c r="CI9" s="31">
        <f t="shared" si="50"/>
        <v>21.818181818181817</v>
      </c>
      <c r="CJ9" s="31">
        <f t="shared" si="51"/>
        <v>21.818181818181817</v>
      </c>
      <c r="CK9" s="31">
        <f t="shared" si="52"/>
        <v>21.818181818181817</v>
      </c>
      <c r="CL9" s="31">
        <f t="shared" si="53"/>
        <v>21.818181818181817</v>
      </c>
      <c r="CM9" s="31">
        <f t="shared" si="54"/>
        <v>21.818181818181817</v>
      </c>
      <c r="CO9" s="30">
        <f t="shared" si="55"/>
        <v>0</v>
      </c>
      <c r="CP9" s="30">
        <f t="shared" si="56"/>
        <v>0</v>
      </c>
      <c r="CQ9" s="30">
        <f t="shared" si="57"/>
        <v>0</v>
      </c>
      <c r="CR9" s="30">
        <f t="shared" si="58"/>
        <v>0</v>
      </c>
      <c r="CS9" s="30">
        <f t="shared" si="59"/>
        <v>11</v>
      </c>
      <c r="CT9" s="30">
        <f t="shared" si="60"/>
        <v>0</v>
      </c>
      <c r="CU9" s="30">
        <f t="shared" si="61"/>
        <v>5.5</v>
      </c>
      <c r="CV9" s="30">
        <f t="shared" si="62"/>
        <v>11</v>
      </c>
      <c r="CW9" s="30">
        <f t="shared" si="63"/>
        <v>0</v>
      </c>
      <c r="CX9" s="30">
        <f t="shared" si="64"/>
        <v>4.4000000000000004</v>
      </c>
      <c r="CY9" s="30">
        <f t="shared" si="65"/>
        <v>5.5</v>
      </c>
      <c r="CZ9" s="30">
        <f t="shared" si="66"/>
        <v>4.4000000000000004</v>
      </c>
      <c r="DA9" s="30">
        <f t="shared" si="67"/>
        <v>0</v>
      </c>
      <c r="DB9" s="30">
        <f t="shared" si="68"/>
        <v>0</v>
      </c>
      <c r="DC9" s="30">
        <f t="shared" si="69"/>
        <v>0</v>
      </c>
      <c r="DD9" s="30">
        <f t="shared" si="70"/>
        <v>0</v>
      </c>
      <c r="DE9" s="30">
        <f t="shared" si="71"/>
        <v>0</v>
      </c>
      <c r="DF9" s="30">
        <f t="shared" si="72"/>
        <v>0</v>
      </c>
      <c r="DG9" s="30">
        <f t="shared" si="73"/>
        <v>0</v>
      </c>
      <c r="DH9" s="30">
        <f t="shared" si="74"/>
        <v>0</v>
      </c>
      <c r="DI9" s="30">
        <f t="shared" si="75"/>
        <v>0</v>
      </c>
      <c r="DJ9" s="30">
        <f t="shared" si="76"/>
        <v>0</v>
      </c>
      <c r="DK9" s="30">
        <f t="shared" si="77"/>
        <v>0</v>
      </c>
      <c r="DL9" s="30">
        <f t="shared" si="78"/>
        <v>0</v>
      </c>
      <c r="DM9" s="30">
        <f t="shared" si="79"/>
        <v>0</v>
      </c>
      <c r="DO9" s="29">
        <f t="shared" si="80"/>
        <v>7.407407407407407E-2</v>
      </c>
      <c r="DP9" s="29">
        <f t="shared" si="81"/>
        <v>0.23076923076923075</v>
      </c>
      <c r="DQ9" s="29">
        <f t="shared" si="82"/>
        <v>0.14035087719298245</v>
      </c>
      <c r="DR9" s="29">
        <f t="shared" si="83"/>
        <v>7.3394495412844041E-2</v>
      </c>
      <c r="DS9" s="11">
        <v>100</v>
      </c>
      <c r="DT9" s="11">
        <v>100</v>
      </c>
      <c r="DU9" s="11">
        <v>100</v>
      </c>
      <c r="DV9" s="11">
        <v>100</v>
      </c>
      <c r="DW9" s="11">
        <v>100</v>
      </c>
      <c r="DX9" s="11">
        <v>100</v>
      </c>
      <c r="DY9" s="11">
        <v>100</v>
      </c>
      <c r="DZ9" s="11">
        <v>100</v>
      </c>
      <c r="EA9" s="11">
        <v>100</v>
      </c>
      <c r="EB9" s="11">
        <v>100</v>
      </c>
      <c r="EC9" s="11">
        <v>100</v>
      </c>
      <c r="ED9" s="11">
        <v>100</v>
      </c>
      <c r="EE9" s="11">
        <v>100</v>
      </c>
      <c r="EF9" s="11">
        <v>100</v>
      </c>
      <c r="EG9" s="11">
        <v>100</v>
      </c>
      <c r="EH9" s="11">
        <v>100</v>
      </c>
      <c r="EI9" s="11">
        <v>100</v>
      </c>
      <c r="EJ9" s="11">
        <v>100</v>
      </c>
      <c r="EK9" s="11">
        <v>100</v>
      </c>
      <c r="EL9" s="11">
        <v>100</v>
      </c>
      <c r="EM9" s="11">
        <v>100</v>
      </c>
      <c r="EN9" s="11">
        <v>100</v>
      </c>
      <c r="EO9" s="11">
        <v>100</v>
      </c>
      <c r="EP9" s="11">
        <v>100</v>
      </c>
      <c r="EQ9" s="11">
        <v>100</v>
      </c>
      <c r="ES9" s="11">
        <f t="shared" si="84"/>
        <v>100</v>
      </c>
      <c r="ET9" s="11">
        <f t="shared" si="85"/>
        <v>100</v>
      </c>
      <c r="EU9" s="11">
        <f t="shared" si="86"/>
        <v>100</v>
      </c>
      <c r="EV9" s="11">
        <f t="shared" si="87"/>
        <v>100</v>
      </c>
      <c r="EW9" s="11">
        <f t="shared" si="88"/>
        <v>100</v>
      </c>
      <c r="EX9" s="11">
        <f t="shared" si="89"/>
        <v>100</v>
      </c>
      <c r="EZ9" s="29">
        <f t="shared" si="90"/>
        <v>7.407407407407407E-2</v>
      </c>
      <c r="FA9" s="29">
        <f t="shared" si="91"/>
        <v>0.23076923076923078</v>
      </c>
      <c r="FB9" s="29">
        <f t="shared" si="92"/>
        <v>0.15094339622641509</v>
      </c>
      <c r="FC9" s="29">
        <f t="shared" si="93"/>
        <v>7.3394495412844041E-2</v>
      </c>
      <c r="FD9" s="25">
        <v>0</v>
      </c>
      <c r="FE9" s="25">
        <v>0</v>
      </c>
      <c r="FF9" s="25">
        <v>0</v>
      </c>
      <c r="FG9" s="25">
        <v>0</v>
      </c>
      <c r="FH9" s="25">
        <v>2</v>
      </c>
      <c r="FI9" s="25">
        <v>0</v>
      </c>
      <c r="FJ9" s="25">
        <v>1</v>
      </c>
      <c r="FK9" s="25">
        <v>2</v>
      </c>
      <c r="FL9" s="25">
        <v>0</v>
      </c>
      <c r="FM9" s="25">
        <v>1</v>
      </c>
      <c r="FN9" s="25">
        <v>1</v>
      </c>
      <c r="FO9" s="25">
        <v>1</v>
      </c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8"/>
      <c r="GC9" s="27"/>
      <c r="GD9" s="26">
        <f t="shared" si="94"/>
        <v>0</v>
      </c>
      <c r="GE9" s="25">
        <f t="shared" si="95"/>
        <v>1.25</v>
      </c>
      <c r="GF9" s="25">
        <f t="shared" si="96"/>
        <v>0.75</v>
      </c>
      <c r="GG9" s="25">
        <f t="shared" si="97"/>
        <v>0</v>
      </c>
      <c r="GH9" s="25">
        <f t="shared" si="98"/>
        <v>0</v>
      </c>
      <c r="GI9" s="25">
        <f t="shared" si="99"/>
        <v>0</v>
      </c>
      <c r="GK9" s="24">
        <f t="shared" si="100"/>
        <v>2</v>
      </c>
      <c r="GL9" s="24">
        <f t="shared" si="101"/>
        <v>8</v>
      </c>
      <c r="GM9" s="24">
        <f t="shared" si="102"/>
        <v>8</v>
      </c>
      <c r="GN9" s="24">
        <f t="shared" si="103"/>
        <v>8</v>
      </c>
      <c r="GO9" s="23">
        <v>0.8</v>
      </c>
      <c r="GP9" s="23">
        <v>0.1</v>
      </c>
    </row>
    <row r="10" spans="1:198" ht="15.75">
      <c r="C10" s="46">
        <v>4</v>
      </c>
      <c r="D10" s="43">
        <v>12345</v>
      </c>
      <c r="E10" s="45" t="s">
        <v>25</v>
      </c>
      <c r="F10"/>
      <c r="G10" s="48" t="s">
        <v>8</v>
      </c>
      <c r="H10" s="43">
        <v>400</v>
      </c>
      <c r="I10" s="42">
        <v>30</v>
      </c>
      <c r="J10" s="41">
        <v>34</v>
      </c>
      <c r="K10" s="40">
        <v>32</v>
      </c>
      <c r="L10" s="39">
        <f t="shared" si="1"/>
        <v>0.9375</v>
      </c>
      <c r="M10" s="38">
        <f t="shared" si="2"/>
        <v>0.88235294117647056</v>
      </c>
      <c r="O10" s="37">
        <f t="shared" si="3"/>
        <v>0.13333333333333333</v>
      </c>
      <c r="P10" s="36">
        <f t="shared" si="3"/>
        <v>0.13333333333333333</v>
      </c>
      <c r="Q10" s="36">
        <f t="shared" si="3"/>
        <v>0.13333333333333333</v>
      </c>
      <c r="R10" s="36">
        <f t="shared" si="3"/>
        <v>0.13333333333333333</v>
      </c>
      <c r="S10" s="36">
        <f t="shared" si="3"/>
        <v>0.13333333333333333</v>
      </c>
      <c r="T10" s="36">
        <f t="shared" si="3"/>
        <v>0.13333333333333333</v>
      </c>
      <c r="U10" s="36">
        <f t="shared" si="3"/>
        <v>0.13333333333333333</v>
      </c>
      <c r="V10" s="36">
        <f t="shared" si="3"/>
        <v>0.13333333333333333</v>
      </c>
      <c r="W10" s="36">
        <f t="shared" si="3"/>
        <v>0.13333333333333333</v>
      </c>
      <c r="X10" s="36">
        <f t="shared" si="3"/>
        <v>0.13333333333333333</v>
      </c>
      <c r="Y10" s="36">
        <f t="shared" si="3"/>
        <v>0.13333333333333333</v>
      </c>
      <c r="Z10" s="36">
        <f t="shared" si="3"/>
        <v>0.13333333333333333</v>
      </c>
      <c r="AA10" s="35">
        <f t="shared" si="4"/>
        <v>0.11764705882352944</v>
      </c>
      <c r="AB10" s="36">
        <f t="shared" si="4"/>
        <v>0.11764705882352944</v>
      </c>
      <c r="AC10" s="36">
        <f t="shared" si="4"/>
        <v>0.11764705882352944</v>
      </c>
      <c r="AD10" s="36">
        <f t="shared" si="4"/>
        <v>0.11764705882352944</v>
      </c>
      <c r="AE10" s="36">
        <f t="shared" si="4"/>
        <v>0.11764705882352944</v>
      </c>
      <c r="AF10" s="36">
        <f t="shared" si="4"/>
        <v>0.11764705882352944</v>
      </c>
      <c r="AG10" s="36">
        <f t="shared" si="4"/>
        <v>0.11764705882352944</v>
      </c>
      <c r="AH10" s="36">
        <f t="shared" si="4"/>
        <v>0.11764705882352944</v>
      </c>
      <c r="AI10" s="36">
        <f t="shared" si="4"/>
        <v>0.11764705882352944</v>
      </c>
      <c r="AJ10" s="36">
        <f t="shared" si="4"/>
        <v>0.11764705882352944</v>
      </c>
      <c r="AK10" s="36">
        <f t="shared" si="4"/>
        <v>0.11764705882352944</v>
      </c>
      <c r="AL10" s="36">
        <f t="shared" si="4"/>
        <v>0.11764705882352944</v>
      </c>
      <c r="AM10" s="35">
        <f t="shared" si="4"/>
        <v>0.11764705882352944</v>
      </c>
      <c r="AO10" s="34">
        <f t="shared" si="5"/>
        <v>0</v>
      </c>
      <c r="AP10" s="33">
        <f t="shared" si="6"/>
        <v>0</v>
      </c>
      <c r="AQ10" s="33">
        <f t="shared" si="7"/>
        <v>0</v>
      </c>
      <c r="AR10" s="33">
        <f t="shared" si="8"/>
        <v>0</v>
      </c>
      <c r="AS10" s="33">
        <f t="shared" si="9"/>
        <v>0</v>
      </c>
      <c r="AT10" s="33">
        <f t="shared" si="10"/>
        <v>0</v>
      </c>
      <c r="AU10" s="33">
        <f t="shared" si="11"/>
        <v>0</v>
      </c>
      <c r="AV10" s="33">
        <f t="shared" si="12"/>
        <v>0</v>
      </c>
      <c r="AW10" s="33">
        <f t="shared" si="13"/>
        <v>0</v>
      </c>
      <c r="AX10" s="33">
        <f t="shared" si="14"/>
        <v>0</v>
      </c>
      <c r="AY10" s="33">
        <f t="shared" si="15"/>
        <v>0</v>
      </c>
      <c r="AZ10" s="33">
        <f t="shared" si="16"/>
        <v>0</v>
      </c>
      <c r="BA10" s="32">
        <f t="shared" si="17"/>
        <v>0</v>
      </c>
      <c r="BB10" s="33">
        <f t="shared" si="18"/>
        <v>0</v>
      </c>
      <c r="BC10" s="33">
        <f t="shared" si="19"/>
        <v>0</v>
      </c>
      <c r="BD10" s="33">
        <f t="shared" si="20"/>
        <v>0</v>
      </c>
      <c r="BE10" s="33">
        <f t="shared" si="21"/>
        <v>0</v>
      </c>
      <c r="BF10" s="33">
        <f t="shared" si="22"/>
        <v>0</v>
      </c>
      <c r="BG10" s="33">
        <f t="shared" si="23"/>
        <v>0</v>
      </c>
      <c r="BH10" s="33">
        <f t="shared" si="24"/>
        <v>0</v>
      </c>
      <c r="BI10" s="33">
        <f t="shared" si="25"/>
        <v>0</v>
      </c>
      <c r="BJ10" s="33">
        <f t="shared" si="26"/>
        <v>0</v>
      </c>
      <c r="BK10" s="33">
        <f t="shared" si="27"/>
        <v>0</v>
      </c>
      <c r="BL10" s="33">
        <f t="shared" si="28"/>
        <v>0</v>
      </c>
      <c r="BM10" s="32">
        <f t="shared" si="29"/>
        <v>0</v>
      </c>
      <c r="BO10" s="31">
        <f t="shared" si="30"/>
        <v>34</v>
      </c>
      <c r="BP10" s="31">
        <f t="shared" si="31"/>
        <v>34</v>
      </c>
      <c r="BQ10" s="31">
        <f t="shared" si="32"/>
        <v>34</v>
      </c>
      <c r="BR10" s="31">
        <f t="shared" si="33"/>
        <v>34</v>
      </c>
      <c r="BS10" s="31">
        <f t="shared" si="34"/>
        <v>34</v>
      </c>
      <c r="BT10" s="31">
        <f t="shared" si="35"/>
        <v>34</v>
      </c>
      <c r="BU10" s="31">
        <f t="shared" si="36"/>
        <v>34</v>
      </c>
      <c r="BV10" s="31">
        <f t="shared" si="37"/>
        <v>34</v>
      </c>
      <c r="BW10" s="31">
        <f t="shared" si="38"/>
        <v>34</v>
      </c>
      <c r="BX10" s="31">
        <f t="shared" si="39"/>
        <v>34</v>
      </c>
      <c r="BY10" s="31">
        <f t="shared" si="40"/>
        <v>34</v>
      </c>
      <c r="BZ10" s="31">
        <f t="shared" si="41"/>
        <v>34</v>
      </c>
      <c r="CA10" s="31">
        <f t="shared" si="42"/>
        <v>33.529411764705884</v>
      </c>
      <c r="CB10" s="31">
        <f t="shared" si="43"/>
        <v>33.529411764705884</v>
      </c>
      <c r="CC10" s="31">
        <f t="shared" si="44"/>
        <v>33.529411764705884</v>
      </c>
      <c r="CD10" s="31">
        <f t="shared" si="45"/>
        <v>33.529411764705884</v>
      </c>
      <c r="CE10" s="31">
        <f t="shared" si="46"/>
        <v>33.529411764705884</v>
      </c>
      <c r="CF10" s="31">
        <f t="shared" si="47"/>
        <v>33.529411764705884</v>
      </c>
      <c r="CG10" s="31">
        <f t="shared" si="48"/>
        <v>33.529411764705884</v>
      </c>
      <c r="CH10" s="31">
        <f t="shared" si="49"/>
        <v>33.529411764705884</v>
      </c>
      <c r="CI10" s="31">
        <f t="shared" si="50"/>
        <v>33.529411764705884</v>
      </c>
      <c r="CJ10" s="31">
        <f t="shared" si="51"/>
        <v>33.529411764705884</v>
      </c>
      <c r="CK10" s="31">
        <f t="shared" si="52"/>
        <v>33.529411764705884</v>
      </c>
      <c r="CL10" s="31">
        <f t="shared" si="53"/>
        <v>33.529411764705884</v>
      </c>
      <c r="CM10" s="31">
        <f t="shared" si="54"/>
        <v>33.529411764705884</v>
      </c>
      <c r="CO10" s="30">
        <f t="shared" si="55"/>
        <v>40.799999999999997</v>
      </c>
      <c r="CP10" s="30">
        <f t="shared" si="56"/>
        <v>17</v>
      </c>
      <c r="CQ10" s="30">
        <f t="shared" si="57"/>
        <v>13.6</v>
      </c>
      <c r="CR10" s="30">
        <f t="shared" si="58"/>
        <v>17</v>
      </c>
      <c r="CS10" s="30">
        <f t="shared" si="59"/>
        <v>42.5</v>
      </c>
      <c r="CT10" s="30">
        <f t="shared" si="60"/>
        <v>20.399999999999999</v>
      </c>
      <c r="CU10" s="30">
        <f t="shared" si="61"/>
        <v>42.5</v>
      </c>
      <c r="CV10" s="30">
        <f t="shared" si="62"/>
        <v>76.5</v>
      </c>
      <c r="CW10" s="30">
        <f t="shared" si="63"/>
        <v>51</v>
      </c>
      <c r="CX10" s="30">
        <f t="shared" si="64"/>
        <v>34</v>
      </c>
      <c r="CY10" s="30">
        <f t="shared" si="65"/>
        <v>85</v>
      </c>
      <c r="CZ10" s="30">
        <f t="shared" si="66"/>
        <v>54.4</v>
      </c>
      <c r="DA10" s="30">
        <f t="shared" si="67"/>
        <v>0</v>
      </c>
      <c r="DB10" s="30">
        <f t="shared" si="68"/>
        <v>0</v>
      </c>
      <c r="DC10" s="30">
        <f t="shared" si="69"/>
        <v>0</v>
      </c>
      <c r="DD10" s="30">
        <f t="shared" si="70"/>
        <v>0</v>
      </c>
      <c r="DE10" s="30">
        <f t="shared" si="71"/>
        <v>0</v>
      </c>
      <c r="DF10" s="30">
        <f t="shared" si="72"/>
        <v>0</v>
      </c>
      <c r="DG10" s="30">
        <f t="shared" si="73"/>
        <v>0</v>
      </c>
      <c r="DH10" s="30">
        <f t="shared" si="74"/>
        <v>0</v>
      </c>
      <c r="DI10" s="30">
        <f t="shared" si="75"/>
        <v>0</v>
      </c>
      <c r="DJ10" s="30">
        <f t="shared" si="76"/>
        <v>0</v>
      </c>
      <c r="DK10" s="30">
        <f t="shared" si="77"/>
        <v>0</v>
      </c>
      <c r="DL10" s="30">
        <f t="shared" si="78"/>
        <v>0</v>
      </c>
      <c r="DM10" s="30">
        <f t="shared" si="79"/>
        <v>0</v>
      </c>
      <c r="DO10" s="29">
        <f t="shared" si="80"/>
        <v>0.74074074074074081</v>
      </c>
      <c r="DP10" s="29">
        <f t="shared" si="81"/>
        <v>1.653846153846154</v>
      </c>
      <c r="DQ10" s="29">
        <f t="shared" si="82"/>
        <v>1.1052631578947369</v>
      </c>
      <c r="DR10" s="29">
        <f t="shared" si="83"/>
        <v>0.57798165137614677</v>
      </c>
      <c r="DS10" s="11">
        <v>100</v>
      </c>
      <c r="DT10" s="11">
        <v>100</v>
      </c>
      <c r="DU10" s="11">
        <v>100</v>
      </c>
      <c r="DV10" s="11">
        <v>100</v>
      </c>
      <c r="DW10" s="11">
        <v>100</v>
      </c>
      <c r="DX10" s="11">
        <v>100</v>
      </c>
      <c r="DY10" s="11">
        <v>100</v>
      </c>
      <c r="DZ10" s="11">
        <v>100</v>
      </c>
      <c r="EA10" s="11">
        <v>100</v>
      </c>
      <c r="EB10" s="11">
        <v>100</v>
      </c>
      <c r="EC10" s="11">
        <v>100</v>
      </c>
      <c r="ED10" s="11">
        <v>100</v>
      </c>
      <c r="EE10" s="11">
        <v>100</v>
      </c>
      <c r="EF10" s="11">
        <v>100</v>
      </c>
      <c r="EG10" s="11">
        <v>100</v>
      </c>
      <c r="EH10" s="11">
        <v>100</v>
      </c>
      <c r="EI10" s="11">
        <v>100</v>
      </c>
      <c r="EJ10" s="11">
        <v>100</v>
      </c>
      <c r="EK10" s="11">
        <v>100</v>
      </c>
      <c r="EL10" s="11">
        <v>100</v>
      </c>
      <c r="EM10" s="11">
        <v>100</v>
      </c>
      <c r="EN10" s="11">
        <v>100</v>
      </c>
      <c r="EO10" s="11">
        <v>100</v>
      </c>
      <c r="EP10" s="11">
        <v>100</v>
      </c>
      <c r="EQ10" s="11">
        <v>100</v>
      </c>
      <c r="ES10" s="11">
        <f t="shared" si="84"/>
        <v>100</v>
      </c>
      <c r="ET10" s="11">
        <f t="shared" si="85"/>
        <v>100</v>
      </c>
      <c r="EU10" s="11">
        <f t="shared" si="86"/>
        <v>100</v>
      </c>
      <c r="EV10" s="11">
        <f t="shared" si="87"/>
        <v>100</v>
      </c>
      <c r="EW10" s="11">
        <f t="shared" si="88"/>
        <v>100</v>
      </c>
      <c r="EX10" s="11">
        <f t="shared" si="89"/>
        <v>100</v>
      </c>
      <c r="EZ10" s="29">
        <f t="shared" si="90"/>
        <v>0.7407407407407407</v>
      </c>
      <c r="FA10" s="29">
        <f t="shared" si="91"/>
        <v>1.6538461538461537</v>
      </c>
      <c r="FB10" s="29">
        <f t="shared" si="92"/>
        <v>1.1886792452830188</v>
      </c>
      <c r="FC10" s="29">
        <f t="shared" si="93"/>
        <v>0.57798165137614677</v>
      </c>
      <c r="FD10" s="25">
        <v>6</v>
      </c>
      <c r="FE10" s="25">
        <v>2</v>
      </c>
      <c r="FF10" s="25">
        <v>2</v>
      </c>
      <c r="FG10" s="25">
        <v>2</v>
      </c>
      <c r="FH10" s="25">
        <v>5</v>
      </c>
      <c r="FI10" s="25">
        <v>3</v>
      </c>
      <c r="FJ10" s="25">
        <v>5</v>
      </c>
      <c r="FK10" s="25">
        <v>9</v>
      </c>
      <c r="FL10" s="25">
        <v>6</v>
      </c>
      <c r="FM10" s="25">
        <v>5</v>
      </c>
      <c r="FN10" s="25">
        <v>10</v>
      </c>
      <c r="FO10" s="25">
        <v>8</v>
      </c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8"/>
      <c r="GC10" s="27"/>
      <c r="GD10" s="26">
        <f t="shared" si="94"/>
        <v>3</v>
      </c>
      <c r="GE10" s="25">
        <f t="shared" si="95"/>
        <v>5.5</v>
      </c>
      <c r="GF10" s="25">
        <f t="shared" si="96"/>
        <v>7.25</v>
      </c>
      <c r="GG10" s="25">
        <f t="shared" si="97"/>
        <v>0</v>
      </c>
      <c r="GH10" s="25">
        <f t="shared" si="98"/>
        <v>0</v>
      </c>
      <c r="GI10" s="25">
        <f t="shared" si="99"/>
        <v>0</v>
      </c>
      <c r="GK10" s="24">
        <f t="shared" si="100"/>
        <v>20</v>
      </c>
      <c r="GL10" s="24">
        <f t="shared" si="101"/>
        <v>63</v>
      </c>
      <c r="GM10" s="24">
        <f t="shared" si="102"/>
        <v>63</v>
      </c>
      <c r="GN10" s="24">
        <f t="shared" si="103"/>
        <v>63</v>
      </c>
      <c r="GO10" s="23">
        <v>0.8</v>
      </c>
      <c r="GP10" s="23">
        <v>0.1</v>
      </c>
    </row>
    <row r="11" spans="1:198" ht="15.75">
      <c r="C11" s="46">
        <v>5</v>
      </c>
      <c r="D11" s="43">
        <v>12345</v>
      </c>
      <c r="E11" s="45" t="s">
        <v>25</v>
      </c>
      <c r="F11"/>
      <c r="G11" s="48" t="s">
        <v>8</v>
      </c>
      <c r="H11" s="43">
        <v>500</v>
      </c>
      <c r="I11" s="42">
        <v>15</v>
      </c>
      <c r="J11" s="41">
        <v>15</v>
      </c>
      <c r="K11" s="40">
        <v>15</v>
      </c>
      <c r="L11" s="39">
        <f t="shared" si="1"/>
        <v>1</v>
      </c>
      <c r="M11" s="38">
        <f t="shared" si="2"/>
        <v>1</v>
      </c>
      <c r="O11" s="37">
        <f t="shared" si="3"/>
        <v>0</v>
      </c>
      <c r="P11" s="36">
        <f t="shared" si="3"/>
        <v>0</v>
      </c>
      <c r="Q11" s="36">
        <f t="shared" si="3"/>
        <v>0</v>
      </c>
      <c r="R11" s="36">
        <f t="shared" si="3"/>
        <v>0</v>
      </c>
      <c r="S11" s="36">
        <f t="shared" si="3"/>
        <v>0</v>
      </c>
      <c r="T11" s="36">
        <f t="shared" si="3"/>
        <v>0</v>
      </c>
      <c r="U11" s="36">
        <f t="shared" si="3"/>
        <v>0</v>
      </c>
      <c r="V11" s="36">
        <f t="shared" si="3"/>
        <v>0</v>
      </c>
      <c r="W11" s="36">
        <f t="shared" si="3"/>
        <v>0</v>
      </c>
      <c r="X11" s="36">
        <f t="shared" si="3"/>
        <v>0</v>
      </c>
      <c r="Y11" s="36">
        <f t="shared" si="3"/>
        <v>0</v>
      </c>
      <c r="Z11" s="36">
        <f t="shared" si="3"/>
        <v>0</v>
      </c>
      <c r="AA11" s="35">
        <f t="shared" si="4"/>
        <v>0</v>
      </c>
      <c r="AB11" s="36">
        <f t="shared" si="4"/>
        <v>0</v>
      </c>
      <c r="AC11" s="36">
        <f t="shared" si="4"/>
        <v>0</v>
      </c>
      <c r="AD11" s="36">
        <f t="shared" si="4"/>
        <v>0</v>
      </c>
      <c r="AE11" s="36">
        <f t="shared" si="4"/>
        <v>0</v>
      </c>
      <c r="AF11" s="36">
        <f t="shared" si="4"/>
        <v>0</v>
      </c>
      <c r="AG11" s="36">
        <f t="shared" si="4"/>
        <v>0</v>
      </c>
      <c r="AH11" s="36">
        <f t="shared" si="4"/>
        <v>0</v>
      </c>
      <c r="AI11" s="36">
        <f t="shared" si="4"/>
        <v>0</v>
      </c>
      <c r="AJ11" s="36">
        <f t="shared" si="4"/>
        <v>0</v>
      </c>
      <c r="AK11" s="36">
        <f t="shared" si="4"/>
        <v>0</v>
      </c>
      <c r="AL11" s="36">
        <f t="shared" si="4"/>
        <v>0</v>
      </c>
      <c r="AM11" s="35">
        <f t="shared" si="4"/>
        <v>0</v>
      </c>
      <c r="AO11" s="34">
        <f t="shared" si="5"/>
        <v>0</v>
      </c>
      <c r="AP11" s="33">
        <f t="shared" si="6"/>
        <v>0</v>
      </c>
      <c r="AQ11" s="33">
        <f t="shared" si="7"/>
        <v>0</v>
      </c>
      <c r="AR11" s="33">
        <f t="shared" si="8"/>
        <v>0</v>
      </c>
      <c r="AS11" s="33">
        <f t="shared" si="9"/>
        <v>0</v>
      </c>
      <c r="AT11" s="33">
        <f t="shared" si="10"/>
        <v>0</v>
      </c>
      <c r="AU11" s="33">
        <f t="shared" si="11"/>
        <v>0</v>
      </c>
      <c r="AV11" s="33">
        <f t="shared" si="12"/>
        <v>0</v>
      </c>
      <c r="AW11" s="33">
        <f t="shared" si="13"/>
        <v>0</v>
      </c>
      <c r="AX11" s="33">
        <f t="shared" si="14"/>
        <v>0</v>
      </c>
      <c r="AY11" s="33">
        <f t="shared" si="15"/>
        <v>0</v>
      </c>
      <c r="AZ11" s="33">
        <f t="shared" si="16"/>
        <v>0</v>
      </c>
      <c r="BA11" s="32">
        <f t="shared" si="17"/>
        <v>0</v>
      </c>
      <c r="BB11" s="33">
        <f t="shared" si="18"/>
        <v>0</v>
      </c>
      <c r="BC11" s="33">
        <f t="shared" si="19"/>
        <v>0</v>
      </c>
      <c r="BD11" s="33">
        <f t="shared" si="20"/>
        <v>0</v>
      </c>
      <c r="BE11" s="33">
        <f t="shared" si="21"/>
        <v>0</v>
      </c>
      <c r="BF11" s="33">
        <f t="shared" si="22"/>
        <v>0</v>
      </c>
      <c r="BG11" s="33">
        <f t="shared" si="23"/>
        <v>0</v>
      </c>
      <c r="BH11" s="33">
        <f t="shared" si="24"/>
        <v>0</v>
      </c>
      <c r="BI11" s="33">
        <f t="shared" si="25"/>
        <v>0</v>
      </c>
      <c r="BJ11" s="33">
        <f t="shared" si="26"/>
        <v>0</v>
      </c>
      <c r="BK11" s="33">
        <f t="shared" si="27"/>
        <v>0</v>
      </c>
      <c r="BL11" s="33">
        <f t="shared" si="28"/>
        <v>0</v>
      </c>
      <c r="BM11" s="32">
        <f t="shared" si="29"/>
        <v>0</v>
      </c>
      <c r="BO11" s="31">
        <f t="shared" si="30"/>
        <v>15</v>
      </c>
      <c r="BP11" s="31">
        <f t="shared" si="31"/>
        <v>15</v>
      </c>
      <c r="BQ11" s="31">
        <f t="shared" si="32"/>
        <v>15</v>
      </c>
      <c r="BR11" s="31">
        <f t="shared" si="33"/>
        <v>15</v>
      </c>
      <c r="BS11" s="31">
        <f t="shared" si="34"/>
        <v>15</v>
      </c>
      <c r="BT11" s="31">
        <f t="shared" si="35"/>
        <v>15</v>
      </c>
      <c r="BU11" s="31">
        <f t="shared" si="36"/>
        <v>15</v>
      </c>
      <c r="BV11" s="31">
        <f t="shared" si="37"/>
        <v>15</v>
      </c>
      <c r="BW11" s="31">
        <f t="shared" si="38"/>
        <v>15</v>
      </c>
      <c r="BX11" s="31">
        <f t="shared" si="39"/>
        <v>15</v>
      </c>
      <c r="BY11" s="31">
        <f t="shared" si="40"/>
        <v>15</v>
      </c>
      <c r="BZ11" s="31">
        <f t="shared" si="41"/>
        <v>15</v>
      </c>
      <c r="CA11" s="31">
        <f t="shared" si="42"/>
        <v>15</v>
      </c>
      <c r="CB11" s="31">
        <f t="shared" si="43"/>
        <v>15</v>
      </c>
      <c r="CC11" s="31">
        <f t="shared" si="44"/>
        <v>15</v>
      </c>
      <c r="CD11" s="31">
        <f t="shared" si="45"/>
        <v>15</v>
      </c>
      <c r="CE11" s="31">
        <f t="shared" si="46"/>
        <v>15</v>
      </c>
      <c r="CF11" s="31">
        <f t="shared" si="47"/>
        <v>15</v>
      </c>
      <c r="CG11" s="31">
        <f t="shared" si="48"/>
        <v>15</v>
      </c>
      <c r="CH11" s="31">
        <f t="shared" si="49"/>
        <v>15</v>
      </c>
      <c r="CI11" s="31">
        <f t="shared" si="50"/>
        <v>15</v>
      </c>
      <c r="CJ11" s="31">
        <f t="shared" si="51"/>
        <v>15</v>
      </c>
      <c r="CK11" s="31">
        <f t="shared" si="52"/>
        <v>15</v>
      </c>
      <c r="CL11" s="31">
        <f t="shared" si="53"/>
        <v>15</v>
      </c>
      <c r="CM11" s="31">
        <f t="shared" si="54"/>
        <v>15</v>
      </c>
      <c r="CO11" s="30">
        <f t="shared" si="55"/>
        <v>14</v>
      </c>
      <c r="CP11" s="30">
        <f t="shared" si="56"/>
        <v>7.5</v>
      </c>
      <c r="CQ11" s="30">
        <f t="shared" si="57"/>
        <v>6</v>
      </c>
      <c r="CR11" s="30">
        <f t="shared" si="58"/>
        <v>7.5</v>
      </c>
      <c r="CS11" s="30">
        <f t="shared" si="59"/>
        <v>18.75</v>
      </c>
      <c r="CT11" s="30">
        <f t="shared" si="60"/>
        <v>9</v>
      </c>
      <c r="CU11" s="30">
        <f t="shared" si="61"/>
        <v>18.75</v>
      </c>
      <c r="CV11" s="30">
        <f t="shared" si="62"/>
        <v>33.75</v>
      </c>
      <c r="CW11" s="30">
        <f t="shared" si="63"/>
        <v>22.5</v>
      </c>
      <c r="CX11" s="30">
        <f t="shared" si="64"/>
        <v>12</v>
      </c>
      <c r="CY11" s="30">
        <f t="shared" si="65"/>
        <v>37.5</v>
      </c>
      <c r="CZ11" s="30">
        <f t="shared" si="66"/>
        <v>24</v>
      </c>
      <c r="DA11" s="30">
        <f t="shared" si="67"/>
        <v>0</v>
      </c>
      <c r="DB11" s="30">
        <f t="shared" si="68"/>
        <v>0</v>
      </c>
      <c r="DC11" s="30">
        <f t="shared" si="69"/>
        <v>0</v>
      </c>
      <c r="DD11" s="30">
        <f t="shared" si="70"/>
        <v>0</v>
      </c>
      <c r="DE11" s="30">
        <f t="shared" si="71"/>
        <v>0</v>
      </c>
      <c r="DF11" s="30">
        <f t="shared" si="72"/>
        <v>0</v>
      </c>
      <c r="DG11" s="30">
        <f t="shared" si="73"/>
        <v>0</v>
      </c>
      <c r="DH11" s="30">
        <f t="shared" si="74"/>
        <v>0</v>
      </c>
      <c r="DI11" s="30">
        <f t="shared" si="75"/>
        <v>0</v>
      </c>
      <c r="DJ11" s="30">
        <f t="shared" si="76"/>
        <v>0</v>
      </c>
      <c r="DK11" s="30">
        <f t="shared" si="77"/>
        <v>0</v>
      </c>
      <c r="DL11" s="30">
        <f t="shared" si="78"/>
        <v>0</v>
      </c>
      <c r="DM11" s="30">
        <f t="shared" si="79"/>
        <v>0</v>
      </c>
      <c r="DO11" s="29">
        <f t="shared" si="80"/>
        <v>0.6913580246913581</v>
      </c>
      <c r="DP11" s="29">
        <f t="shared" si="81"/>
        <v>1.6153846153846154</v>
      </c>
      <c r="DQ11" s="29">
        <f t="shared" si="82"/>
        <v>1.064327485380117</v>
      </c>
      <c r="DR11" s="29">
        <f t="shared" si="83"/>
        <v>0.55657492354740068</v>
      </c>
      <c r="DS11" s="11">
        <v>100</v>
      </c>
      <c r="DT11" s="11">
        <v>100</v>
      </c>
      <c r="DU11" s="11">
        <v>100</v>
      </c>
      <c r="DV11" s="11">
        <v>100</v>
      </c>
      <c r="DW11" s="11">
        <v>100</v>
      </c>
      <c r="DX11" s="11">
        <v>100</v>
      </c>
      <c r="DY11" s="11">
        <v>100</v>
      </c>
      <c r="DZ11" s="11">
        <v>100</v>
      </c>
      <c r="EA11" s="11">
        <v>100</v>
      </c>
      <c r="EB11" s="11">
        <v>100</v>
      </c>
      <c r="EC11" s="11">
        <v>100</v>
      </c>
      <c r="ED11" s="11">
        <v>100</v>
      </c>
      <c r="EE11" s="11">
        <v>100</v>
      </c>
      <c r="EF11" s="11">
        <v>100</v>
      </c>
      <c r="EG11" s="11">
        <v>100</v>
      </c>
      <c r="EH11" s="11">
        <v>100</v>
      </c>
      <c r="EI11" s="11">
        <v>100</v>
      </c>
      <c r="EJ11" s="11">
        <v>100</v>
      </c>
      <c r="EK11" s="11">
        <v>100</v>
      </c>
      <c r="EL11" s="11">
        <v>100</v>
      </c>
      <c r="EM11" s="11">
        <v>100</v>
      </c>
      <c r="EN11" s="11">
        <v>100</v>
      </c>
      <c r="EO11" s="11">
        <v>100</v>
      </c>
      <c r="EP11" s="11">
        <v>100</v>
      </c>
      <c r="EQ11" s="11">
        <v>100</v>
      </c>
      <c r="ES11" s="11">
        <f t="shared" si="84"/>
        <v>100</v>
      </c>
      <c r="ET11" s="11">
        <f t="shared" si="85"/>
        <v>100</v>
      </c>
      <c r="EU11" s="11">
        <f t="shared" si="86"/>
        <v>100</v>
      </c>
      <c r="EV11" s="11">
        <f t="shared" si="87"/>
        <v>100</v>
      </c>
      <c r="EW11" s="11">
        <f t="shared" si="88"/>
        <v>100</v>
      </c>
      <c r="EX11" s="11">
        <f t="shared" si="89"/>
        <v>100</v>
      </c>
      <c r="EZ11" s="29">
        <f t="shared" si="90"/>
        <v>0.6913580246913581</v>
      </c>
      <c r="FA11" s="29">
        <f t="shared" si="91"/>
        <v>1.6153846153846154</v>
      </c>
      <c r="FB11" s="29">
        <f t="shared" si="92"/>
        <v>1.1446540880503147</v>
      </c>
      <c r="FC11" s="29">
        <f t="shared" si="93"/>
        <v>0.55657492354740068</v>
      </c>
      <c r="FD11" s="25">
        <v>4.666666666666667</v>
      </c>
      <c r="FE11" s="25">
        <v>2</v>
      </c>
      <c r="FF11" s="25">
        <v>2</v>
      </c>
      <c r="FG11" s="25">
        <v>2</v>
      </c>
      <c r="FH11" s="25">
        <v>5</v>
      </c>
      <c r="FI11" s="25">
        <v>3</v>
      </c>
      <c r="FJ11" s="25">
        <v>5</v>
      </c>
      <c r="FK11" s="25">
        <v>9</v>
      </c>
      <c r="FL11" s="25">
        <v>6</v>
      </c>
      <c r="FM11" s="25">
        <v>4</v>
      </c>
      <c r="FN11" s="25">
        <v>10</v>
      </c>
      <c r="FO11" s="25">
        <v>8</v>
      </c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8"/>
      <c r="GC11" s="27"/>
      <c r="GD11" s="26">
        <f t="shared" si="94"/>
        <v>2.666666666666667</v>
      </c>
      <c r="GE11" s="25">
        <f t="shared" si="95"/>
        <v>5.5</v>
      </c>
      <c r="GF11" s="25">
        <f t="shared" si="96"/>
        <v>7</v>
      </c>
      <c r="GG11" s="25">
        <f t="shared" si="97"/>
        <v>0</v>
      </c>
      <c r="GH11" s="25">
        <f t="shared" si="98"/>
        <v>0</v>
      </c>
      <c r="GI11" s="25">
        <f t="shared" si="99"/>
        <v>0</v>
      </c>
      <c r="GK11" s="24">
        <f t="shared" si="100"/>
        <v>18.666666666666668</v>
      </c>
      <c r="GL11" s="24">
        <f t="shared" si="101"/>
        <v>60.666666666666671</v>
      </c>
      <c r="GM11" s="24">
        <f t="shared" si="102"/>
        <v>60.666666666666671</v>
      </c>
      <c r="GN11" s="24">
        <f t="shared" si="103"/>
        <v>60.666666666666671</v>
      </c>
      <c r="GO11" s="23">
        <v>0.8</v>
      </c>
      <c r="GP11" s="23">
        <v>0.1</v>
      </c>
    </row>
    <row r="12" spans="1:198" ht="15.75">
      <c r="C12" s="46">
        <v>6</v>
      </c>
      <c r="D12" s="43">
        <v>12345</v>
      </c>
      <c r="E12" s="45" t="s">
        <v>25</v>
      </c>
      <c r="F12"/>
      <c r="G12" s="48" t="s">
        <v>8</v>
      </c>
      <c r="H12" s="43">
        <v>600</v>
      </c>
      <c r="I12" s="42">
        <v>4.5</v>
      </c>
      <c r="J12" s="41">
        <v>4.5</v>
      </c>
      <c r="K12" s="40">
        <v>4.5</v>
      </c>
      <c r="L12" s="39">
        <f t="shared" si="1"/>
        <v>1</v>
      </c>
      <c r="M12" s="38">
        <f t="shared" si="2"/>
        <v>1</v>
      </c>
      <c r="O12" s="37">
        <f t="shared" si="3"/>
        <v>0</v>
      </c>
      <c r="P12" s="36">
        <f t="shared" si="3"/>
        <v>0</v>
      </c>
      <c r="Q12" s="36">
        <f t="shared" si="3"/>
        <v>0</v>
      </c>
      <c r="R12" s="36">
        <f t="shared" si="3"/>
        <v>0</v>
      </c>
      <c r="S12" s="36">
        <f t="shared" si="3"/>
        <v>0</v>
      </c>
      <c r="T12" s="135">
        <v>0.89</v>
      </c>
      <c r="U12" s="36">
        <f t="shared" si="3"/>
        <v>0</v>
      </c>
      <c r="V12" s="36">
        <f t="shared" si="3"/>
        <v>0</v>
      </c>
      <c r="W12" s="36">
        <f t="shared" si="3"/>
        <v>0</v>
      </c>
      <c r="X12" s="36">
        <f t="shared" si="3"/>
        <v>0</v>
      </c>
      <c r="Y12" s="36">
        <f t="shared" si="3"/>
        <v>0</v>
      </c>
      <c r="Z12" s="36">
        <f t="shared" si="3"/>
        <v>0</v>
      </c>
      <c r="AA12" s="35">
        <f t="shared" si="4"/>
        <v>0</v>
      </c>
      <c r="AB12" s="36">
        <f t="shared" si="4"/>
        <v>0</v>
      </c>
      <c r="AC12" s="36">
        <f t="shared" si="4"/>
        <v>0</v>
      </c>
      <c r="AD12" s="36">
        <f t="shared" si="4"/>
        <v>0</v>
      </c>
      <c r="AE12" s="36">
        <f t="shared" si="4"/>
        <v>0</v>
      </c>
      <c r="AF12" s="36">
        <f t="shared" si="4"/>
        <v>0</v>
      </c>
      <c r="AG12" s="36">
        <f t="shared" si="4"/>
        <v>0</v>
      </c>
      <c r="AH12" s="36">
        <f t="shared" si="4"/>
        <v>0</v>
      </c>
      <c r="AI12" s="36">
        <f t="shared" si="4"/>
        <v>0</v>
      </c>
      <c r="AJ12" s="36">
        <f t="shared" si="4"/>
        <v>0</v>
      </c>
      <c r="AK12" s="36">
        <f t="shared" si="4"/>
        <v>0</v>
      </c>
      <c r="AL12" s="36">
        <f t="shared" si="4"/>
        <v>0</v>
      </c>
      <c r="AM12" s="35">
        <f t="shared" si="4"/>
        <v>0</v>
      </c>
      <c r="AO12" s="34">
        <f t="shared" si="5"/>
        <v>0</v>
      </c>
      <c r="AP12" s="33">
        <f t="shared" si="6"/>
        <v>0</v>
      </c>
      <c r="AQ12" s="33">
        <f t="shared" si="7"/>
        <v>0</v>
      </c>
      <c r="AR12" s="33">
        <f t="shared" si="8"/>
        <v>0</v>
      </c>
      <c r="AS12" s="33">
        <f t="shared" si="9"/>
        <v>0</v>
      </c>
      <c r="AT12" s="33">
        <f t="shared" si="10"/>
        <v>0</v>
      </c>
      <c r="AU12" s="33">
        <f t="shared" si="11"/>
        <v>0</v>
      </c>
      <c r="AV12" s="33">
        <f t="shared" si="12"/>
        <v>0</v>
      </c>
      <c r="AW12" s="33">
        <f t="shared" si="13"/>
        <v>0</v>
      </c>
      <c r="AX12" s="33">
        <f t="shared" si="14"/>
        <v>0</v>
      </c>
      <c r="AY12" s="33">
        <f t="shared" si="15"/>
        <v>0</v>
      </c>
      <c r="AZ12" s="33">
        <f t="shared" si="16"/>
        <v>0</v>
      </c>
      <c r="BA12" s="32">
        <f t="shared" si="17"/>
        <v>0</v>
      </c>
      <c r="BB12" s="33">
        <f t="shared" si="18"/>
        <v>0</v>
      </c>
      <c r="BC12" s="33">
        <f t="shared" si="19"/>
        <v>0</v>
      </c>
      <c r="BD12" s="33">
        <f t="shared" si="20"/>
        <v>0</v>
      </c>
      <c r="BE12" s="33">
        <f t="shared" si="21"/>
        <v>0</v>
      </c>
      <c r="BF12" s="33">
        <f t="shared" si="22"/>
        <v>0</v>
      </c>
      <c r="BG12" s="33">
        <f t="shared" si="23"/>
        <v>0</v>
      </c>
      <c r="BH12" s="33">
        <f t="shared" si="24"/>
        <v>0</v>
      </c>
      <c r="BI12" s="33">
        <f t="shared" si="25"/>
        <v>0</v>
      </c>
      <c r="BJ12" s="33">
        <f t="shared" si="26"/>
        <v>0</v>
      </c>
      <c r="BK12" s="33">
        <f t="shared" si="27"/>
        <v>0</v>
      </c>
      <c r="BL12" s="33">
        <f t="shared" si="28"/>
        <v>0</v>
      </c>
      <c r="BM12" s="32">
        <f t="shared" si="29"/>
        <v>0</v>
      </c>
      <c r="BO12" s="31">
        <f t="shared" si="30"/>
        <v>4.5</v>
      </c>
      <c r="BP12" s="31">
        <f t="shared" si="31"/>
        <v>4.5</v>
      </c>
      <c r="BQ12" s="31">
        <f t="shared" si="32"/>
        <v>4.5</v>
      </c>
      <c r="BR12" s="31">
        <f t="shared" si="33"/>
        <v>4.5</v>
      </c>
      <c r="BS12" s="31">
        <f t="shared" si="34"/>
        <v>4.5</v>
      </c>
      <c r="BT12" s="31">
        <f t="shared" si="35"/>
        <v>8.5050000000000008</v>
      </c>
      <c r="BU12" s="31">
        <f t="shared" si="36"/>
        <v>4.5</v>
      </c>
      <c r="BV12" s="31">
        <f t="shared" si="37"/>
        <v>4.5</v>
      </c>
      <c r="BW12" s="31">
        <f t="shared" si="38"/>
        <v>4.5</v>
      </c>
      <c r="BX12" s="31">
        <f t="shared" si="39"/>
        <v>4.5</v>
      </c>
      <c r="BY12" s="31">
        <f t="shared" si="40"/>
        <v>4.5</v>
      </c>
      <c r="BZ12" s="31">
        <f t="shared" si="41"/>
        <v>4.5</v>
      </c>
      <c r="CA12" s="31">
        <f t="shared" si="42"/>
        <v>4.5</v>
      </c>
      <c r="CB12" s="31">
        <f t="shared" si="43"/>
        <v>4.5</v>
      </c>
      <c r="CC12" s="31">
        <f t="shared" si="44"/>
        <v>4.5</v>
      </c>
      <c r="CD12" s="31">
        <f t="shared" si="45"/>
        <v>4.5</v>
      </c>
      <c r="CE12" s="31">
        <f t="shared" si="46"/>
        <v>4.5</v>
      </c>
      <c r="CF12" s="31">
        <f t="shared" si="47"/>
        <v>4.5</v>
      </c>
      <c r="CG12" s="31">
        <f t="shared" si="48"/>
        <v>4.5</v>
      </c>
      <c r="CH12" s="31">
        <f t="shared" si="49"/>
        <v>4.5</v>
      </c>
      <c r="CI12" s="31">
        <f t="shared" si="50"/>
        <v>4.5</v>
      </c>
      <c r="CJ12" s="31">
        <f t="shared" si="51"/>
        <v>4.5</v>
      </c>
      <c r="CK12" s="31">
        <f t="shared" si="52"/>
        <v>4.5</v>
      </c>
      <c r="CL12" s="31">
        <f t="shared" si="53"/>
        <v>4.5</v>
      </c>
      <c r="CM12" s="31">
        <f t="shared" si="54"/>
        <v>4.5</v>
      </c>
      <c r="CO12" s="30">
        <f t="shared" si="55"/>
        <v>3.6</v>
      </c>
      <c r="CP12" s="30">
        <f t="shared" si="56"/>
        <v>3.375</v>
      </c>
      <c r="CQ12" s="30">
        <f t="shared" si="57"/>
        <v>1.8</v>
      </c>
      <c r="CR12" s="30">
        <f t="shared" si="58"/>
        <v>1.125</v>
      </c>
      <c r="CS12" s="30">
        <f t="shared" si="59"/>
        <v>5.625</v>
      </c>
      <c r="CT12" s="30">
        <f t="shared" si="60"/>
        <v>3.4020000000000001</v>
      </c>
      <c r="CU12" s="30">
        <f t="shared" si="61"/>
        <v>6.75</v>
      </c>
      <c r="CV12" s="30">
        <f t="shared" si="62"/>
        <v>9</v>
      </c>
      <c r="CW12" s="30">
        <f t="shared" si="63"/>
        <v>6.75</v>
      </c>
      <c r="CX12" s="30">
        <f t="shared" si="64"/>
        <v>4.5</v>
      </c>
      <c r="CY12" s="30">
        <f t="shared" si="65"/>
        <v>10.125</v>
      </c>
      <c r="CZ12" s="30">
        <f t="shared" si="66"/>
        <v>7.2</v>
      </c>
      <c r="DA12" s="30">
        <f t="shared" si="67"/>
        <v>0</v>
      </c>
      <c r="DB12" s="30">
        <f t="shared" si="68"/>
        <v>0</v>
      </c>
      <c r="DC12" s="30">
        <f t="shared" si="69"/>
        <v>0</v>
      </c>
      <c r="DD12" s="30">
        <f t="shared" si="70"/>
        <v>0</v>
      </c>
      <c r="DE12" s="30">
        <f t="shared" si="71"/>
        <v>0</v>
      </c>
      <c r="DF12" s="30">
        <f t="shared" si="72"/>
        <v>0</v>
      </c>
      <c r="DG12" s="30">
        <f t="shared" si="73"/>
        <v>0</v>
      </c>
      <c r="DH12" s="30">
        <f t="shared" si="74"/>
        <v>0</v>
      </c>
      <c r="DI12" s="30">
        <f t="shared" si="75"/>
        <v>0</v>
      </c>
      <c r="DJ12" s="30">
        <f t="shared" si="76"/>
        <v>0</v>
      </c>
      <c r="DK12" s="30">
        <f t="shared" si="77"/>
        <v>0</v>
      </c>
      <c r="DL12" s="30">
        <f t="shared" si="78"/>
        <v>0</v>
      </c>
      <c r="DM12" s="30">
        <f t="shared" si="79"/>
        <v>0</v>
      </c>
      <c r="DO12" s="29">
        <f t="shared" si="80"/>
        <v>0.62962962962962965</v>
      </c>
      <c r="DP12" s="29">
        <f t="shared" si="81"/>
        <v>1.6153846153846154</v>
      </c>
      <c r="DQ12" s="29">
        <f t="shared" si="82"/>
        <v>1.0350877192982457</v>
      </c>
      <c r="DR12" s="29">
        <f t="shared" si="83"/>
        <v>0.54128440366972475</v>
      </c>
      <c r="DS12" s="11">
        <v>100</v>
      </c>
      <c r="DT12" s="11">
        <v>100</v>
      </c>
      <c r="DU12" s="11">
        <v>100</v>
      </c>
      <c r="DV12" s="11">
        <v>100</v>
      </c>
      <c r="DW12" s="11">
        <v>100</v>
      </c>
      <c r="DX12" s="11">
        <v>100</v>
      </c>
      <c r="DY12" s="11">
        <v>100</v>
      </c>
      <c r="DZ12" s="11">
        <v>100</v>
      </c>
      <c r="EA12" s="11">
        <v>100</v>
      </c>
      <c r="EB12" s="11">
        <v>100</v>
      </c>
      <c r="EC12" s="11">
        <v>100</v>
      </c>
      <c r="ED12" s="11">
        <v>100</v>
      </c>
      <c r="EE12" s="11">
        <v>100</v>
      </c>
      <c r="EF12" s="11">
        <v>100</v>
      </c>
      <c r="EG12" s="11">
        <v>100</v>
      </c>
      <c r="EH12" s="11">
        <v>100</v>
      </c>
      <c r="EI12" s="11">
        <v>100</v>
      </c>
      <c r="EJ12" s="11">
        <v>100</v>
      </c>
      <c r="EK12" s="11">
        <v>100</v>
      </c>
      <c r="EL12" s="11">
        <v>100</v>
      </c>
      <c r="EM12" s="11">
        <v>100</v>
      </c>
      <c r="EN12" s="11">
        <v>100</v>
      </c>
      <c r="EO12" s="11">
        <v>100</v>
      </c>
      <c r="EP12" s="11">
        <v>100</v>
      </c>
      <c r="EQ12" s="11">
        <v>100</v>
      </c>
      <c r="ES12" s="11">
        <f t="shared" si="84"/>
        <v>100</v>
      </c>
      <c r="ET12" s="11">
        <f t="shared" si="85"/>
        <v>100</v>
      </c>
      <c r="EU12" s="11">
        <f t="shared" si="86"/>
        <v>100</v>
      </c>
      <c r="EV12" s="11">
        <f t="shared" si="87"/>
        <v>100</v>
      </c>
      <c r="EW12" s="11">
        <f t="shared" si="88"/>
        <v>100</v>
      </c>
      <c r="EX12" s="11">
        <f t="shared" si="89"/>
        <v>100</v>
      </c>
      <c r="EZ12" s="29">
        <f t="shared" si="90"/>
        <v>0.62962962962962965</v>
      </c>
      <c r="FA12" s="29">
        <f t="shared" si="91"/>
        <v>1.6153846153846154</v>
      </c>
      <c r="FB12" s="29">
        <f t="shared" si="92"/>
        <v>1.1132075471698113</v>
      </c>
      <c r="FC12" s="29">
        <f t="shared" si="93"/>
        <v>0.54128440366972475</v>
      </c>
      <c r="FD12" s="25">
        <v>4</v>
      </c>
      <c r="FE12" s="25">
        <v>3</v>
      </c>
      <c r="FF12" s="25">
        <v>2</v>
      </c>
      <c r="FG12" s="25">
        <v>1</v>
      </c>
      <c r="FH12" s="25">
        <v>5</v>
      </c>
      <c r="FI12" s="25">
        <v>2</v>
      </c>
      <c r="FJ12" s="25">
        <v>6</v>
      </c>
      <c r="FK12" s="25">
        <v>8</v>
      </c>
      <c r="FL12" s="25">
        <v>6</v>
      </c>
      <c r="FM12" s="25">
        <v>5</v>
      </c>
      <c r="FN12" s="25">
        <v>9</v>
      </c>
      <c r="FO12" s="25">
        <v>8</v>
      </c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8"/>
      <c r="GC12" s="27"/>
      <c r="GD12" s="26">
        <f t="shared" si="94"/>
        <v>2.5</v>
      </c>
      <c r="GE12" s="25">
        <f t="shared" si="95"/>
        <v>5.25</v>
      </c>
      <c r="GF12" s="25">
        <f t="shared" si="96"/>
        <v>7</v>
      </c>
      <c r="GG12" s="25">
        <f t="shared" si="97"/>
        <v>0</v>
      </c>
      <c r="GH12" s="25">
        <f t="shared" si="98"/>
        <v>0</v>
      </c>
      <c r="GI12" s="25">
        <f t="shared" si="99"/>
        <v>0</v>
      </c>
      <c r="GK12" s="24">
        <f t="shared" si="100"/>
        <v>17</v>
      </c>
      <c r="GL12" s="24">
        <f t="shared" si="101"/>
        <v>59</v>
      </c>
      <c r="GM12" s="24">
        <f t="shared" si="102"/>
        <v>59</v>
      </c>
      <c r="GN12" s="24">
        <f t="shared" si="103"/>
        <v>59</v>
      </c>
      <c r="GO12" s="23">
        <v>0.8</v>
      </c>
      <c r="GP12" s="23">
        <v>0.1</v>
      </c>
    </row>
    <row r="13" spans="1:198" ht="15.75">
      <c r="C13" s="46">
        <v>7</v>
      </c>
      <c r="D13" s="43">
        <v>12345</v>
      </c>
      <c r="E13" s="45" t="s">
        <v>25</v>
      </c>
      <c r="F13"/>
      <c r="G13" s="48" t="s">
        <v>8</v>
      </c>
      <c r="H13" s="43">
        <v>100</v>
      </c>
      <c r="I13" s="42">
        <v>3</v>
      </c>
      <c r="J13" s="41">
        <v>3</v>
      </c>
      <c r="K13" s="40">
        <v>3</v>
      </c>
      <c r="L13" s="39">
        <f t="shared" si="1"/>
        <v>1</v>
      </c>
      <c r="M13" s="38">
        <f t="shared" si="2"/>
        <v>1</v>
      </c>
      <c r="O13" s="37">
        <f t="shared" si="3"/>
        <v>0</v>
      </c>
      <c r="P13" s="36">
        <f t="shared" si="3"/>
        <v>0</v>
      </c>
      <c r="Q13" s="36">
        <f t="shared" si="3"/>
        <v>0</v>
      </c>
      <c r="R13" s="36">
        <f t="shared" si="3"/>
        <v>0</v>
      </c>
      <c r="S13" s="36">
        <f t="shared" si="3"/>
        <v>0</v>
      </c>
      <c r="T13" s="36">
        <f t="shared" si="3"/>
        <v>0</v>
      </c>
      <c r="U13" s="36">
        <f t="shared" si="3"/>
        <v>0</v>
      </c>
      <c r="V13" s="36">
        <f t="shared" si="3"/>
        <v>0</v>
      </c>
      <c r="W13" s="36">
        <f t="shared" si="3"/>
        <v>0</v>
      </c>
      <c r="X13" s="36">
        <f t="shared" si="3"/>
        <v>0</v>
      </c>
      <c r="Y13" s="36">
        <f t="shared" si="3"/>
        <v>0</v>
      </c>
      <c r="Z13" s="36">
        <f t="shared" si="3"/>
        <v>0</v>
      </c>
      <c r="AA13" s="35">
        <f t="shared" si="4"/>
        <v>0</v>
      </c>
      <c r="AB13" s="36">
        <f t="shared" si="4"/>
        <v>0</v>
      </c>
      <c r="AC13" s="36">
        <f t="shared" si="4"/>
        <v>0</v>
      </c>
      <c r="AD13" s="36">
        <f t="shared" si="4"/>
        <v>0</v>
      </c>
      <c r="AE13" s="36">
        <f t="shared" si="4"/>
        <v>0</v>
      </c>
      <c r="AF13" s="36">
        <f t="shared" si="4"/>
        <v>0</v>
      </c>
      <c r="AG13" s="36">
        <f t="shared" si="4"/>
        <v>0</v>
      </c>
      <c r="AH13" s="36">
        <f t="shared" si="4"/>
        <v>0</v>
      </c>
      <c r="AI13" s="36">
        <f t="shared" si="4"/>
        <v>0</v>
      </c>
      <c r="AJ13" s="36">
        <f t="shared" si="4"/>
        <v>0</v>
      </c>
      <c r="AK13" s="36">
        <f t="shared" si="4"/>
        <v>0</v>
      </c>
      <c r="AL13" s="36">
        <f t="shared" si="4"/>
        <v>0</v>
      </c>
      <c r="AM13" s="35">
        <f t="shared" si="4"/>
        <v>0</v>
      </c>
      <c r="AO13" s="34">
        <f t="shared" si="5"/>
        <v>0</v>
      </c>
      <c r="AP13" s="33">
        <f t="shared" si="6"/>
        <v>0</v>
      </c>
      <c r="AQ13" s="33">
        <f t="shared" si="7"/>
        <v>0</v>
      </c>
      <c r="AR13" s="33">
        <f t="shared" si="8"/>
        <v>0</v>
      </c>
      <c r="AS13" s="33">
        <f t="shared" si="9"/>
        <v>0</v>
      </c>
      <c r="AT13" s="33">
        <f t="shared" si="10"/>
        <v>0</v>
      </c>
      <c r="AU13" s="33">
        <f t="shared" si="11"/>
        <v>0</v>
      </c>
      <c r="AV13" s="33">
        <f t="shared" si="12"/>
        <v>0</v>
      </c>
      <c r="AW13" s="33">
        <f t="shared" si="13"/>
        <v>0</v>
      </c>
      <c r="AX13" s="33">
        <f t="shared" si="14"/>
        <v>0</v>
      </c>
      <c r="AY13" s="33">
        <f t="shared" si="15"/>
        <v>0</v>
      </c>
      <c r="AZ13" s="33">
        <f t="shared" si="16"/>
        <v>0</v>
      </c>
      <c r="BA13" s="32">
        <f t="shared" si="17"/>
        <v>0</v>
      </c>
      <c r="BB13" s="33">
        <f t="shared" si="18"/>
        <v>0</v>
      </c>
      <c r="BC13" s="33">
        <f t="shared" si="19"/>
        <v>0</v>
      </c>
      <c r="BD13" s="33">
        <f t="shared" si="20"/>
        <v>0</v>
      </c>
      <c r="BE13" s="33">
        <f t="shared" si="21"/>
        <v>0</v>
      </c>
      <c r="BF13" s="33">
        <f t="shared" si="22"/>
        <v>0</v>
      </c>
      <c r="BG13" s="33">
        <f t="shared" si="23"/>
        <v>0</v>
      </c>
      <c r="BH13" s="33">
        <f t="shared" si="24"/>
        <v>0</v>
      </c>
      <c r="BI13" s="33">
        <f t="shared" si="25"/>
        <v>0</v>
      </c>
      <c r="BJ13" s="33">
        <f t="shared" si="26"/>
        <v>0</v>
      </c>
      <c r="BK13" s="33">
        <f t="shared" si="27"/>
        <v>0</v>
      </c>
      <c r="BL13" s="33">
        <f t="shared" si="28"/>
        <v>0</v>
      </c>
      <c r="BM13" s="32">
        <f t="shared" si="29"/>
        <v>0</v>
      </c>
      <c r="BO13" s="31">
        <f t="shared" si="30"/>
        <v>3</v>
      </c>
      <c r="BP13" s="31">
        <f t="shared" si="31"/>
        <v>3</v>
      </c>
      <c r="BQ13" s="31">
        <f t="shared" si="32"/>
        <v>3</v>
      </c>
      <c r="BR13" s="31">
        <f t="shared" si="33"/>
        <v>3</v>
      </c>
      <c r="BS13" s="31">
        <f t="shared" si="34"/>
        <v>3</v>
      </c>
      <c r="BT13" s="31">
        <f t="shared" si="35"/>
        <v>3</v>
      </c>
      <c r="BU13" s="31">
        <f t="shared" si="36"/>
        <v>3</v>
      </c>
      <c r="BV13" s="31">
        <f t="shared" si="37"/>
        <v>3</v>
      </c>
      <c r="BW13" s="31">
        <f t="shared" si="38"/>
        <v>3</v>
      </c>
      <c r="BX13" s="31">
        <f t="shared" si="39"/>
        <v>3</v>
      </c>
      <c r="BY13" s="31">
        <f t="shared" si="40"/>
        <v>3</v>
      </c>
      <c r="BZ13" s="31">
        <f t="shared" si="41"/>
        <v>3</v>
      </c>
      <c r="CA13" s="31">
        <f t="shared" si="42"/>
        <v>3</v>
      </c>
      <c r="CB13" s="31">
        <f t="shared" si="43"/>
        <v>3</v>
      </c>
      <c r="CC13" s="31">
        <f t="shared" si="44"/>
        <v>3</v>
      </c>
      <c r="CD13" s="31">
        <f t="shared" si="45"/>
        <v>3</v>
      </c>
      <c r="CE13" s="31">
        <f t="shared" si="46"/>
        <v>3</v>
      </c>
      <c r="CF13" s="31">
        <f t="shared" si="47"/>
        <v>3</v>
      </c>
      <c r="CG13" s="31">
        <f t="shared" si="48"/>
        <v>3</v>
      </c>
      <c r="CH13" s="31">
        <f t="shared" si="49"/>
        <v>3</v>
      </c>
      <c r="CI13" s="31">
        <f t="shared" si="50"/>
        <v>3</v>
      </c>
      <c r="CJ13" s="31">
        <f t="shared" si="51"/>
        <v>3</v>
      </c>
      <c r="CK13" s="31">
        <f t="shared" si="52"/>
        <v>3</v>
      </c>
      <c r="CL13" s="31">
        <f t="shared" si="53"/>
        <v>3</v>
      </c>
      <c r="CM13" s="31">
        <f t="shared" si="54"/>
        <v>3</v>
      </c>
      <c r="CO13" s="30">
        <f t="shared" si="55"/>
        <v>0</v>
      </c>
      <c r="CP13" s="30">
        <f t="shared" si="56"/>
        <v>0</v>
      </c>
      <c r="CQ13" s="30">
        <f t="shared" si="57"/>
        <v>0</v>
      </c>
      <c r="CR13" s="30">
        <f t="shared" si="58"/>
        <v>0</v>
      </c>
      <c r="CS13" s="30">
        <f t="shared" si="59"/>
        <v>0</v>
      </c>
      <c r="CT13" s="30">
        <f t="shared" si="60"/>
        <v>0</v>
      </c>
      <c r="CU13" s="30">
        <f t="shared" si="61"/>
        <v>7.9999999999999982</v>
      </c>
      <c r="CV13" s="30">
        <f t="shared" si="62"/>
        <v>4.2500000000000009</v>
      </c>
      <c r="CW13" s="30">
        <f t="shared" si="63"/>
        <v>0</v>
      </c>
      <c r="CX13" s="30">
        <f t="shared" si="64"/>
        <v>0</v>
      </c>
      <c r="CY13" s="30">
        <f t="shared" si="65"/>
        <v>0</v>
      </c>
      <c r="CZ13" s="30">
        <f t="shared" si="66"/>
        <v>0</v>
      </c>
      <c r="DA13" s="30">
        <f t="shared" si="67"/>
        <v>0</v>
      </c>
      <c r="DB13" s="30">
        <f t="shared" si="68"/>
        <v>0</v>
      </c>
      <c r="DC13" s="30">
        <f t="shared" si="69"/>
        <v>0</v>
      </c>
      <c r="DD13" s="30">
        <f t="shared" si="70"/>
        <v>0</v>
      </c>
      <c r="DE13" s="30">
        <f t="shared" si="71"/>
        <v>0</v>
      </c>
      <c r="DF13" s="30">
        <f t="shared" si="72"/>
        <v>0</v>
      </c>
      <c r="DG13" s="30">
        <f t="shared" si="73"/>
        <v>0</v>
      </c>
      <c r="DH13" s="30">
        <f t="shared" si="74"/>
        <v>0</v>
      </c>
      <c r="DI13" s="30">
        <f t="shared" si="75"/>
        <v>0</v>
      </c>
      <c r="DJ13" s="30">
        <f t="shared" si="76"/>
        <v>0</v>
      </c>
      <c r="DK13" s="30">
        <f t="shared" si="77"/>
        <v>0</v>
      </c>
      <c r="DL13" s="30">
        <f t="shared" si="78"/>
        <v>0</v>
      </c>
      <c r="DM13" s="30">
        <f t="shared" si="79"/>
        <v>0</v>
      </c>
      <c r="DO13" s="29">
        <f t="shared" si="80"/>
        <v>0</v>
      </c>
      <c r="DP13" s="29">
        <f t="shared" si="81"/>
        <v>0.62820512820512819</v>
      </c>
      <c r="DQ13" s="29">
        <f t="shared" si="82"/>
        <v>0.28654970760233917</v>
      </c>
      <c r="DR13" s="29">
        <f t="shared" si="83"/>
        <v>0.14984709480122324</v>
      </c>
      <c r="DS13" s="11">
        <v>100</v>
      </c>
      <c r="DT13" s="11">
        <v>100</v>
      </c>
      <c r="DU13" s="11">
        <v>100</v>
      </c>
      <c r="DV13" s="11">
        <v>100</v>
      </c>
      <c r="DW13" s="11">
        <v>100</v>
      </c>
      <c r="DX13" s="11">
        <v>100</v>
      </c>
      <c r="DY13" s="11">
        <v>100</v>
      </c>
      <c r="DZ13" s="11">
        <v>100</v>
      </c>
      <c r="EA13" s="11">
        <v>100</v>
      </c>
      <c r="EB13" s="11">
        <v>100</v>
      </c>
      <c r="EC13" s="11">
        <v>100</v>
      </c>
      <c r="ED13" s="11">
        <v>100</v>
      </c>
      <c r="EE13" s="11">
        <v>100</v>
      </c>
      <c r="EF13" s="11">
        <v>100</v>
      </c>
      <c r="EG13" s="11">
        <v>100</v>
      </c>
      <c r="EH13" s="11">
        <v>100</v>
      </c>
      <c r="EI13" s="11">
        <v>100</v>
      </c>
      <c r="EJ13" s="11">
        <v>100</v>
      </c>
      <c r="EK13" s="11">
        <v>100</v>
      </c>
      <c r="EL13" s="11">
        <v>100</v>
      </c>
      <c r="EM13" s="11">
        <v>100</v>
      </c>
      <c r="EN13" s="11">
        <v>100</v>
      </c>
      <c r="EO13" s="11">
        <v>100</v>
      </c>
      <c r="EP13" s="11">
        <v>100</v>
      </c>
      <c r="EQ13" s="11">
        <v>100</v>
      </c>
      <c r="ES13" s="11">
        <f t="shared" si="84"/>
        <v>100</v>
      </c>
      <c r="ET13" s="11">
        <f t="shared" si="85"/>
        <v>100</v>
      </c>
      <c r="EU13" s="11">
        <f t="shared" si="86"/>
        <v>100</v>
      </c>
      <c r="EV13" s="11">
        <f t="shared" si="87"/>
        <v>100</v>
      </c>
      <c r="EW13" s="11">
        <f t="shared" si="88"/>
        <v>100</v>
      </c>
      <c r="EX13" s="11">
        <f t="shared" si="89"/>
        <v>100</v>
      </c>
      <c r="EZ13" s="29">
        <f t="shared" si="90"/>
        <v>0</v>
      </c>
      <c r="FA13" s="29">
        <f t="shared" si="91"/>
        <v>0.62820512820512819</v>
      </c>
      <c r="FB13" s="29">
        <f t="shared" si="92"/>
        <v>0.3081761006289308</v>
      </c>
      <c r="FC13" s="29">
        <f t="shared" si="93"/>
        <v>0.14984709480122324</v>
      </c>
      <c r="FD13" s="25">
        <v>0</v>
      </c>
      <c r="FE13" s="25">
        <v>0</v>
      </c>
      <c r="FF13" s="25">
        <v>0</v>
      </c>
      <c r="FG13" s="25">
        <v>0</v>
      </c>
      <c r="FH13" s="25">
        <v>0</v>
      </c>
      <c r="FI13" s="25">
        <v>0</v>
      </c>
      <c r="FJ13" s="25">
        <v>10.666666666666666</v>
      </c>
      <c r="FK13" s="25">
        <v>5.666666666666667</v>
      </c>
      <c r="FL13" s="25">
        <v>0</v>
      </c>
      <c r="FM13" s="25">
        <v>0</v>
      </c>
      <c r="FN13" s="25">
        <v>0</v>
      </c>
      <c r="FO13" s="25">
        <v>0</v>
      </c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8"/>
      <c r="GC13" s="27"/>
      <c r="GD13" s="26">
        <f t="shared" si="94"/>
        <v>0</v>
      </c>
      <c r="GE13" s="25">
        <f t="shared" si="95"/>
        <v>4.083333333333333</v>
      </c>
      <c r="GF13" s="25">
        <f t="shared" si="96"/>
        <v>0</v>
      </c>
      <c r="GG13" s="25">
        <f t="shared" si="97"/>
        <v>0</v>
      </c>
      <c r="GH13" s="25">
        <f t="shared" si="98"/>
        <v>0</v>
      </c>
      <c r="GI13" s="25">
        <f t="shared" si="99"/>
        <v>0</v>
      </c>
      <c r="GK13" s="24">
        <f t="shared" si="100"/>
        <v>0</v>
      </c>
      <c r="GL13" s="24">
        <f t="shared" si="101"/>
        <v>16.333333333333332</v>
      </c>
      <c r="GM13" s="24">
        <f t="shared" si="102"/>
        <v>16.333333333333332</v>
      </c>
      <c r="GN13" s="24">
        <f t="shared" si="103"/>
        <v>16.333333333333332</v>
      </c>
      <c r="GO13" s="23">
        <v>0.8</v>
      </c>
      <c r="GP13" s="23">
        <v>0.1</v>
      </c>
    </row>
    <row r="14" spans="1:198" ht="15.75">
      <c r="C14" s="46">
        <v>8</v>
      </c>
      <c r="D14" s="43">
        <v>12345</v>
      </c>
      <c r="E14" s="45" t="s">
        <v>25</v>
      </c>
      <c r="F14"/>
      <c r="G14" s="48" t="s">
        <v>8</v>
      </c>
      <c r="H14" s="43">
        <v>85</v>
      </c>
      <c r="I14" s="42">
        <v>2</v>
      </c>
      <c r="J14" s="41">
        <v>2</v>
      </c>
      <c r="K14" s="40">
        <v>2</v>
      </c>
      <c r="L14" s="39">
        <f t="shared" si="1"/>
        <v>1</v>
      </c>
      <c r="M14" s="38">
        <f t="shared" si="2"/>
        <v>1</v>
      </c>
      <c r="O14" s="37">
        <f t="shared" si="3"/>
        <v>0</v>
      </c>
      <c r="P14" s="36">
        <f t="shared" si="3"/>
        <v>0</v>
      </c>
      <c r="Q14" s="36">
        <f t="shared" si="3"/>
        <v>0</v>
      </c>
      <c r="R14" s="36">
        <f t="shared" si="3"/>
        <v>0</v>
      </c>
      <c r="S14" s="36">
        <f t="shared" si="3"/>
        <v>0</v>
      </c>
      <c r="T14" s="36">
        <f t="shared" si="3"/>
        <v>0</v>
      </c>
      <c r="U14" s="36">
        <f t="shared" si="3"/>
        <v>0</v>
      </c>
      <c r="V14" s="36">
        <f t="shared" si="3"/>
        <v>0</v>
      </c>
      <c r="W14" s="36">
        <f t="shared" si="3"/>
        <v>0</v>
      </c>
      <c r="X14" s="36">
        <f t="shared" si="3"/>
        <v>0</v>
      </c>
      <c r="Y14" s="36">
        <f t="shared" si="3"/>
        <v>0</v>
      </c>
      <c r="Z14" s="36">
        <f t="shared" si="3"/>
        <v>0</v>
      </c>
      <c r="AA14" s="35">
        <f t="shared" si="4"/>
        <v>0</v>
      </c>
      <c r="AB14" s="36">
        <f t="shared" si="4"/>
        <v>0</v>
      </c>
      <c r="AC14" s="36">
        <f t="shared" si="4"/>
        <v>0</v>
      </c>
      <c r="AD14" s="36">
        <f t="shared" si="4"/>
        <v>0</v>
      </c>
      <c r="AE14" s="36">
        <f t="shared" si="4"/>
        <v>0</v>
      </c>
      <c r="AF14" s="36">
        <f t="shared" si="4"/>
        <v>0</v>
      </c>
      <c r="AG14" s="36">
        <f t="shared" si="4"/>
        <v>0</v>
      </c>
      <c r="AH14" s="36">
        <f t="shared" si="4"/>
        <v>0</v>
      </c>
      <c r="AI14" s="36">
        <f t="shared" si="4"/>
        <v>0</v>
      </c>
      <c r="AJ14" s="36">
        <f t="shared" si="4"/>
        <v>0</v>
      </c>
      <c r="AK14" s="36">
        <f t="shared" si="4"/>
        <v>0</v>
      </c>
      <c r="AL14" s="36">
        <f t="shared" si="4"/>
        <v>0</v>
      </c>
      <c r="AM14" s="35">
        <f t="shared" si="4"/>
        <v>0</v>
      </c>
      <c r="AO14" s="34">
        <f t="shared" si="5"/>
        <v>0</v>
      </c>
      <c r="AP14" s="33">
        <f t="shared" si="6"/>
        <v>0</v>
      </c>
      <c r="AQ14" s="33">
        <f t="shared" si="7"/>
        <v>0</v>
      </c>
      <c r="AR14" s="33">
        <f t="shared" si="8"/>
        <v>0</v>
      </c>
      <c r="AS14" s="33">
        <f t="shared" si="9"/>
        <v>0</v>
      </c>
      <c r="AT14" s="33">
        <f t="shared" si="10"/>
        <v>0</v>
      </c>
      <c r="AU14" s="33">
        <f t="shared" si="11"/>
        <v>0</v>
      </c>
      <c r="AV14" s="33">
        <f t="shared" si="12"/>
        <v>0</v>
      </c>
      <c r="AW14" s="33">
        <f t="shared" si="13"/>
        <v>0</v>
      </c>
      <c r="AX14" s="33">
        <f t="shared" si="14"/>
        <v>0</v>
      </c>
      <c r="AY14" s="33">
        <f t="shared" si="15"/>
        <v>0</v>
      </c>
      <c r="AZ14" s="33">
        <f t="shared" si="16"/>
        <v>0</v>
      </c>
      <c r="BA14" s="32">
        <f t="shared" si="17"/>
        <v>0</v>
      </c>
      <c r="BB14" s="33">
        <f t="shared" si="18"/>
        <v>0</v>
      </c>
      <c r="BC14" s="33">
        <f t="shared" si="19"/>
        <v>0</v>
      </c>
      <c r="BD14" s="33">
        <f t="shared" si="20"/>
        <v>0</v>
      </c>
      <c r="BE14" s="33">
        <f t="shared" si="21"/>
        <v>0</v>
      </c>
      <c r="BF14" s="33">
        <f t="shared" si="22"/>
        <v>0</v>
      </c>
      <c r="BG14" s="33">
        <f t="shared" si="23"/>
        <v>0</v>
      </c>
      <c r="BH14" s="33">
        <f t="shared" si="24"/>
        <v>0</v>
      </c>
      <c r="BI14" s="33">
        <f t="shared" si="25"/>
        <v>0</v>
      </c>
      <c r="BJ14" s="33">
        <f t="shared" si="26"/>
        <v>0</v>
      </c>
      <c r="BK14" s="33">
        <f t="shared" si="27"/>
        <v>0</v>
      </c>
      <c r="BL14" s="33">
        <f t="shared" si="28"/>
        <v>0</v>
      </c>
      <c r="BM14" s="32">
        <f t="shared" si="29"/>
        <v>0</v>
      </c>
      <c r="BO14" s="31">
        <f t="shared" si="30"/>
        <v>2</v>
      </c>
      <c r="BP14" s="31">
        <f t="shared" si="31"/>
        <v>2</v>
      </c>
      <c r="BQ14" s="31">
        <f t="shared" si="32"/>
        <v>2</v>
      </c>
      <c r="BR14" s="31">
        <f t="shared" si="33"/>
        <v>2</v>
      </c>
      <c r="BS14" s="31">
        <f t="shared" si="34"/>
        <v>2</v>
      </c>
      <c r="BT14" s="31">
        <f t="shared" si="35"/>
        <v>2</v>
      </c>
      <c r="BU14" s="31">
        <f t="shared" si="36"/>
        <v>2</v>
      </c>
      <c r="BV14" s="31">
        <f t="shared" si="37"/>
        <v>2</v>
      </c>
      <c r="BW14" s="31">
        <f t="shared" si="38"/>
        <v>2</v>
      </c>
      <c r="BX14" s="31">
        <f t="shared" si="39"/>
        <v>2</v>
      </c>
      <c r="BY14" s="31">
        <f t="shared" si="40"/>
        <v>2</v>
      </c>
      <c r="BZ14" s="31">
        <f t="shared" si="41"/>
        <v>2</v>
      </c>
      <c r="CA14" s="31">
        <f t="shared" si="42"/>
        <v>2</v>
      </c>
      <c r="CB14" s="31">
        <f t="shared" si="43"/>
        <v>2</v>
      </c>
      <c r="CC14" s="31">
        <f t="shared" si="44"/>
        <v>2</v>
      </c>
      <c r="CD14" s="31">
        <f t="shared" si="45"/>
        <v>2</v>
      </c>
      <c r="CE14" s="31">
        <f t="shared" si="46"/>
        <v>2</v>
      </c>
      <c r="CF14" s="31">
        <f t="shared" si="47"/>
        <v>2</v>
      </c>
      <c r="CG14" s="31">
        <f t="shared" si="48"/>
        <v>2</v>
      </c>
      <c r="CH14" s="31">
        <f t="shared" si="49"/>
        <v>2</v>
      </c>
      <c r="CI14" s="31">
        <f t="shared" si="50"/>
        <v>2</v>
      </c>
      <c r="CJ14" s="31">
        <f t="shared" si="51"/>
        <v>2</v>
      </c>
      <c r="CK14" s="31">
        <f t="shared" si="52"/>
        <v>2</v>
      </c>
      <c r="CL14" s="31">
        <f t="shared" si="53"/>
        <v>2</v>
      </c>
      <c r="CM14" s="31">
        <f t="shared" si="54"/>
        <v>2</v>
      </c>
      <c r="CO14" s="30">
        <f t="shared" si="55"/>
        <v>0</v>
      </c>
      <c r="CP14" s="30">
        <f t="shared" si="56"/>
        <v>0</v>
      </c>
      <c r="CQ14" s="30">
        <f t="shared" si="57"/>
        <v>0</v>
      </c>
      <c r="CR14" s="30">
        <f t="shared" si="58"/>
        <v>0</v>
      </c>
      <c r="CS14" s="30">
        <f t="shared" si="59"/>
        <v>0</v>
      </c>
      <c r="CT14" s="30">
        <f t="shared" si="60"/>
        <v>0</v>
      </c>
      <c r="CU14" s="30">
        <f t="shared" si="61"/>
        <v>5.5</v>
      </c>
      <c r="CV14" s="30">
        <f t="shared" si="62"/>
        <v>3</v>
      </c>
      <c r="CW14" s="30">
        <f t="shared" si="63"/>
        <v>0</v>
      </c>
      <c r="CX14" s="30">
        <f t="shared" si="64"/>
        <v>0</v>
      </c>
      <c r="CY14" s="30">
        <f t="shared" si="65"/>
        <v>0</v>
      </c>
      <c r="CZ14" s="30">
        <f t="shared" si="66"/>
        <v>0</v>
      </c>
      <c r="DA14" s="30">
        <f t="shared" si="67"/>
        <v>0</v>
      </c>
      <c r="DB14" s="30">
        <f t="shared" si="68"/>
        <v>0</v>
      </c>
      <c r="DC14" s="30">
        <f t="shared" si="69"/>
        <v>0</v>
      </c>
      <c r="DD14" s="30">
        <f t="shared" si="70"/>
        <v>0</v>
      </c>
      <c r="DE14" s="30">
        <f t="shared" si="71"/>
        <v>0</v>
      </c>
      <c r="DF14" s="30">
        <f t="shared" si="72"/>
        <v>0</v>
      </c>
      <c r="DG14" s="30">
        <f t="shared" si="73"/>
        <v>0</v>
      </c>
      <c r="DH14" s="30">
        <f t="shared" si="74"/>
        <v>0</v>
      </c>
      <c r="DI14" s="30">
        <f t="shared" si="75"/>
        <v>0</v>
      </c>
      <c r="DJ14" s="30">
        <f t="shared" si="76"/>
        <v>0</v>
      </c>
      <c r="DK14" s="30">
        <f t="shared" si="77"/>
        <v>0</v>
      </c>
      <c r="DL14" s="30">
        <f t="shared" si="78"/>
        <v>0</v>
      </c>
      <c r="DM14" s="30">
        <f t="shared" si="79"/>
        <v>0</v>
      </c>
      <c r="DO14" s="29">
        <f t="shared" si="80"/>
        <v>0</v>
      </c>
      <c r="DP14" s="29">
        <f t="shared" si="81"/>
        <v>0.65384615384615385</v>
      </c>
      <c r="DQ14" s="29">
        <f t="shared" si="82"/>
        <v>0.2982456140350877</v>
      </c>
      <c r="DR14" s="29">
        <f t="shared" si="83"/>
        <v>0.15596330275229359</v>
      </c>
      <c r="DS14" s="11">
        <v>100</v>
      </c>
      <c r="DT14" s="11">
        <v>100</v>
      </c>
      <c r="DU14" s="11">
        <v>100</v>
      </c>
      <c r="DV14" s="11">
        <v>100</v>
      </c>
      <c r="DW14" s="11">
        <v>100</v>
      </c>
      <c r="DX14" s="11">
        <v>100</v>
      </c>
      <c r="DY14" s="11">
        <v>100</v>
      </c>
      <c r="DZ14" s="11">
        <v>100</v>
      </c>
      <c r="EA14" s="11">
        <v>100</v>
      </c>
      <c r="EB14" s="11">
        <v>100</v>
      </c>
      <c r="EC14" s="11">
        <v>100</v>
      </c>
      <c r="ED14" s="11">
        <v>100</v>
      </c>
      <c r="EE14" s="11">
        <v>100</v>
      </c>
      <c r="EF14" s="11">
        <v>100</v>
      </c>
      <c r="EG14" s="11">
        <v>100</v>
      </c>
      <c r="EH14" s="11">
        <v>100</v>
      </c>
      <c r="EI14" s="11">
        <v>100</v>
      </c>
      <c r="EJ14" s="11">
        <v>100</v>
      </c>
      <c r="EK14" s="11">
        <v>100</v>
      </c>
      <c r="EL14" s="11">
        <v>100</v>
      </c>
      <c r="EM14" s="11">
        <v>100</v>
      </c>
      <c r="EN14" s="11">
        <v>100</v>
      </c>
      <c r="EO14" s="11">
        <v>100</v>
      </c>
      <c r="EP14" s="11">
        <v>100</v>
      </c>
      <c r="EQ14" s="11">
        <v>100</v>
      </c>
      <c r="ES14" s="11">
        <f t="shared" si="84"/>
        <v>100</v>
      </c>
      <c r="ET14" s="11">
        <f t="shared" si="85"/>
        <v>100</v>
      </c>
      <c r="EU14" s="11">
        <f t="shared" si="86"/>
        <v>100</v>
      </c>
      <c r="EV14" s="11">
        <f t="shared" si="87"/>
        <v>100</v>
      </c>
      <c r="EW14" s="11">
        <f t="shared" si="88"/>
        <v>100</v>
      </c>
      <c r="EX14" s="11">
        <f t="shared" si="89"/>
        <v>100</v>
      </c>
      <c r="EZ14" s="29">
        <f t="shared" si="90"/>
        <v>0</v>
      </c>
      <c r="FA14" s="29">
        <f t="shared" si="91"/>
        <v>0.65384615384615385</v>
      </c>
      <c r="FB14" s="29">
        <f t="shared" si="92"/>
        <v>0.32075471698113206</v>
      </c>
      <c r="FC14" s="29">
        <f t="shared" si="93"/>
        <v>0.15596330275229359</v>
      </c>
      <c r="FD14" s="25">
        <v>0</v>
      </c>
      <c r="FE14" s="25">
        <v>0</v>
      </c>
      <c r="FF14" s="25">
        <v>0</v>
      </c>
      <c r="FG14" s="25">
        <v>0</v>
      </c>
      <c r="FH14" s="25">
        <v>0</v>
      </c>
      <c r="FI14" s="25">
        <v>0</v>
      </c>
      <c r="FJ14" s="25">
        <v>11</v>
      </c>
      <c r="FK14" s="25">
        <v>6</v>
      </c>
      <c r="FL14" s="25">
        <v>0</v>
      </c>
      <c r="FM14" s="25">
        <v>0</v>
      </c>
      <c r="FN14" s="25">
        <v>0</v>
      </c>
      <c r="FO14" s="25">
        <v>0</v>
      </c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8"/>
      <c r="GC14" s="27"/>
      <c r="GD14" s="26">
        <f t="shared" si="94"/>
        <v>0</v>
      </c>
      <c r="GE14" s="25">
        <f t="shared" si="95"/>
        <v>4.25</v>
      </c>
      <c r="GF14" s="25">
        <f t="shared" si="96"/>
        <v>0</v>
      </c>
      <c r="GG14" s="25">
        <f t="shared" si="97"/>
        <v>0</v>
      </c>
      <c r="GH14" s="25">
        <f t="shared" si="98"/>
        <v>0</v>
      </c>
      <c r="GI14" s="25">
        <f t="shared" si="99"/>
        <v>0</v>
      </c>
      <c r="GK14" s="24">
        <f t="shared" si="100"/>
        <v>0</v>
      </c>
      <c r="GL14" s="24">
        <f t="shared" si="101"/>
        <v>17</v>
      </c>
      <c r="GM14" s="24">
        <f t="shared" si="102"/>
        <v>17</v>
      </c>
      <c r="GN14" s="24">
        <f t="shared" si="103"/>
        <v>17</v>
      </c>
      <c r="GO14" s="23">
        <v>0.8</v>
      </c>
      <c r="GP14" s="23">
        <v>0.1</v>
      </c>
    </row>
    <row r="15" spans="1:198" ht="15.75">
      <c r="C15" s="46">
        <v>9</v>
      </c>
      <c r="D15" s="43">
        <v>12345</v>
      </c>
      <c r="E15" s="45" t="s">
        <v>25</v>
      </c>
      <c r="F15"/>
      <c r="G15" s="48" t="s">
        <v>8</v>
      </c>
      <c r="H15" s="43">
        <v>70</v>
      </c>
      <c r="I15" s="42">
        <v>50</v>
      </c>
      <c r="J15" s="41">
        <v>50</v>
      </c>
      <c r="K15" s="40">
        <v>50</v>
      </c>
      <c r="L15" s="39">
        <f t="shared" si="1"/>
        <v>1</v>
      </c>
      <c r="M15" s="38">
        <f t="shared" si="2"/>
        <v>1</v>
      </c>
      <c r="O15" s="37">
        <f t="shared" si="3"/>
        <v>0</v>
      </c>
      <c r="P15" s="36">
        <f t="shared" si="3"/>
        <v>0</v>
      </c>
      <c r="Q15" s="36">
        <f t="shared" si="3"/>
        <v>0</v>
      </c>
      <c r="R15" s="36">
        <f t="shared" si="3"/>
        <v>0</v>
      </c>
      <c r="S15" s="135">
        <v>0.05</v>
      </c>
      <c r="T15" s="36">
        <f t="shared" si="3"/>
        <v>0</v>
      </c>
      <c r="U15" s="36">
        <f t="shared" si="3"/>
        <v>0</v>
      </c>
      <c r="V15" s="36">
        <f t="shared" si="3"/>
        <v>0</v>
      </c>
      <c r="W15" s="36">
        <f t="shared" si="3"/>
        <v>0</v>
      </c>
      <c r="X15" s="36">
        <f t="shared" si="3"/>
        <v>0</v>
      </c>
      <c r="Y15" s="36">
        <f t="shared" si="3"/>
        <v>0</v>
      </c>
      <c r="Z15" s="36">
        <f t="shared" si="3"/>
        <v>0</v>
      </c>
      <c r="AA15" s="35">
        <f t="shared" si="4"/>
        <v>0</v>
      </c>
      <c r="AB15" s="36">
        <f t="shared" si="4"/>
        <v>0</v>
      </c>
      <c r="AC15" s="36">
        <f t="shared" si="4"/>
        <v>0</v>
      </c>
      <c r="AD15" s="36">
        <f t="shared" si="4"/>
        <v>0</v>
      </c>
      <c r="AE15" s="36">
        <f t="shared" si="4"/>
        <v>0</v>
      </c>
      <c r="AF15" s="36">
        <f t="shared" si="4"/>
        <v>0</v>
      </c>
      <c r="AG15" s="36">
        <f t="shared" si="4"/>
        <v>0</v>
      </c>
      <c r="AH15" s="36">
        <f t="shared" si="4"/>
        <v>0</v>
      </c>
      <c r="AI15" s="36">
        <f t="shared" si="4"/>
        <v>0</v>
      </c>
      <c r="AJ15" s="36">
        <f t="shared" si="4"/>
        <v>0</v>
      </c>
      <c r="AK15" s="36">
        <f t="shared" si="4"/>
        <v>0</v>
      </c>
      <c r="AL15" s="36">
        <f t="shared" si="4"/>
        <v>0</v>
      </c>
      <c r="AM15" s="35">
        <f t="shared" si="4"/>
        <v>0</v>
      </c>
      <c r="AO15" s="34">
        <f t="shared" si="5"/>
        <v>0</v>
      </c>
      <c r="AP15" s="33">
        <f t="shared" si="6"/>
        <v>0</v>
      </c>
      <c r="AQ15" s="33">
        <f t="shared" si="7"/>
        <v>0</v>
      </c>
      <c r="AR15" s="33">
        <f t="shared" si="8"/>
        <v>0</v>
      </c>
      <c r="AS15" s="33">
        <f t="shared" si="9"/>
        <v>0</v>
      </c>
      <c r="AT15" s="33">
        <f t="shared" si="10"/>
        <v>0</v>
      </c>
      <c r="AU15" s="33">
        <f t="shared" si="11"/>
        <v>0</v>
      </c>
      <c r="AV15" s="33">
        <f t="shared" si="12"/>
        <v>0</v>
      </c>
      <c r="AW15" s="33">
        <f t="shared" si="13"/>
        <v>0</v>
      </c>
      <c r="AX15" s="33">
        <f t="shared" si="14"/>
        <v>0</v>
      </c>
      <c r="AY15" s="33">
        <f t="shared" si="15"/>
        <v>0</v>
      </c>
      <c r="AZ15" s="33">
        <f t="shared" si="16"/>
        <v>0</v>
      </c>
      <c r="BA15" s="32">
        <f t="shared" si="17"/>
        <v>0</v>
      </c>
      <c r="BB15" s="33">
        <f t="shared" si="18"/>
        <v>0</v>
      </c>
      <c r="BC15" s="33">
        <f t="shared" si="19"/>
        <v>0</v>
      </c>
      <c r="BD15" s="33">
        <f t="shared" si="20"/>
        <v>0</v>
      </c>
      <c r="BE15" s="33">
        <f t="shared" si="21"/>
        <v>0</v>
      </c>
      <c r="BF15" s="33">
        <f t="shared" si="22"/>
        <v>0</v>
      </c>
      <c r="BG15" s="33">
        <f t="shared" si="23"/>
        <v>0</v>
      </c>
      <c r="BH15" s="33">
        <f t="shared" si="24"/>
        <v>0</v>
      </c>
      <c r="BI15" s="33">
        <f t="shared" si="25"/>
        <v>0</v>
      </c>
      <c r="BJ15" s="33">
        <f t="shared" si="26"/>
        <v>0</v>
      </c>
      <c r="BK15" s="33">
        <f t="shared" si="27"/>
        <v>0</v>
      </c>
      <c r="BL15" s="33">
        <f t="shared" si="28"/>
        <v>0</v>
      </c>
      <c r="BM15" s="32">
        <f t="shared" si="29"/>
        <v>0</v>
      </c>
      <c r="BO15" s="31">
        <f t="shared" si="30"/>
        <v>50</v>
      </c>
      <c r="BP15" s="31">
        <f t="shared" si="31"/>
        <v>50</v>
      </c>
      <c r="BQ15" s="31">
        <f t="shared" si="32"/>
        <v>50</v>
      </c>
      <c r="BR15" s="31">
        <f t="shared" si="33"/>
        <v>50</v>
      </c>
      <c r="BS15" s="31">
        <f t="shared" si="34"/>
        <v>52.5</v>
      </c>
      <c r="BT15" s="31">
        <f t="shared" si="35"/>
        <v>50</v>
      </c>
      <c r="BU15" s="31">
        <f t="shared" si="36"/>
        <v>50</v>
      </c>
      <c r="BV15" s="31">
        <f t="shared" si="37"/>
        <v>50</v>
      </c>
      <c r="BW15" s="31">
        <f t="shared" si="38"/>
        <v>50</v>
      </c>
      <c r="BX15" s="31">
        <f t="shared" si="39"/>
        <v>50</v>
      </c>
      <c r="BY15" s="31">
        <f t="shared" si="40"/>
        <v>50</v>
      </c>
      <c r="BZ15" s="31">
        <f t="shared" si="41"/>
        <v>50</v>
      </c>
      <c r="CA15" s="31">
        <f t="shared" si="42"/>
        <v>50</v>
      </c>
      <c r="CB15" s="31">
        <f t="shared" si="43"/>
        <v>50</v>
      </c>
      <c r="CC15" s="31">
        <f t="shared" si="44"/>
        <v>50</v>
      </c>
      <c r="CD15" s="31">
        <f t="shared" si="45"/>
        <v>50</v>
      </c>
      <c r="CE15" s="31">
        <f t="shared" si="46"/>
        <v>50</v>
      </c>
      <c r="CF15" s="31">
        <f t="shared" si="47"/>
        <v>50</v>
      </c>
      <c r="CG15" s="31">
        <f t="shared" si="48"/>
        <v>50</v>
      </c>
      <c r="CH15" s="31">
        <f t="shared" si="49"/>
        <v>50</v>
      </c>
      <c r="CI15" s="31">
        <f t="shared" si="50"/>
        <v>50</v>
      </c>
      <c r="CJ15" s="31">
        <f t="shared" si="51"/>
        <v>50</v>
      </c>
      <c r="CK15" s="31">
        <f t="shared" si="52"/>
        <v>50</v>
      </c>
      <c r="CL15" s="31">
        <f t="shared" si="53"/>
        <v>50</v>
      </c>
      <c r="CM15" s="31">
        <f t="shared" si="54"/>
        <v>50</v>
      </c>
      <c r="CO15" s="30">
        <f t="shared" si="55"/>
        <v>0</v>
      </c>
      <c r="CP15" s="30">
        <f t="shared" si="56"/>
        <v>0</v>
      </c>
      <c r="CQ15" s="30">
        <f t="shared" si="57"/>
        <v>0</v>
      </c>
      <c r="CR15" s="30">
        <f t="shared" si="58"/>
        <v>0</v>
      </c>
      <c r="CS15" s="30">
        <f t="shared" si="59"/>
        <v>13.125</v>
      </c>
      <c r="CT15" s="30">
        <f t="shared" si="60"/>
        <v>0</v>
      </c>
      <c r="CU15" s="30">
        <f t="shared" si="61"/>
        <v>0</v>
      </c>
      <c r="CV15" s="30">
        <f t="shared" si="62"/>
        <v>0</v>
      </c>
      <c r="CW15" s="30">
        <f t="shared" si="63"/>
        <v>0</v>
      </c>
      <c r="CX15" s="30">
        <f t="shared" si="64"/>
        <v>10</v>
      </c>
      <c r="CY15" s="30">
        <f t="shared" si="65"/>
        <v>0</v>
      </c>
      <c r="CZ15" s="30">
        <f t="shared" si="66"/>
        <v>0</v>
      </c>
      <c r="DA15" s="30">
        <f t="shared" si="67"/>
        <v>0</v>
      </c>
      <c r="DB15" s="30">
        <f t="shared" si="68"/>
        <v>0</v>
      </c>
      <c r="DC15" s="30">
        <f t="shared" si="69"/>
        <v>0</v>
      </c>
      <c r="DD15" s="30">
        <f t="shared" si="70"/>
        <v>0</v>
      </c>
      <c r="DE15" s="30">
        <f t="shared" si="71"/>
        <v>0</v>
      </c>
      <c r="DF15" s="30">
        <f t="shared" si="72"/>
        <v>0</v>
      </c>
      <c r="DG15" s="30">
        <f t="shared" si="73"/>
        <v>0</v>
      </c>
      <c r="DH15" s="30">
        <f t="shared" si="74"/>
        <v>0</v>
      </c>
      <c r="DI15" s="30">
        <f t="shared" si="75"/>
        <v>0</v>
      </c>
      <c r="DJ15" s="30">
        <f t="shared" si="76"/>
        <v>0</v>
      </c>
      <c r="DK15" s="30">
        <f t="shared" si="77"/>
        <v>0</v>
      </c>
      <c r="DL15" s="30">
        <f t="shared" si="78"/>
        <v>0</v>
      </c>
      <c r="DM15" s="30">
        <f t="shared" si="79"/>
        <v>0</v>
      </c>
      <c r="DO15" s="29">
        <f t="shared" si="80"/>
        <v>3.7037037037037035E-2</v>
      </c>
      <c r="DP15" s="29">
        <f t="shared" si="81"/>
        <v>3.8461538461538464E-2</v>
      </c>
      <c r="DQ15" s="29">
        <f t="shared" si="82"/>
        <v>3.5087719298245612E-2</v>
      </c>
      <c r="DR15" s="29">
        <f t="shared" si="83"/>
        <v>1.834862385321101E-2</v>
      </c>
      <c r="DS15" s="11">
        <v>100</v>
      </c>
      <c r="DT15" s="11">
        <v>100</v>
      </c>
      <c r="DU15" s="11">
        <v>100</v>
      </c>
      <c r="DV15" s="11">
        <v>100</v>
      </c>
      <c r="DW15" s="11">
        <v>100</v>
      </c>
      <c r="DX15" s="11">
        <v>100</v>
      </c>
      <c r="DY15" s="11">
        <v>100</v>
      </c>
      <c r="DZ15" s="11">
        <v>100</v>
      </c>
      <c r="EA15" s="11">
        <v>100</v>
      </c>
      <c r="EB15" s="11">
        <v>100</v>
      </c>
      <c r="EC15" s="11">
        <v>100</v>
      </c>
      <c r="ED15" s="11">
        <v>100</v>
      </c>
      <c r="EE15" s="11">
        <v>100</v>
      </c>
      <c r="EF15" s="11">
        <v>100</v>
      </c>
      <c r="EG15" s="11">
        <v>100</v>
      </c>
      <c r="EH15" s="11">
        <v>100</v>
      </c>
      <c r="EI15" s="11">
        <v>100</v>
      </c>
      <c r="EJ15" s="11">
        <v>100</v>
      </c>
      <c r="EK15" s="11">
        <v>100</v>
      </c>
      <c r="EL15" s="11">
        <v>100</v>
      </c>
      <c r="EM15" s="11">
        <v>100</v>
      </c>
      <c r="EN15" s="11">
        <v>100</v>
      </c>
      <c r="EO15" s="11">
        <v>100</v>
      </c>
      <c r="EP15" s="11">
        <v>100</v>
      </c>
      <c r="EQ15" s="11">
        <v>100</v>
      </c>
      <c r="ES15" s="11">
        <f t="shared" si="84"/>
        <v>100</v>
      </c>
      <c r="ET15" s="11">
        <f t="shared" si="85"/>
        <v>100</v>
      </c>
      <c r="EU15" s="11">
        <f t="shared" si="86"/>
        <v>100</v>
      </c>
      <c r="EV15" s="11">
        <f t="shared" si="87"/>
        <v>100</v>
      </c>
      <c r="EW15" s="11">
        <f t="shared" si="88"/>
        <v>100</v>
      </c>
      <c r="EX15" s="11">
        <f t="shared" si="89"/>
        <v>100</v>
      </c>
      <c r="EZ15" s="29">
        <f t="shared" si="90"/>
        <v>3.7037037037037035E-2</v>
      </c>
      <c r="FA15" s="29">
        <f t="shared" si="91"/>
        <v>3.8461538461538464E-2</v>
      </c>
      <c r="FB15" s="29">
        <f t="shared" si="92"/>
        <v>3.7735849056603772E-2</v>
      </c>
      <c r="FC15" s="29">
        <f t="shared" si="93"/>
        <v>1.834862385321101E-2</v>
      </c>
      <c r="FD15" s="25">
        <v>0</v>
      </c>
      <c r="FE15" s="25">
        <v>0</v>
      </c>
      <c r="FF15" s="25">
        <v>0</v>
      </c>
      <c r="FG15" s="25">
        <v>0</v>
      </c>
      <c r="FH15" s="25">
        <v>1</v>
      </c>
      <c r="FI15" s="25">
        <v>0</v>
      </c>
      <c r="FJ15" s="25">
        <v>0</v>
      </c>
      <c r="FK15" s="25">
        <v>0</v>
      </c>
      <c r="FL15" s="25">
        <v>0</v>
      </c>
      <c r="FM15" s="25">
        <v>1</v>
      </c>
      <c r="FN15" s="25">
        <v>0</v>
      </c>
      <c r="FO15" s="25">
        <v>0</v>
      </c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8"/>
      <c r="GC15" s="27"/>
      <c r="GD15" s="26">
        <f t="shared" si="94"/>
        <v>0</v>
      </c>
      <c r="GE15" s="25">
        <f t="shared" si="95"/>
        <v>0.25</v>
      </c>
      <c r="GF15" s="25">
        <f t="shared" si="96"/>
        <v>0.25</v>
      </c>
      <c r="GG15" s="25">
        <f t="shared" si="97"/>
        <v>0</v>
      </c>
      <c r="GH15" s="25">
        <f t="shared" si="98"/>
        <v>0</v>
      </c>
      <c r="GI15" s="25">
        <f t="shared" si="99"/>
        <v>0</v>
      </c>
      <c r="GK15" s="24">
        <f t="shared" si="100"/>
        <v>1</v>
      </c>
      <c r="GL15" s="24">
        <f t="shared" si="101"/>
        <v>2</v>
      </c>
      <c r="GM15" s="24">
        <f t="shared" si="102"/>
        <v>2</v>
      </c>
      <c r="GN15" s="24">
        <f t="shared" si="103"/>
        <v>2</v>
      </c>
      <c r="GO15" s="23">
        <v>0.8</v>
      </c>
      <c r="GP15" s="23">
        <v>0.1</v>
      </c>
    </row>
    <row r="16" spans="1:198" ht="15.75">
      <c r="C16" s="46">
        <v>10</v>
      </c>
      <c r="D16" s="43">
        <v>12345</v>
      </c>
      <c r="E16" s="45" t="s">
        <v>25</v>
      </c>
      <c r="F16"/>
      <c r="G16" s="48" t="s">
        <v>8</v>
      </c>
      <c r="H16" s="43">
        <v>70</v>
      </c>
      <c r="I16" s="42">
        <v>50</v>
      </c>
      <c r="J16" s="41">
        <v>50</v>
      </c>
      <c r="K16" s="40">
        <v>50</v>
      </c>
      <c r="L16" s="39">
        <f t="shared" si="1"/>
        <v>1</v>
      </c>
      <c r="M16" s="38">
        <f t="shared" si="2"/>
        <v>1</v>
      </c>
      <c r="O16" s="37">
        <f t="shared" si="3"/>
        <v>0</v>
      </c>
      <c r="P16" s="36">
        <f t="shared" si="3"/>
        <v>0</v>
      </c>
      <c r="Q16" s="36">
        <f t="shared" si="3"/>
        <v>0</v>
      </c>
      <c r="R16" s="36">
        <f t="shared" si="3"/>
        <v>0</v>
      </c>
      <c r="S16" s="36">
        <f t="shared" si="3"/>
        <v>0</v>
      </c>
      <c r="T16" s="36">
        <f t="shared" si="3"/>
        <v>0</v>
      </c>
      <c r="U16" s="36">
        <f t="shared" si="3"/>
        <v>0</v>
      </c>
      <c r="V16" s="36">
        <f t="shared" si="3"/>
        <v>0</v>
      </c>
      <c r="W16" s="36">
        <f t="shared" si="3"/>
        <v>0</v>
      </c>
      <c r="X16" s="36">
        <f t="shared" si="3"/>
        <v>0</v>
      </c>
      <c r="Y16" s="36">
        <f t="shared" si="3"/>
        <v>0</v>
      </c>
      <c r="Z16" s="36">
        <f t="shared" si="3"/>
        <v>0</v>
      </c>
      <c r="AA16" s="35">
        <f t="shared" si="4"/>
        <v>0</v>
      </c>
      <c r="AB16" s="36">
        <f t="shared" si="4"/>
        <v>0</v>
      </c>
      <c r="AC16" s="36">
        <f t="shared" si="4"/>
        <v>0</v>
      </c>
      <c r="AD16" s="36">
        <f t="shared" si="4"/>
        <v>0</v>
      </c>
      <c r="AE16" s="36">
        <f t="shared" si="4"/>
        <v>0</v>
      </c>
      <c r="AF16" s="36">
        <f t="shared" si="4"/>
        <v>0</v>
      </c>
      <c r="AG16" s="36">
        <f t="shared" si="4"/>
        <v>0</v>
      </c>
      <c r="AH16" s="36">
        <f t="shared" si="4"/>
        <v>0</v>
      </c>
      <c r="AI16" s="36">
        <f t="shared" si="4"/>
        <v>0</v>
      </c>
      <c r="AJ16" s="36">
        <f t="shared" si="4"/>
        <v>0</v>
      </c>
      <c r="AK16" s="36">
        <f t="shared" si="4"/>
        <v>0</v>
      </c>
      <c r="AL16" s="36">
        <f t="shared" si="4"/>
        <v>0</v>
      </c>
      <c r="AM16" s="35">
        <f t="shared" si="4"/>
        <v>0</v>
      </c>
      <c r="AO16" s="34">
        <f t="shared" si="5"/>
        <v>0</v>
      </c>
      <c r="AP16" s="33">
        <f t="shared" si="6"/>
        <v>0</v>
      </c>
      <c r="AQ16" s="33">
        <f t="shared" si="7"/>
        <v>0</v>
      </c>
      <c r="AR16" s="33">
        <f t="shared" si="8"/>
        <v>0</v>
      </c>
      <c r="AS16" s="33">
        <f t="shared" si="9"/>
        <v>0</v>
      </c>
      <c r="AT16" s="33">
        <f t="shared" si="10"/>
        <v>0</v>
      </c>
      <c r="AU16" s="33">
        <f t="shared" si="11"/>
        <v>0</v>
      </c>
      <c r="AV16" s="33">
        <f t="shared" si="12"/>
        <v>0</v>
      </c>
      <c r="AW16" s="33">
        <f t="shared" si="13"/>
        <v>0</v>
      </c>
      <c r="AX16" s="33">
        <f t="shared" si="14"/>
        <v>0</v>
      </c>
      <c r="AY16" s="33">
        <f t="shared" si="15"/>
        <v>0</v>
      </c>
      <c r="AZ16" s="33">
        <f t="shared" si="16"/>
        <v>0</v>
      </c>
      <c r="BA16" s="32">
        <f t="shared" si="17"/>
        <v>0</v>
      </c>
      <c r="BB16" s="33">
        <f t="shared" si="18"/>
        <v>0</v>
      </c>
      <c r="BC16" s="33">
        <f t="shared" si="19"/>
        <v>0</v>
      </c>
      <c r="BD16" s="33">
        <f t="shared" si="20"/>
        <v>0</v>
      </c>
      <c r="BE16" s="33">
        <f t="shared" si="21"/>
        <v>0</v>
      </c>
      <c r="BF16" s="33">
        <f t="shared" si="22"/>
        <v>0</v>
      </c>
      <c r="BG16" s="33">
        <f t="shared" si="23"/>
        <v>0</v>
      </c>
      <c r="BH16" s="33">
        <f t="shared" si="24"/>
        <v>0</v>
      </c>
      <c r="BI16" s="33">
        <f t="shared" si="25"/>
        <v>0</v>
      </c>
      <c r="BJ16" s="33">
        <f t="shared" si="26"/>
        <v>0</v>
      </c>
      <c r="BK16" s="33">
        <f t="shared" si="27"/>
        <v>0</v>
      </c>
      <c r="BL16" s="33">
        <f t="shared" si="28"/>
        <v>0</v>
      </c>
      <c r="BM16" s="32">
        <f t="shared" si="29"/>
        <v>0</v>
      </c>
      <c r="BO16" s="31">
        <f t="shared" si="30"/>
        <v>50</v>
      </c>
      <c r="BP16" s="31">
        <f t="shared" si="31"/>
        <v>50</v>
      </c>
      <c r="BQ16" s="31">
        <f t="shared" si="32"/>
        <v>50</v>
      </c>
      <c r="BR16" s="31">
        <f t="shared" si="33"/>
        <v>50</v>
      </c>
      <c r="BS16" s="31">
        <f t="shared" si="34"/>
        <v>50</v>
      </c>
      <c r="BT16" s="31">
        <f t="shared" si="35"/>
        <v>50</v>
      </c>
      <c r="BU16" s="31">
        <f t="shared" si="36"/>
        <v>50</v>
      </c>
      <c r="BV16" s="31">
        <f t="shared" si="37"/>
        <v>50</v>
      </c>
      <c r="BW16" s="31">
        <f t="shared" si="38"/>
        <v>50</v>
      </c>
      <c r="BX16" s="31">
        <f t="shared" si="39"/>
        <v>50</v>
      </c>
      <c r="BY16" s="31">
        <f t="shared" si="40"/>
        <v>50</v>
      </c>
      <c r="BZ16" s="31">
        <f t="shared" si="41"/>
        <v>50</v>
      </c>
      <c r="CA16" s="31">
        <f t="shared" si="42"/>
        <v>50</v>
      </c>
      <c r="CB16" s="31">
        <f t="shared" si="43"/>
        <v>50</v>
      </c>
      <c r="CC16" s="31">
        <f t="shared" si="44"/>
        <v>50</v>
      </c>
      <c r="CD16" s="31">
        <f t="shared" si="45"/>
        <v>50</v>
      </c>
      <c r="CE16" s="31">
        <f t="shared" si="46"/>
        <v>50</v>
      </c>
      <c r="CF16" s="31">
        <f t="shared" si="47"/>
        <v>50</v>
      </c>
      <c r="CG16" s="31">
        <f t="shared" si="48"/>
        <v>50</v>
      </c>
      <c r="CH16" s="31">
        <f t="shared" si="49"/>
        <v>50</v>
      </c>
      <c r="CI16" s="31">
        <f t="shared" si="50"/>
        <v>50</v>
      </c>
      <c r="CJ16" s="31">
        <f t="shared" si="51"/>
        <v>50</v>
      </c>
      <c r="CK16" s="31">
        <f t="shared" si="52"/>
        <v>50</v>
      </c>
      <c r="CL16" s="31">
        <f t="shared" si="53"/>
        <v>50</v>
      </c>
      <c r="CM16" s="31">
        <f t="shared" si="54"/>
        <v>50</v>
      </c>
      <c r="CO16" s="30">
        <f t="shared" si="55"/>
        <v>0</v>
      </c>
      <c r="CP16" s="30">
        <f t="shared" si="56"/>
        <v>0</v>
      </c>
      <c r="CQ16" s="30">
        <f t="shared" si="57"/>
        <v>0</v>
      </c>
      <c r="CR16" s="30">
        <f t="shared" si="58"/>
        <v>0</v>
      </c>
      <c r="CS16" s="30">
        <f t="shared" si="59"/>
        <v>12.5</v>
      </c>
      <c r="CT16" s="30">
        <f t="shared" si="60"/>
        <v>0</v>
      </c>
      <c r="CU16" s="30">
        <f t="shared" si="61"/>
        <v>0</v>
      </c>
      <c r="CV16" s="30">
        <f t="shared" si="62"/>
        <v>0</v>
      </c>
      <c r="CW16" s="30">
        <f t="shared" si="63"/>
        <v>0</v>
      </c>
      <c r="CX16" s="30">
        <f t="shared" si="64"/>
        <v>10</v>
      </c>
      <c r="CY16" s="30">
        <f t="shared" si="65"/>
        <v>0</v>
      </c>
      <c r="CZ16" s="30">
        <f t="shared" si="66"/>
        <v>0</v>
      </c>
      <c r="DA16" s="30">
        <f t="shared" si="67"/>
        <v>0</v>
      </c>
      <c r="DB16" s="30">
        <f t="shared" si="68"/>
        <v>0</v>
      </c>
      <c r="DC16" s="30">
        <f t="shared" si="69"/>
        <v>0</v>
      </c>
      <c r="DD16" s="30">
        <f t="shared" si="70"/>
        <v>0</v>
      </c>
      <c r="DE16" s="30">
        <f t="shared" si="71"/>
        <v>0</v>
      </c>
      <c r="DF16" s="30">
        <f t="shared" si="72"/>
        <v>0</v>
      </c>
      <c r="DG16" s="30">
        <f t="shared" si="73"/>
        <v>0</v>
      </c>
      <c r="DH16" s="30">
        <f t="shared" si="74"/>
        <v>0</v>
      </c>
      <c r="DI16" s="30">
        <f t="shared" si="75"/>
        <v>0</v>
      </c>
      <c r="DJ16" s="30">
        <f t="shared" si="76"/>
        <v>0</v>
      </c>
      <c r="DK16" s="30">
        <f t="shared" si="77"/>
        <v>0</v>
      </c>
      <c r="DL16" s="30">
        <f t="shared" si="78"/>
        <v>0</v>
      </c>
      <c r="DM16" s="30">
        <f t="shared" si="79"/>
        <v>0</v>
      </c>
      <c r="DO16" s="29">
        <f t="shared" si="80"/>
        <v>3.7037037037037035E-2</v>
      </c>
      <c r="DP16" s="29">
        <f t="shared" si="81"/>
        <v>3.8461538461538464E-2</v>
      </c>
      <c r="DQ16" s="29">
        <f t="shared" si="82"/>
        <v>3.5087719298245612E-2</v>
      </c>
      <c r="DR16" s="29">
        <f t="shared" si="83"/>
        <v>1.834862385321101E-2</v>
      </c>
      <c r="DS16" s="11">
        <v>100</v>
      </c>
      <c r="DT16" s="11">
        <v>100</v>
      </c>
      <c r="DU16" s="11">
        <v>100</v>
      </c>
      <c r="DV16" s="11">
        <v>100</v>
      </c>
      <c r="DW16" s="11">
        <v>100</v>
      </c>
      <c r="DX16" s="11">
        <v>100</v>
      </c>
      <c r="DY16" s="11">
        <v>100</v>
      </c>
      <c r="DZ16" s="11">
        <v>100</v>
      </c>
      <c r="EA16" s="11">
        <v>100</v>
      </c>
      <c r="EB16" s="11">
        <v>100</v>
      </c>
      <c r="EC16" s="11">
        <v>100</v>
      </c>
      <c r="ED16" s="11">
        <v>100</v>
      </c>
      <c r="EE16" s="11">
        <v>100</v>
      </c>
      <c r="EF16" s="11">
        <v>100</v>
      </c>
      <c r="EG16" s="11">
        <v>100</v>
      </c>
      <c r="EH16" s="11">
        <v>100</v>
      </c>
      <c r="EI16" s="11">
        <v>100</v>
      </c>
      <c r="EJ16" s="11">
        <v>100</v>
      </c>
      <c r="EK16" s="11">
        <v>100</v>
      </c>
      <c r="EL16" s="11">
        <v>100</v>
      </c>
      <c r="EM16" s="11">
        <v>100</v>
      </c>
      <c r="EN16" s="11">
        <v>100</v>
      </c>
      <c r="EO16" s="11">
        <v>100</v>
      </c>
      <c r="EP16" s="11">
        <v>100</v>
      </c>
      <c r="EQ16" s="11">
        <v>100</v>
      </c>
      <c r="ES16" s="11">
        <f t="shared" si="84"/>
        <v>100</v>
      </c>
      <c r="ET16" s="11">
        <f t="shared" si="85"/>
        <v>100</v>
      </c>
      <c r="EU16" s="11">
        <f t="shared" si="86"/>
        <v>100</v>
      </c>
      <c r="EV16" s="11">
        <f t="shared" si="87"/>
        <v>100</v>
      </c>
      <c r="EW16" s="11">
        <f t="shared" si="88"/>
        <v>100</v>
      </c>
      <c r="EX16" s="11">
        <f t="shared" si="89"/>
        <v>100</v>
      </c>
      <c r="EZ16" s="29">
        <f t="shared" si="90"/>
        <v>3.7037037037037035E-2</v>
      </c>
      <c r="FA16" s="29">
        <f t="shared" si="91"/>
        <v>3.8461538461538464E-2</v>
      </c>
      <c r="FB16" s="29">
        <f t="shared" si="92"/>
        <v>3.7735849056603772E-2</v>
      </c>
      <c r="FC16" s="29">
        <f t="shared" si="93"/>
        <v>1.834862385321101E-2</v>
      </c>
      <c r="FD16" s="25">
        <v>0</v>
      </c>
      <c r="FE16" s="25">
        <v>0</v>
      </c>
      <c r="FF16" s="25">
        <v>0</v>
      </c>
      <c r="FG16" s="25">
        <v>0</v>
      </c>
      <c r="FH16" s="25">
        <v>1</v>
      </c>
      <c r="FI16" s="25">
        <v>0</v>
      </c>
      <c r="FJ16" s="25">
        <v>0</v>
      </c>
      <c r="FK16" s="25">
        <v>0</v>
      </c>
      <c r="FL16" s="25">
        <v>0</v>
      </c>
      <c r="FM16" s="25">
        <v>1</v>
      </c>
      <c r="FN16" s="25">
        <v>0</v>
      </c>
      <c r="FO16" s="25">
        <v>0</v>
      </c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8"/>
      <c r="GC16" s="27"/>
      <c r="GD16" s="26">
        <f t="shared" si="94"/>
        <v>0</v>
      </c>
      <c r="GE16" s="25">
        <f t="shared" si="95"/>
        <v>0.25</v>
      </c>
      <c r="GF16" s="25">
        <f t="shared" si="96"/>
        <v>0.25</v>
      </c>
      <c r="GG16" s="25">
        <f t="shared" si="97"/>
        <v>0</v>
      </c>
      <c r="GH16" s="25">
        <f t="shared" si="98"/>
        <v>0</v>
      </c>
      <c r="GI16" s="25">
        <f t="shared" si="99"/>
        <v>0</v>
      </c>
      <c r="GK16" s="24">
        <f t="shared" si="100"/>
        <v>1</v>
      </c>
      <c r="GL16" s="24">
        <f t="shared" si="101"/>
        <v>2</v>
      </c>
      <c r="GM16" s="24">
        <f t="shared" si="102"/>
        <v>2</v>
      </c>
      <c r="GN16" s="24">
        <f t="shared" si="103"/>
        <v>2</v>
      </c>
      <c r="GO16" s="23">
        <v>0.8</v>
      </c>
      <c r="GP16" s="23">
        <v>0.1</v>
      </c>
    </row>
    <row r="17" spans="3:198" ht="15.75">
      <c r="C17" s="46">
        <v>11</v>
      </c>
      <c r="D17" s="43">
        <v>12345</v>
      </c>
      <c r="E17" s="45" t="s">
        <v>25</v>
      </c>
      <c r="F17"/>
      <c r="G17" s="48" t="s">
        <v>9</v>
      </c>
      <c r="H17" s="43">
        <v>70</v>
      </c>
      <c r="I17" s="42">
        <v>50</v>
      </c>
      <c r="J17" s="41">
        <v>50</v>
      </c>
      <c r="K17" s="40">
        <v>50</v>
      </c>
      <c r="L17" s="39">
        <f t="shared" si="1"/>
        <v>1</v>
      </c>
      <c r="M17" s="38">
        <f t="shared" si="2"/>
        <v>1</v>
      </c>
      <c r="O17" s="37">
        <f t="shared" ref="O17:Z26" si="104">($J17-$I17)/$I17</f>
        <v>0</v>
      </c>
      <c r="P17" s="36">
        <f t="shared" si="104"/>
        <v>0</v>
      </c>
      <c r="Q17" s="36">
        <f t="shared" si="104"/>
        <v>0</v>
      </c>
      <c r="R17" s="36">
        <f t="shared" si="104"/>
        <v>0</v>
      </c>
      <c r="S17" s="36">
        <f t="shared" si="104"/>
        <v>0</v>
      </c>
      <c r="T17" s="36">
        <f t="shared" si="104"/>
        <v>0</v>
      </c>
      <c r="U17" s="36">
        <f t="shared" si="104"/>
        <v>0</v>
      </c>
      <c r="V17" s="36">
        <f t="shared" si="104"/>
        <v>0</v>
      </c>
      <c r="W17" s="36">
        <f t="shared" si="104"/>
        <v>0</v>
      </c>
      <c r="X17" s="36">
        <f t="shared" si="104"/>
        <v>0</v>
      </c>
      <c r="Y17" s="36">
        <f t="shared" si="104"/>
        <v>0</v>
      </c>
      <c r="Z17" s="36">
        <f t="shared" si="104"/>
        <v>0</v>
      </c>
      <c r="AA17" s="35">
        <f t="shared" ref="AA17:AM26" si="105">1-$M17</f>
        <v>0</v>
      </c>
      <c r="AB17" s="36">
        <f t="shared" si="105"/>
        <v>0</v>
      </c>
      <c r="AC17" s="36">
        <f t="shared" si="105"/>
        <v>0</v>
      </c>
      <c r="AD17" s="36">
        <f t="shared" si="105"/>
        <v>0</v>
      </c>
      <c r="AE17" s="36">
        <f t="shared" si="105"/>
        <v>0</v>
      </c>
      <c r="AF17" s="36">
        <f t="shared" si="105"/>
        <v>0</v>
      </c>
      <c r="AG17" s="36">
        <f t="shared" si="105"/>
        <v>0</v>
      </c>
      <c r="AH17" s="36">
        <f t="shared" si="105"/>
        <v>0</v>
      </c>
      <c r="AI17" s="36">
        <f t="shared" si="105"/>
        <v>0</v>
      </c>
      <c r="AJ17" s="36">
        <f t="shared" si="105"/>
        <v>0</v>
      </c>
      <c r="AK17" s="36">
        <f t="shared" si="105"/>
        <v>0</v>
      </c>
      <c r="AL17" s="36">
        <f t="shared" si="105"/>
        <v>0</v>
      </c>
      <c r="AM17" s="35">
        <f t="shared" si="105"/>
        <v>0</v>
      </c>
      <c r="AO17" s="34">
        <f t="shared" si="5"/>
        <v>0</v>
      </c>
      <c r="AP17" s="33">
        <f t="shared" si="6"/>
        <v>0</v>
      </c>
      <c r="AQ17" s="33">
        <f t="shared" si="7"/>
        <v>0</v>
      </c>
      <c r="AR17" s="33">
        <f t="shared" si="8"/>
        <v>0</v>
      </c>
      <c r="AS17" s="33">
        <f t="shared" si="9"/>
        <v>0</v>
      </c>
      <c r="AT17" s="33">
        <f t="shared" si="10"/>
        <v>0</v>
      </c>
      <c r="AU17" s="33">
        <f t="shared" si="11"/>
        <v>0</v>
      </c>
      <c r="AV17" s="33">
        <f t="shared" si="12"/>
        <v>0</v>
      </c>
      <c r="AW17" s="33">
        <f t="shared" si="13"/>
        <v>0</v>
      </c>
      <c r="AX17" s="33">
        <f t="shared" si="14"/>
        <v>0</v>
      </c>
      <c r="AY17" s="33">
        <f t="shared" si="15"/>
        <v>0</v>
      </c>
      <c r="AZ17" s="33">
        <f t="shared" si="16"/>
        <v>0</v>
      </c>
      <c r="BA17" s="32">
        <f t="shared" si="17"/>
        <v>0</v>
      </c>
      <c r="BB17" s="33">
        <f t="shared" si="18"/>
        <v>0</v>
      </c>
      <c r="BC17" s="33">
        <f t="shared" si="19"/>
        <v>0</v>
      </c>
      <c r="BD17" s="33">
        <f t="shared" si="20"/>
        <v>0</v>
      </c>
      <c r="BE17" s="33">
        <f t="shared" si="21"/>
        <v>0</v>
      </c>
      <c r="BF17" s="33">
        <f t="shared" si="22"/>
        <v>0</v>
      </c>
      <c r="BG17" s="33">
        <f t="shared" si="23"/>
        <v>0</v>
      </c>
      <c r="BH17" s="33">
        <f t="shared" si="24"/>
        <v>0</v>
      </c>
      <c r="BI17" s="33">
        <f t="shared" si="25"/>
        <v>0</v>
      </c>
      <c r="BJ17" s="33">
        <f t="shared" si="26"/>
        <v>0</v>
      </c>
      <c r="BK17" s="33">
        <f t="shared" si="27"/>
        <v>0</v>
      </c>
      <c r="BL17" s="33">
        <f t="shared" si="28"/>
        <v>0</v>
      </c>
      <c r="BM17" s="32">
        <f t="shared" si="29"/>
        <v>0</v>
      </c>
      <c r="BO17" s="31">
        <f t="shared" si="30"/>
        <v>50</v>
      </c>
      <c r="BP17" s="31">
        <f t="shared" si="31"/>
        <v>50</v>
      </c>
      <c r="BQ17" s="31">
        <f t="shared" si="32"/>
        <v>50</v>
      </c>
      <c r="BR17" s="31">
        <f t="shared" si="33"/>
        <v>50</v>
      </c>
      <c r="BS17" s="31">
        <f t="shared" si="34"/>
        <v>50</v>
      </c>
      <c r="BT17" s="31">
        <f t="shared" si="35"/>
        <v>50</v>
      </c>
      <c r="BU17" s="31">
        <f t="shared" si="36"/>
        <v>50</v>
      </c>
      <c r="BV17" s="31">
        <f t="shared" si="37"/>
        <v>50</v>
      </c>
      <c r="BW17" s="31">
        <f t="shared" si="38"/>
        <v>50</v>
      </c>
      <c r="BX17" s="31">
        <f t="shared" si="39"/>
        <v>50</v>
      </c>
      <c r="BY17" s="31">
        <f t="shared" si="40"/>
        <v>50</v>
      </c>
      <c r="BZ17" s="31">
        <f t="shared" si="41"/>
        <v>50</v>
      </c>
      <c r="CA17" s="31">
        <f t="shared" si="42"/>
        <v>50</v>
      </c>
      <c r="CB17" s="31">
        <f t="shared" si="43"/>
        <v>50</v>
      </c>
      <c r="CC17" s="31">
        <f t="shared" si="44"/>
        <v>50</v>
      </c>
      <c r="CD17" s="31">
        <f t="shared" si="45"/>
        <v>50</v>
      </c>
      <c r="CE17" s="31">
        <f t="shared" si="46"/>
        <v>50</v>
      </c>
      <c r="CF17" s="31">
        <f t="shared" si="47"/>
        <v>50</v>
      </c>
      <c r="CG17" s="31">
        <f t="shared" si="48"/>
        <v>50</v>
      </c>
      <c r="CH17" s="31">
        <f t="shared" si="49"/>
        <v>50</v>
      </c>
      <c r="CI17" s="31">
        <f t="shared" si="50"/>
        <v>50</v>
      </c>
      <c r="CJ17" s="31">
        <f t="shared" si="51"/>
        <v>50</v>
      </c>
      <c r="CK17" s="31">
        <f t="shared" si="52"/>
        <v>50</v>
      </c>
      <c r="CL17" s="31">
        <f t="shared" si="53"/>
        <v>50</v>
      </c>
      <c r="CM17" s="31">
        <f t="shared" si="54"/>
        <v>50</v>
      </c>
      <c r="CO17" s="30">
        <f t="shared" si="55"/>
        <v>0</v>
      </c>
      <c r="CP17" s="30">
        <f t="shared" si="56"/>
        <v>12.5</v>
      </c>
      <c r="CQ17" s="30">
        <f t="shared" si="57"/>
        <v>0</v>
      </c>
      <c r="CR17" s="30">
        <f t="shared" si="58"/>
        <v>0</v>
      </c>
      <c r="CS17" s="30">
        <f t="shared" si="59"/>
        <v>0</v>
      </c>
      <c r="CT17" s="30">
        <f t="shared" si="60"/>
        <v>0</v>
      </c>
      <c r="CU17" s="30">
        <f t="shared" si="61"/>
        <v>12.5</v>
      </c>
      <c r="CV17" s="30">
        <f t="shared" si="62"/>
        <v>0</v>
      </c>
      <c r="CW17" s="30">
        <f t="shared" si="63"/>
        <v>0</v>
      </c>
      <c r="CX17" s="30">
        <f t="shared" si="64"/>
        <v>0</v>
      </c>
      <c r="CY17" s="30">
        <f t="shared" si="65"/>
        <v>0</v>
      </c>
      <c r="CZ17" s="30">
        <f t="shared" si="66"/>
        <v>0</v>
      </c>
      <c r="DA17" s="30">
        <f t="shared" si="67"/>
        <v>0</v>
      </c>
      <c r="DB17" s="30">
        <f t="shared" si="68"/>
        <v>0</v>
      </c>
      <c r="DC17" s="30">
        <f t="shared" si="69"/>
        <v>0</v>
      </c>
      <c r="DD17" s="30">
        <f t="shared" si="70"/>
        <v>0</v>
      </c>
      <c r="DE17" s="30">
        <f t="shared" si="71"/>
        <v>0</v>
      </c>
      <c r="DF17" s="30">
        <f t="shared" si="72"/>
        <v>0</v>
      </c>
      <c r="DG17" s="30">
        <f t="shared" si="73"/>
        <v>0</v>
      </c>
      <c r="DH17" s="30">
        <f t="shared" si="74"/>
        <v>0</v>
      </c>
      <c r="DI17" s="30">
        <f t="shared" si="75"/>
        <v>0</v>
      </c>
      <c r="DJ17" s="30">
        <f t="shared" si="76"/>
        <v>0</v>
      </c>
      <c r="DK17" s="30">
        <f t="shared" si="77"/>
        <v>0</v>
      </c>
      <c r="DL17" s="30">
        <f t="shared" si="78"/>
        <v>0</v>
      </c>
      <c r="DM17" s="30">
        <f t="shared" si="79"/>
        <v>0</v>
      </c>
      <c r="DO17" s="29">
        <f t="shared" si="80"/>
        <v>3.7037037037037035E-2</v>
      </c>
      <c r="DP17" s="29">
        <f t="shared" si="81"/>
        <v>3.8461538461538464E-2</v>
      </c>
      <c r="DQ17" s="29">
        <f t="shared" si="82"/>
        <v>3.5087719298245612E-2</v>
      </c>
      <c r="DR17" s="29">
        <f t="shared" si="83"/>
        <v>1.834862385321101E-2</v>
      </c>
      <c r="DS17" s="11">
        <v>100</v>
      </c>
      <c r="DT17" s="11">
        <v>100</v>
      </c>
      <c r="DU17" s="11">
        <v>100</v>
      </c>
      <c r="DV17" s="11">
        <v>100</v>
      </c>
      <c r="DW17" s="11">
        <v>100</v>
      </c>
      <c r="DX17" s="11">
        <v>100</v>
      </c>
      <c r="DY17" s="11">
        <v>100</v>
      </c>
      <c r="DZ17" s="11">
        <v>100</v>
      </c>
      <c r="EA17" s="11">
        <v>100</v>
      </c>
      <c r="EB17" s="11">
        <v>100</v>
      </c>
      <c r="EC17" s="11">
        <v>100</v>
      </c>
      <c r="ED17" s="11">
        <v>100</v>
      </c>
      <c r="EE17" s="11">
        <v>100</v>
      </c>
      <c r="EF17" s="11">
        <v>100</v>
      </c>
      <c r="EG17" s="11">
        <v>100</v>
      </c>
      <c r="EH17" s="11">
        <v>100</v>
      </c>
      <c r="EI17" s="11">
        <v>100</v>
      </c>
      <c r="EJ17" s="11">
        <v>100</v>
      </c>
      <c r="EK17" s="11">
        <v>100</v>
      </c>
      <c r="EL17" s="11">
        <v>100</v>
      </c>
      <c r="EM17" s="11">
        <v>100</v>
      </c>
      <c r="EN17" s="11">
        <v>100</v>
      </c>
      <c r="EO17" s="11">
        <v>100</v>
      </c>
      <c r="EP17" s="11">
        <v>100</v>
      </c>
      <c r="EQ17" s="11">
        <v>100</v>
      </c>
      <c r="ES17" s="11">
        <f t="shared" si="84"/>
        <v>100</v>
      </c>
      <c r="ET17" s="11">
        <f t="shared" si="85"/>
        <v>100</v>
      </c>
      <c r="EU17" s="11">
        <f t="shared" si="86"/>
        <v>100</v>
      </c>
      <c r="EV17" s="11">
        <f t="shared" si="87"/>
        <v>100</v>
      </c>
      <c r="EW17" s="11">
        <f t="shared" si="88"/>
        <v>100</v>
      </c>
      <c r="EX17" s="11">
        <f t="shared" si="89"/>
        <v>100</v>
      </c>
      <c r="EZ17" s="29">
        <f t="shared" si="90"/>
        <v>3.7037037037037035E-2</v>
      </c>
      <c r="FA17" s="29">
        <f t="shared" si="91"/>
        <v>3.8461538461538464E-2</v>
      </c>
      <c r="FB17" s="29">
        <f t="shared" si="92"/>
        <v>3.7735849056603772E-2</v>
      </c>
      <c r="FC17" s="29">
        <f t="shared" si="93"/>
        <v>1.834862385321101E-2</v>
      </c>
      <c r="FD17" s="25">
        <v>0</v>
      </c>
      <c r="FE17" s="25">
        <v>1</v>
      </c>
      <c r="FF17" s="25">
        <v>0</v>
      </c>
      <c r="FG17" s="25">
        <v>0</v>
      </c>
      <c r="FH17" s="25">
        <v>0</v>
      </c>
      <c r="FI17" s="25">
        <v>0</v>
      </c>
      <c r="FJ17" s="25">
        <v>1</v>
      </c>
      <c r="FK17" s="25">
        <v>0</v>
      </c>
      <c r="FL17" s="25">
        <v>0</v>
      </c>
      <c r="FM17" s="25">
        <v>0</v>
      </c>
      <c r="FN17" s="25">
        <v>0</v>
      </c>
      <c r="FO17" s="25">
        <v>0</v>
      </c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8"/>
      <c r="GC17" s="27"/>
      <c r="GD17" s="26">
        <f t="shared" si="94"/>
        <v>0.25</v>
      </c>
      <c r="GE17" s="25">
        <f t="shared" si="95"/>
        <v>0.25</v>
      </c>
      <c r="GF17" s="25">
        <f t="shared" si="96"/>
        <v>0</v>
      </c>
      <c r="GG17" s="25">
        <f t="shared" si="97"/>
        <v>0</v>
      </c>
      <c r="GH17" s="25">
        <f t="shared" si="98"/>
        <v>0</v>
      </c>
      <c r="GI17" s="25">
        <f t="shared" si="99"/>
        <v>0</v>
      </c>
      <c r="GK17" s="24">
        <f t="shared" si="100"/>
        <v>1</v>
      </c>
      <c r="GL17" s="24">
        <f t="shared" si="101"/>
        <v>2</v>
      </c>
      <c r="GM17" s="24">
        <f t="shared" si="102"/>
        <v>2</v>
      </c>
      <c r="GN17" s="24">
        <f t="shared" si="103"/>
        <v>2</v>
      </c>
      <c r="GO17" s="23">
        <v>0.8</v>
      </c>
      <c r="GP17" s="23">
        <v>0.1</v>
      </c>
    </row>
    <row r="18" spans="3:198" ht="15.75">
      <c r="C18" s="46">
        <v>12</v>
      </c>
      <c r="D18" s="43">
        <v>12345</v>
      </c>
      <c r="E18" s="45" t="s">
        <v>25</v>
      </c>
      <c r="F18"/>
      <c r="G18" s="48" t="s">
        <v>9</v>
      </c>
      <c r="H18" s="43">
        <v>70</v>
      </c>
      <c r="I18" s="42">
        <v>50</v>
      </c>
      <c r="J18" s="41">
        <v>50</v>
      </c>
      <c r="K18" s="40">
        <v>50</v>
      </c>
      <c r="L18" s="39">
        <f t="shared" si="1"/>
        <v>1</v>
      </c>
      <c r="M18" s="38">
        <f t="shared" si="2"/>
        <v>1</v>
      </c>
      <c r="O18" s="37">
        <f t="shared" si="104"/>
        <v>0</v>
      </c>
      <c r="P18" s="36">
        <f t="shared" si="104"/>
        <v>0</v>
      </c>
      <c r="Q18" s="36">
        <f t="shared" si="104"/>
        <v>0</v>
      </c>
      <c r="R18" s="36">
        <f t="shared" si="104"/>
        <v>0</v>
      </c>
      <c r="S18" s="36">
        <f t="shared" si="104"/>
        <v>0</v>
      </c>
      <c r="T18" s="36">
        <f t="shared" si="104"/>
        <v>0</v>
      </c>
      <c r="U18" s="36">
        <f t="shared" si="104"/>
        <v>0</v>
      </c>
      <c r="V18" s="36">
        <f t="shared" si="104"/>
        <v>0</v>
      </c>
      <c r="W18" s="36">
        <f t="shared" si="104"/>
        <v>0</v>
      </c>
      <c r="X18" s="36">
        <f t="shared" si="104"/>
        <v>0</v>
      </c>
      <c r="Y18" s="36">
        <f t="shared" si="104"/>
        <v>0</v>
      </c>
      <c r="Z18" s="36">
        <f t="shared" si="104"/>
        <v>0</v>
      </c>
      <c r="AA18" s="35">
        <f t="shared" si="105"/>
        <v>0</v>
      </c>
      <c r="AB18" s="36">
        <f t="shared" si="105"/>
        <v>0</v>
      </c>
      <c r="AC18" s="36">
        <f t="shared" si="105"/>
        <v>0</v>
      </c>
      <c r="AD18" s="36">
        <f t="shared" si="105"/>
        <v>0</v>
      </c>
      <c r="AE18" s="36">
        <f t="shared" si="105"/>
        <v>0</v>
      </c>
      <c r="AF18" s="36">
        <f t="shared" si="105"/>
        <v>0</v>
      </c>
      <c r="AG18" s="36">
        <f t="shared" si="105"/>
        <v>0</v>
      </c>
      <c r="AH18" s="36">
        <f t="shared" si="105"/>
        <v>0</v>
      </c>
      <c r="AI18" s="36">
        <f t="shared" si="105"/>
        <v>0</v>
      </c>
      <c r="AJ18" s="36">
        <f t="shared" si="105"/>
        <v>0</v>
      </c>
      <c r="AK18" s="36">
        <f t="shared" si="105"/>
        <v>0</v>
      </c>
      <c r="AL18" s="36">
        <f t="shared" si="105"/>
        <v>0</v>
      </c>
      <c r="AM18" s="35">
        <f t="shared" si="105"/>
        <v>0</v>
      </c>
      <c r="AO18" s="34">
        <f t="shared" si="5"/>
        <v>0</v>
      </c>
      <c r="AP18" s="33">
        <f t="shared" si="6"/>
        <v>0</v>
      </c>
      <c r="AQ18" s="33">
        <f t="shared" si="7"/>
        <v>0</v>
      </c>
      <c r="AR18" s="33">
        <f t="shared" si="8"/>
        <v>0</v>
      </c>
      <c r="AS18" s="33">
        <f t="shared" si="9"/>
        <v>0</v>
      </c>
      <c r="AT18" s="33">
        <f t="shared" si="10"/>
        <v>0</v>
      </c>
      <c r="AU18" s="33">
        <f t="shared" si="11"/>
        <v>0</v>
      </c>
      <c r="AV18" s="33">
        <f t="shared" si="12"/>
        <v>0</v>
      </c>
      <c r="AW18" s="33">
        <f t="shared" si="13"/>
        <v>0</v>
      </c>
      <c r="AX18" s="33">
        <f t="shared" si="14"/>
        <v>0</v>
      </c>
      <c r="AY18" s="33">
        <f t="shared" si="15"/>
        <v>0</v>
      </c>
      <c r="AZ18" s="33">
        <f t="shared" si="16"/>
        <v>0</v>
      </c>
      <c r="BA18" s="32">
        <f t="shared" si="17"/>
        <v>0</v>
      </c>
      <c r="BB18" s="33">
        <f t="shared" si="18"/>
        <v>0</v>
      </c>
      <c r="BC18" s="33">
        <f t="shared" si="19"/>
        <v>0</v>
      </c>
      <c r="BD18" s="33">
        <f t="shared" si="20"/>
        <v>0</v>
      </c>
      <c r="BE18" s="33">
        <f t="shared" si="21"/>
        <v>0</v>
      </c>
      <c r="BF18" s="33">
        <f t="shared" si="22"/>
        <v>0</v>
      </c>
      <c r="BG18" s="33">
        <f t="shared" si="23"/>
        <v>0</v>
      </c>
      <c r="BH18" s="33">
        <f t="shared" si="24"/>
        <v>0</v>
      </c>
      <c r="BI18" s="33">
        <f t="shared" si="25"/>
        <v>0</v>
      </c>
      <c r="BJ18" s="33">
        <f t="shared" si="26"/>
        <v>0</v>
      </c>
      <c r="BK18" s="33">
        <f t="shared" si="27"/>
        <v>0</v>
      </c>
      <c r="BL18" s="33">
        <f t="shared" si="28"/>
        <v>0</v>
      </c>
      <c r="BM18" s="32">
        <f t="shared" si="29"/>
        <v>0</v>
      </c>
      <c r="BO18" s="31">
        <f t="shared" si="30"/>
        <v>50</v>
      </c>
      <c r="BP18" s="31">
        <f t="shared" si="31"/>
        <v>50</v>
      </c>
      <c r="BQ18" s="31">
        <f t="shared" si="32"/>
        <v>50</v>
      </c>
      <c r="BR18" s="31">
        <f t="shared" si="33"/>
        <v>50</v>
      </c>
      <c r="BS18" s="31">
        <f t="shared" si="34"/>
        <v>50</v>
      </c>
      <c r="BT18" s="31">
        <f t="shared" si="35"/>
        <v>50</v>
      </c>
      <c r="BU18" s="31">
        <f t="shared" si="36"/>
        <v>50</v>
      </c>
      <c r="BV18" s="31">
        <f t="shared" si="37"/>
        <v>50</v>
      </c>
      <c r="BW18" s="31">
        <f t="shared" si="38"/>
        <v>50</v>
      </c>
      <c r="BX18" s="31">
        <f t="shared" si="39"/>
        <v>50</v>
      </c>
      <c r="BY18" s="31">
        <f t="shared" si="40"/>
        <v>50</v>
      </c>
      <c r="BZ18" s="31">
        <f t="shared" si="41"/>
        <v>50</v>
      </c>
      <c r="CA18" s="31">
        <f t="shared" si="42"/>
        <v>50</v>
      </c>
      <c r="CB18" s="31">
        <f t="shared" si="43"/>
        <v>50</v>
      </c>
      <c r="CC18" s="31">
        <f t="shared" si="44"/>
        <v>50</v>
      </c>
      <c r="CD18" s="31">
        <f t="shared" si="45"/>
        <v>50</v>
      </c>
      <c r="CE18" s="31">
        <f t="shared" si="46"/>
        <v>50</v>
      </c>
      <c r="CF18" s="31">
        <f t="shared" si="47"/>
        <v>50</v>
      </c>
      <c r="CG18" s="31">
        <f t="shared" si="48"/>
        <v>50</v>
      </c>
      <c r="CH18" s="31">
        <f t="shared" si="49"/>
        <v>50</v>
      </c>
      <c r="CI18" s="31">
        <f t="shared" si="50"/>
        <v>50</v>
      </c>
      <c r="CJ18" s="31">
        <f t="shared" si="51"/>
        <v>50</v>
      </c>
      <c r="CK18" s="31">
        <f t="shared" si="52"/>
        <v>50</v>
      </c>
      <c r="CL18" s="31">
        <f t="shared" si="53"/>
        <v>50</v>
      </c>
      <c r="CM18" s="31">
        <f t="shared" si="54"/>
        <v>50</v>
      </c>
      <c r="CO18" s="30">
        <f t="shared" si="55"/>
        <v>0</v>
      </c>
      <c r="CP18" s="30">
        <f t="shared" si="56"/>
        <v>12.5</v>
      </c>
      <c r="CQ18" s="30">
        <f t="shared" si="57"/>
        <v>0</v>
      </c>
      <c r="CR18" s="30">
        <f t="shared" si="58"/>
        <v>0</v>
      </c>
      <c r="CS18" s="30">
        <f t="shared" si="59"/>
        <v>0</v>
      </c>
      <c r="CT18" s="30">
        <f t="shared" si="60"/>
        <v>0</v>
      </c>
      <c r="CU18" s="30">
        <f t="shared" si="61"/>
        <v>12.5</v>
      </c>
      <c r="CV18" s="30">
        <f t="shared" si="62"/>
        <v>0</v>
      </c>
      <c r="CW18" s="30">
        <f t="shared" si="63"/>
        <v>0</v>
      </c>
      <c r="CX18" s="30">
        <f t="shared" si="64"/>
        <v>0</v>
      </c>
      <c r="CY18" s="30">
        <f t="shared" si="65"/>
        <v>0</v>
      </c>
      <c r="CZ18" s="30">
        <f t="shared" si="66"/>
        <v>0</v>
      </c>
      <c r="DA18" s="30">
        <f t="shared" si="67"/>
        <v>0</v>
      </c>
      <c r="DB18" s="30">
        <f t="shared" si="68"/>
        <v>0</v>
      </c>
      <c r="DC18" s="30">
        <f t="shared" si="69"/>
        <v>0</v>
      </c>
      <c r="DD18" s="30">
        <f t="shared" si="70"/>
        <v>0</v>
      </c>
      <c r="DE18" s="30">
        <f t="shared" si="71"/>
        <v>0</v>
      </c>
      <c r="DF18" s="30">
        <f t="shared" si="72"/>
        <v>0</v>
      </c>
      <c r="DG18" s="30">
        <f t="shared" si="73"/>
        <v>0</v>
      </c>
      <c r="DH18" s="30">
        <f t="shared" si="74"/>
        <v>0</v>
      </c>
      <c r="DI18" s="30">
        <f t="shared" si="75"/>
        <v>0</v>
      </c>
      <c r="DJ18" s="30">
        <f t="shared" si="76"/>
        <v>0</v>
      </c>
      <c r="DK18" s="30">
        <f t="shared" si="77"/>
        <v>0</v>
      </c>
      <c r="DL18" s="30">
        <f t="shared" si="78"/>
        <v>0</v>
      </c>
      <c r="DM18" s="30">
        <f t="shared" si="79"/>
        <v>0</v>
      </c>
      <c r="DO18" s="29">
        <f t="shared" si="80"/>
        <v>3.7037037037037035E-2</v>
      </c>
      <c r="DP18" s="29">
        <f t="shared" si="81"/>
        <v>3.8461538461538464E-2</v>
      </c>
      <c r="DQ18" s="29">
        <f t="shared" si="82"/>
        <v>3.5087719298245612E-2</v>
      </c>
      <c r="DR18" s="29">
        <f t="shared" si="83"/>
        <v>1.834862385321101E-2</v>
      </c>
      <c r="DS18" s="11">
        <v>100</v>
      </c>
      <c r="DT18" s="11">
        <v>100</v>
      </c>
      <c r="DU18" s="11">
        <v>100</v>
      </c>
      <c r="DV18" s="11">
        <v>100</v>
      </c>
      <c r="DW18" s="11">
        <v>100</v>
      </c>
      <c r="DX18" s="11">
        <v>100</v>
      </c>
      <c r="DY18" s="11">
        <v>100</v>
      </c>
      <c r="DZ18" s="11">
        <v>100</v>
      </c>
      <c r="EA18" s="11">
        <v>100</v>
      </c>
      <c r="EB18" s="11">
        <v>100</v>
      </c>
      <c r="EC18" s="11">
        <v>100</v>
      </c>
      <c r="ED18" s="11">
        <v>100</v>
      </c>
      <c r="EE18" s="11">
        <v>100</v>
      </c>
      <c r="EF18" s="11">
        <v>100</v>
      </c>
      <c r="EG18" s="11">
        <v>100</v>
      </c>
      <c r="EH18" s="11">
        <v>100</v>
      </c>
      <c r="EI18" s="11">
        <v>100</v>
      </c>
      <c r="EJ18" s="11">
        <v>100</v>
      </c>
      <c r="EK18" s="11">
        <v>100</v>
      </c>
      <c r="EL18" s="11">
        <v>100</v>
      </c>
      <c r="EM18" s="11">
        <v>100</v>
      </c>
      <c r="EN18" s="11">
        <v>100</v>
      </c>
      <c r="EO18" s="11">
        <v>100</v>
      </c>
      <c r="EP18" s="11">
        <v>100</v>
      </c>
      <c r="EQ18" s="11">
        <v>100</v>
      </c>
      <c r="ES18" s="11">
        <f t="shared" si="84"/>
        <v>100</v>
      </c>
      <c r="ET18" s="11">
        <f t="shared" si="85"/>
        <v>100</v>
      </c>
      <c r="EU18" s="11">
        <f t="shared" si="86"/>
        <v>100</v>
      </c>
      <c r="EV18" s="11">
        <f t="shared" si="87"/>
        <v>100</v>
      </c>
      <c r="EW18" s="11">
        <f t="shared" si="88"/>
        <v>100</v>
      </c>
      <c r="EX18" s="11">
        <f t="shared" si="89"/>
        <v>100</v>
      </c>
      <c r="EZ18" s="29">
        <f t="shared" si="90"/>
        <v>3.7037037037037035E-2</v>
      </c>
      <c r="FA18" s="29">
        <f t="shared" si="91"/>
        <v>3.8461538461538464E-2</v>
      </c>
      <c r="FB18" s="29">
        <f t="shared" si="92"/>
        <v>3.7735849056603772E-2</v>
      </c>
      <c r="FC18" s="29">
        <f t="shared" si="93"/>
        <v>1.834862385321101E-2</v>
      </c>
      <c r="FD18" s="25">
        <v>0</v>
      </c>
      <c r="FE18" s="25">
        <v>1</v>
      </c>
      <c r="FF18" s="25">
        <v>0</v>
      </c>
      <c r="FG18" s="25">
        <v>0</v>
      </c>
      <c r="FH18" s="25">
        <v>0</v>
      </c>
      <c r="FI18" s="25">
        <v>0</v>
      </c>
      <c r="FJ18" s="25">
        <v>1</v>
      </c>
      <c r="FK18" s="25">
        <v>0</v>
      </c>
      <c r="FL18" s="25">
        <v>0</v>
      </c>
      <c r="FM18" s="25">
        <v>0</v>
      </c>
      <c r="FN18" s="25">
        <v>0</v>
      </c>
      <c r="FO18" s="25">
        <v>0</v>
      </c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8"/>
      <c r="GC18" s="27"/>
      <c r="GD18" s="26">
        <f t="shared" si="94"/>
        <v>0.25</v>
      </c>
      <c r="GE18" s="25">
        <f t="shared" si="95"/>
        <v>0.25</v>
      </c>
      <c r="GF18" s="25">
        <f t="shared" si="96"/>
        <v>0</v>
      </c>
      <c r="GG18" s="25">
        <f t="shared" si="97"/>
        <v>0</v>
      </c>
      <c r="GH18" s="25">
        <f t="shared" si="98"/>
        <v>0</v>
      </c>
      <c r="GI18" s="25">
        <f t="shared" si="99"/>
        <v>0</v>
      </c>
      <c r="GK18" s="24">
        <f t="shared" si="100"/>
        <v>1</v>
      </c>
      <c r="GL18" s="24">
        <f t="shared" si="101"/>
        <v>2</v>
      </c>
      <c r="GM18" s="24">
        <f t="shared" si="102"/>
        <v>2</v>
      </c>
      <c r="GN18" s="24">
        <f t="shared" si="103"/>
        <v>2</v>
      </c>
      <c r="GO18" s="23">
        <v>0.8</v>
      </c>
      <c r="GP18" s="23">
        <v>0.1</v>
      </c>
    </row>
    <row r="19" spans="3:198" ht="15.75">
      <c r="C19" s="46">
        <v>13</v>
      </c>
      <c r="D19" s="43">
        <v>12345</v>
      </c>
      <c r="E19" s="45" t="s">
        <v>25</v>
      </c>
      <c r="F19"/>
      <c r="G19" s="48" t="s">
        <v>8</v>
      </c>
      <c r="H19" s="43">
        <v>70</v>
      </c>
      <c r="I19" s="42">
        <v>50</v>
      </c>
      <c r="J19" s="41">
        <v>50</v>
      </c>
      <c r="K19" s="40">
        <v>50</v>
      </c>
      <c r="L19" s="39">
        <f t="shared" si="1"/>
        <v>1</v>
      </c>
      <c r="M19" s="38">
        <f t="shared" si="2"/>
        <v>1</v>
      </c>
      <c r="O19" s="37">
        <f t="shared" si="104"/>
        <v>0</v>
      </c>
      <c r="P19" s="36">
        <f t="shared" si="104"/>
        <v>0</v>
      </c>
      <c r="Q19" s="36">
        <f t="shared" si="104"/>
        <v>0</v>
      </c>
      <c r="R19" s="36">
        <f t="shared" si="104"/>
        <v>0</v>
      </c>
      <c r="S19" s="36">
        <f t="shared" si="104"/>
        <v>0</v>
      </c>
      <c r="T19" s="36">
        <f t="shared" si="104"/>
        <v>0</v>
      </c>
      <c r="U19" s="36">
        <f t="shared" si="104"/>
        <v>0</v>
      </c>
      <c r="V19" s="36">
        <f t="shared" si="104"/>
        <v>0</v>
      </c>
      <c r="W19" s="36">
        <f t="shared" si="104"/>
        <v>0</v>
      </c>
      <c r="X19" s="36">
        <f t="shared" si="104"/>
        <v>0</v>
      </c>
      <c r="Y19" s="36">
        <f t="shared" si="104"/>
        <v>0</v>
      </c>
      <c r="Z19" s="36">
        <f t="shared" si="104"/>
        <v>0</v>
      </c>
      <c r="AA19" s="35">
        <f t="shared" si="105"/>
        <v>0</v>
      </c>
      <c r="AB19" s="36">
        <f t="shared" si="105"/>
        <v>0</v>
      </c>
      <c r="AC19" s="36">
        <f t="shared" si="105"/>
        <v>0</v>
      </c>
      <c r="AD19" s="36">
        <f t="shared" si="105"/>
        <v>0</v>
      </c>
      <c r="AE19" s="36">
        <f t="shared" si="105"/>
        <v>0</v>
      </c>
      <c r="AF19" s="36">
        <f t="shared" si="105"/>
        <v>0</v>
      </c>
      <c r="AG19" s="36">
        <f t="shared" si="105"/>
        <v>0</v>
      </c>
      <c r="AH19" s="36">
        <f t="shared" si="105"/>
        <v>0</v>
      </c>
      <c r="AI19" s="36">
        <f t="shared" si="105"/>
        <v>0</v>
      </c>
      <c r="AJ19" s="36">
        <f t="shared" si="105"/>
        <v>0</v>
      </c>
      <c r="AK19" s="36">
        <f t="shared" si="105"/>
        <v>0</v>
      </c>
      <c r="AL19" s="36">
        <f t="shared" si="105"/>
        <v>0</v>
      </c>
      <c r="AM19" s="35">
        <f t="shared" si="105"/>
        <v>0</v>
      </c>
      <c r="AO19" s="34">
        <f t="shared" si="5"/>
        <v>0</v>
      </c>
      <c r="AP19" s="33">
        <f t="shared" si="6"/>
        <v>0</v>
      </c>
      <c r="AQ19" s="33">
        <f t="shared" si="7"/>
        <v>0</v>
      </c>
      <c r="AR19" s="33">
        <f t="shared" si="8"/>
        <v>0</v>
      </c>
      <c r="AS19" s="33">
        <f t="shared" si="9"/>
        <v>0</v>
      </c>
      <c r="AT19" s="33">
        <f t="shared" si="10"/>
        <v>0</v>
      </c>
      <c r="AU19" s="33">
        <f t="shared" si="11"/>
        <v>0</v>
      </c>
      <c r="AV19" s="33">
        <f t="shared" si="12"/>
        <v>0</v>
      </c>
      <c r="AW19" s="33">
        <f t="shared" si="13"/>
        <v>0</v>
      </c>
      <c r="AX19" s="33">
        <f t="shared" si="14"/>
        <v>0</v>
      </c>
      <c r="AY19" s="33">
        <f t="shared" si="15"/>
        <v>0</v>
      </c>
      <c r="AZ19" s="33">
        <f t="shared" si="16"/>
        <v>0</v>
      </c>
      <c r="BA19" s="32">
        <f t="shared" si="17"/>
        <v>0</v>
      </c>
      <c r="BB19" s="33">
        <f t="shared" si="18"/>
        <v>0</v>
      </c>
      <c r="BC19" s="33">
        <f t="shared" si="19"/>
        <v>0</v>
      </c>
      <c r="BD19" s="33">
        <f t="shared" si="20"/>
        <v>0</v>
      </c>
      <c r="BE19" s="33">
        <f t="shared" si="21"/>
        <v>0</v>
      </c>
      <c r="BF19" s="33">
        <f t="shared" si="22"/>
        <v>0</v>
      </c>
      <c r="BG19" s="33">
        <f t="shared" si="23"/>
        <v>0</v>
      </c>
      <c r="BH19" s="33">
        <f t="shared" si="24"/>
        <v>0</v>
      </c>
      <c r="BI19" s="33">
        <f t="shared" si="25"/>
        <v>0</v>
      </c>
      <c r="BJ19" s="33">
        <f t="shared" si="26"/>
        <v>0</v>
      </c>
      <c r="BK19" s="33">
        <f t="shared" si="27"/>
        <v>0</v>
      </c>
      <c r="BL19" s="33">
        <f t="shared" si="28"/>
        <v>0</v>
      </c>
      <c r="BM19" s="32">
        <f t="shared" si="29"/>
        <v>0</v>
      </c>
      <c r="BO19" s="31">
        <f t="shared" si="30"/>
        <v>50</v>
      </c>
      <c r="BP19" s="31">
        <f t="shared" si="31"/>
        <v>50</v>
      </c>
      <c r="BQ19" s="31">
        <f t="shared" si="32"/>
        <v>50</v>
      </c>
      <c r="BR19" s="31">
        <f t="shared" si="33"/>
        <v>50</v>
      </c>
      <c r="BS19" s="31">
        <f t="shared" si="34"/>
        <v>50</v>
      </c>
      <c r="BT19" s="31">
        <f t="shared" si="35"/>
        <v>50</v>
      </c>
      <c r="BU19" s="31">
        <f t="shared" si="36"/>
        <v>50</v>
      </c>
      <c r="BV19" s="31">
        <f t="shared" si="37"/>
        <v>50</v>
      </c>
      <c r="BW19" s="31">
        <f t="shared" si="38"/>
        <v>50</v>
      </c>
      <c r="BX19" s="31">
        <f t="shared" si="39"/>
        <v>50</v>
      </c>
      <c r="BY19" s="31">
        <f t="shared" si="40"/>
        <v>50</v>
      </c>
      <c r="BZ19" s="31">
        <f t="shared" si="41"/>
        <v>50</v>
      </c>
      <c r="CA19" s="31">
        <f t="shared" si="42"/>
        <v>50</v>
      </c>
      <c r="CB19" s="31">
        <f t="shared" si="43"/>
        <v>50</v>
      </c>
      <c r="CC19" s="31">
        <f t="shared" si="44"/>
        <v>50</v>
      </c>
      <c r="CD19" s="31">
        <f t="shared" si="45"/>
        <v>50</v>
      </c>
      <c r="CE19" s="31">
        <f t="shared" si="46"/>
        <v>50</v>
      </c>
      <c r="CF19" s="31">
        <f t="shared" si="47"/>
        <v>50</v>
      </c>
      <c r="CG19" s="31">
        <f t="shared" si="48"/>
        <v>50</v>
      </c>
      <c r="CH19" s="31">
        <f t="shared" si="49"/>
        <v>50</v>
      </c>
      <c r="CI19" s="31">
        <f t="shared" si="50"/>
        <v>50</v>
      </c>
      <c r="CJ19" s="31">
        <f t="shared" si="51"/>
        <v>50</v>
      </c>
      <c r="CK19" s="31">
        <f t="shared" si="52"/>
        <v>50</v>
      </c>
      <c r="CL19" s="31">
        <f t="shared" si="53"/>
        <v>50</v>
      </c>
      <c r="CM19" s="31">
        <f t="shared" si="54"/>
        <v>50</v>
      </c>
      <c r="CO19" s="30">
        <f t="shared" si="55"/>
        <v>10</v>
      </c>
      <c r="CP19" s="30">
        <f t="shared" si="56"/>
        <v>0</v>
      </c>
      <c r="CQ19" s="30">
        <f t="shared" si="57"/>
        <v>0</v>
      </c>
      <c r="CR19" s="30">
        <f t="shared" si="58"/>
        <v>0</v>
      </c>
      <c r="CS19" s="30">
        <f t="shared" si="59"/>
        <v>0</v>
      </c>
      <c r="CT19" s="30">
        <f t="shared" si="60"/>
        <v>0</v>
      </c>
      <c r="CU19" s="30">
        <f t="shared" si="61"/>
        <v>0</v>
      </c>
      <c r="CV19" s="30">
        <f t="shared" si="62"/>
        <v>0</v>
      </c>
      <c r="CW19" s="30">
        <f t="shared" si="63"/>
        <v>0</v>
      </c>
      <c r="CX19" s="30">
        <f t="shared" si="64"/>
        <v>0</v>
      </c>
      <c r="CY19" s="30">
        <f t="shared" si="65"/>
        <v>0</v>
      </c>
      <c r="CZ19" s="30">
        <f t="shared" si="66"/>
        <v>0</v>
      </c>
      <c r="DA19" s="30">
        <f t="shared" si="67"/>
        <v>0</v>
      </c>
      <c r="DB19" s="30">
        <f t="shared" si="68"/>
        <v>0</v>
      </c>
      <c r="DC19" s="30">
        <f t="shared" si="69"/>
        <v>0</v>
      </c>
      <c r="DD19" s="30">
        <f t="shared" si="70"/>
        <v>0</v>
      </c>
      <c r="DE19" s="30">
        <f t="shared" si="71"/>
        <v>0</v>
      </c>
      <c r="DF19" s="30">
        <f t="shared" si="72"/>
        <v>0</v>
      </c>
      <c r="DG19" s="30">
        <f t="shared" si="73"/>
        <v>0</v>
      </c>
      <c r="DH19" s="30">
        <f t="shared" si="74"/>
        <v>0</v>
      </c>
      <c r="DI19" s="30">
        <f t="shared" si="75"/>
        <v>0</v>
      </c>
      <c r="DJ19" s="30">
        <f t="shared" si="76"/>
        <v>0</v>
      </c>
      <c r="DK19" s="30">
        <f t="shared" si="77"/>
        <v>0</v>
      </c>
      <c r="DL19" s="30">
        <f t="shared" si="78"/>
        <v>0</v>
      </c>
      <c r="DM19" s="30">
        <f t="shared" si="79"/>
        <v>0</v>
      </c>
      <c r="DO19" s="29">
        <f t="shared" si="80"/>
        <v>3.7037037037037035E-2</v>
      </c>
      <c r="DP19" s="29">
        <f t="shared" si="81"/>
        <v>0</v>
      </c>
      <c r="DQ19" s="29">
        <f t="shared" si="82"/>
        <v>1.7543859649122806E-2</v>
      </c>
      <c r="DR19" s="29">
        <f t="shared" si="83"/>
        <v>9.1743119266055051E-3</v>
      </c>
      <c r="DS19" s="11">
        <v>100</v>
      </c>
      <c r="DT19" s="11">
        <v>100</v>
      </c>
      <c r="DU19" s="11">
        <v>100</v>
      </c>
      <c r="DV19" s="11">
        <v>100</v>
      </c>
      <c r="DW19" s="11">
        <v>100</v>
      </c>
      <c r="DX19" s="11">
        <v>100</v>
      </c>
      <c r="DY19" s="11">
        <v>100</v>
      </c>
      <c r="DZ19" s="11">
        <v>100</v>
      </c>
      <c r="EA19" s="11">
        <v>100</v>
      </c>
      <c r="EB19" s="11">
        <v>100</v>
      </c>
      <c r="EC19" s="11">
        <v>100</v>
      </c>
      <c r="ED19" s="11">
        <v>100</v>
      </c>
      <c r="EE19" s="11">
        <v>100</v>
      </c>
      <c r="EF19" s="11">
        <v>100</v>
      </c>
      <c r="EG19" s="11">
        <v>100</v>
      </c>
      <c r="EH19" s="11">
        <v>100</v>
      </c>
      <c r="EI19" s="11">
        <v>100</v>
      </c>
      <c r="EJ19" s="11">
        <v>100</v>
      </c>
      <c r="EK19" s="11">
        <v>100</v>
      </c>
      <c r="EL19" s="11">
        <v>100</v>
      </c>
      <c r="EM19" s="11">
        <v>100</v>
      </c>
      <c r="EN19" s="11">
        <v>100</v>
      </c>
      <c r="EO19" s="11">
        <v>100</v>
      </c>
      <c r="EP19" s="11">
        <v>100</v>
      </c>
      <c r="EQ19" s="11">
        <v>100</v>
      </c>
      <c r="ES19" s="11">
        <f t="shared" si="84"/>
        <v>100</v>
      </c>
      <c r="ET19" s="11">
        <f t="shared" si="85"/>
        <v>100</v>
      </c>
      <c r="EU19" s="11">
        <f t="shared" si="86"/>
        <v>100</v>
      </c>
      <c r="EV19" s="11">
        <f t="shared" si="87"/>
        <v>100</v>
      </c>
      <c r="EW19" s="11">
        <f t="shared" si="88"/>
        <v>100</v>
      </c>
      <c r="EX19" s="11">
        <f t="shared" si="89"/>
        <v>100</v>
      </c>
      <c r="EZ19" s="29">
        <f t="shared" si="90"/>
        <v>3.7037037037037035E-2</v>
      </c>
      <c r="FA19" s="29">
        <f t="shared" si="91"/>
        <v>0</v>
      </c>
      <c r="FB19" s="29">
        <f t="shared" si="92"/>
        <v>1.8867924528301886E-2</v>
      </c>
      <c r="FC19" s="29">
        <f t="shared" si="93"/>
        <v>9.1743119266055051E-3</v>
      </c>
      <c r="FD19" s="25">
        <v>1</v>
      </c>
      <c r="FE19" s="25">
        <v>0</v>
      </c>
      <c r="FF19" s="25">
        <v>0</v>
      </c>
      <c r="FG19" s="25">
        <v>0</v>
      </c>
      <c r="FH19" s="25">
        <v>0</v>
      </c>
      <c r="FI19" s="25">
        <v>0</v>
      </c>
      <c r="FJ19" s="25">
        <v>0</v>
      </c>
      <c r="FK19" s="25">
        <v>0</v>
      </c>
      <c r="FL19" s="25">
        <v>0</v>
      </c>
      <c r="FM19" s="25">
        <v>0</v>
      </c>
      <c r="FN19" s="25">
        <v>0</v>
      </c>
      <c r="FO19" s="25">
        <v>0</v>
      </c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8"/>
      <c r="GC19" s="27"/>
      <c r="GD19" s="26">
        <f t="shared" si="94"/>
        <v>0.25</v>
      </c>
      <c r="GE19" s="25">
        <f t="shared" si="95"/>
        <v>0</v>
      </c>
      <c r="GF19" s="25">
        <f t="shared" si="96"/>
        <v>0</v>
      </c>
      <c r="GG19" s="25">
        <f t="shared" si="97"/>
        <v>0</v>
      </c>
      <c r="GH19" s="25">
        <f t="shared" si="98"/>
        <v>0</v>
      </c>
      <c r="GI19" s="25">
        <f t="shared" si="99"/>
        <v>0</v>
      </c>
      <c r="GK19" s="24">
        <f t="shared" si="100"/>
        <v>1</v>
      </c>
      <c r="GL19" s="24">
        <f t="shared" si="101"/>
        <v>1</v>
      </c>
      <c r="GM19" s="24">
        <f t="shared" si="102"/>
        <v>1</v>
      </c>
      <c r="GN19" s="24">
        <f t="shared" si="103"/>
        <v>1</v>
      </c>
      <c r="GO19" s="23">
        <v>0.8</v>
      </c>
      <c r="GP19" s="23">
        <v>0.1</v>
      </c>
    </row>
    <row r="20" spans="3:198" ht="15.75">
      <c r="C20" s="46">
        <v>14</v>
      </c>
      <c r="D20" s="43">
        <v>12345</v>
      </c>
      <c r="E20" s="45" t="s">
        <v>25</v>
      </c>
      <c r="F20"/>
      <c r="G20" s="48" t="s">
        <v>8</v>
      </c>
      <c r="H20" s="43">
        <v>70</v>
      </c>
      <c r="I20" s="42">
        <v>50</v>
      </c>
      <c r="J20" s="41">
        <v>60</v>
      </c>
      <c r="K20" s="40">
        <v>58.333333333333329</v>
      </c>
      <c r="L20" s="39">
        <f t="shared" si="1"/>
        <v>0.85714285714285721</v>
      </c>
      <c r="M20" s="38">
        <f t="shared" si="2"/>
        <v>0.83333333333333337</v>
      </c>
      <c r="O20" s="37">
        <f t="shared" si="104"/>
        <v>0.2</v>
      </c>
      <c r="P20" s="36">
        <f t="shared" si="104"/>
        <v>0.2</v>
      </c>
      <c r="Q20" s="36">
        <f t="shared" si="104"/>
        <v>0.2</v>
      </c>
      <c r="R20" s="36">
        <f t="shared" si="104"/>
        <v>0.2</v>
      </c>
      <c r="S20" s="36">
        <f t="shared" si="104"/>
        <v>0.2</v>
      </c>
      <c r="T20" s="36">
        <f t="shared" si="104"/>
        <v>0.2</v>
      </c>
      <c r="U20" s="36">
        <f t="shared" si="104"/>
        <v>0.2</v>
      </c>
      <c r="V20" s="36">
        <f t="shared" si="104"/>
        <v>0.2</v>
      </c>
      <c r="W20" s="36">
        <f t="shared" si="104"/>
        <v>0.2</v>
      </c>
      <c r="X20" s="36">
        <f t="shared" si="104"/>
        <v>0.2</v>
      </c>
      <c r="Y20" s="36">
        <f t="shared" si="104"/>
        <v>0.2</v>
      </c>
      <c r="Z20" s="36">
        <f t="shared" si="104"/>
        <v>0.2</v>
      </c>
      <c r="AA20" s="35">
        <f t="shared" si="105"/>
        <v>0.16666666666666663</v>
      </c>
      <c r="AB20" s="36">
        <f t="shared" si="105"/>
        <v>0.16666666666666663</v>
      </c>
      <c r="AC20" s="36">
        <f t="shared" si="105"/>
        <v>0.16666666666666663</v>
      </c>
      <c r="AD20" s="36">
        <f t="shared" si="105"/>
        <v>0.16666666666666663</v>
      </c>
      <c r="AE20" s="36">
        <f t="shared" si="105"/>
        <v>0.16666666666666663</v>
      </c>
      <c r="AF20" s="36">
        <f t="shared" si="105"/>
        <v>0.16666666666666663</v>
      </c>
      <c r="AG20" s="36">
        <f t="shared" si="105"/>
        <v>0.16666666666666663</v>
      </c>
      <c r="AH20" s="36">
        <f t="shared" si="105"/>
        <v>0.16666666666666663</v>
      </c>
      <c r="AI20" s="36">
        <f t="shared" si="105"/>
        <v>0.16666666666666663</v>
      </c>
      <c r="AJ20" s="36">
        <f t="shared" si="105"/>
        <v>0.16666666666666663</v>
      </c>
      <c r="AK20" s="36">
        <f t="shared" si="105"/>
        <v>0.16666666666666663</v>
      </c>
      <c r="AL20" s="36">
        <f t="shared" si="105"/>
        <v>0.16666666666666663</v>
      </c>
      <c r="AM20" s="35">
        <f t="shared" si="105"/>
        <v>0.16666666666666663</v>
      </c>
      <c r="AO20" s="34">
        <f t="shared" si="5"/>
        <v>0</v>
      </c>
      <c r="AP20" s="33">
        <f t="shared" si="6"/>
        <v>0</v>
      </c>
      <c r="AQ20" s="33">
        <f t="shared" si="7"/>
        <v>0</v>
      </c>
      <c r="AR20" s="33">
        <f t="shared" si="8"/>
        <v>0</v>
      </c>
      <c r="AS20" s="33">
        <f t="shared" si="9"/>
        <v>0</v>
      </c>
      <c r="AT20" s="33">
        <f t="shared" si="10"/>
        <v>0</v>
      </c>
      <c r="AU20" s="33">
        <f t="shared" si="11"/>
        <v>0</v>
      </c>
      <c r="AV20" s="33">
        <f t="shared" si="12"/>
        <v>0</v>
      </c>
      <c r="AW20" s="33">
        <f t="shared" si="13"/>
        <v>0</v>
      </c>
      <c r="AX20" s="33">
        <f t="shared" si="14"/>
        <v>0</v>
      </c>
      <c r="AY20" s="33">
        <f t="shared" si="15"/>
        <v>0</v>
      </c>
      <c r="AZ20" s="33">
        <f t="shared" si="16"/>
        <v>0</v>
      </c>
      <c r="BA20" s="32">
        <f t="shared" si="17"/>
        <v>0</v>
      </c>
      <c r="BB20" s="33">
        <f t="shared" si="18"/>
        <v>0</v>
      </c>
      <c r="BC20" s="33">
        <f t="shared" si="19"/>
        <v>0</v>
      </c>
      <c r="BD20" s="33">
        <f t="shared" si="20"/>
        <v>0</v>
      </c>
      <c r="BE20" s="33">
        <f t="shared" si="21"/>
        <v>0</v>
      </c>
      <c r="BF20" s="33">
        <f t="shared" si="22"/>
        <v>0</v>
      </c>
      <c r="BG20" s="33">
        <f t="shared" si="23"/>
        <v>0</v>
      </c>
      <c r="BH20" s="33">
        <f t="shared" si="24"/>
        <v>0</v>
      </c>
      <c r="BI20" s="33">
        <f t="shared" si="25"/>
        <v>0</v>
      </c>
      <c r="BJ20" s="33">
        <f t="shared" si="26"/>
        <v>0</v>
      </c>
      <c r="BK20" s="33">
        <f t="shared" si="27"/>
        <v>0</v>
      </c>
      <c r="BL20" s="33">
        <f t="shared" si="28"/>
        <v>0</v>
      </c>
      <c r="BM20" s="32">
        <f t="shared" si="29"/>
        <v>0</v>
      </c>
      <c r="BO20" s="31">
        <f t="shared" si="30"/>
        <v>60</v>
      </c>
      <c r="BP20" s="31">
        <f t="shared" si="31"/>
        <v>60</v>
      </c>
      <c r="BQ20" s="31">
        <f t="shared" si="32"/>
        <v>60</v>
      </c>
      <c r="BR20" s="31">
        <f t="shared" si="33"/>
        <v>60</v>
      </c>
      <c r="BS20" s="31">
        <f t="shared" si="34"/>
        <v>60</v>
      </c>
      <c r="BT20" s="31">
        <f t="shared" si="35"/>
        <v>60</v>
      </c>
      <c r="BU20" s="31">
        <f t="shared" si="36"/>
        <v>60</v>
      </c>
      <c r="BV20" s="31">
        <f t="shared" si="37"/>
        <v>60</v>
      </c>
      <c r="BW20" s="31">
        <f t="shared" si="38"/>
        <v>60</v>
      </c>
      <c r="BX20" s="31">
        <f t="shared" si="39"/>
        <v>60</v>
      </c>
      <c r="BY20" s="31">
        <f t="shared" si="40"/>
        <v>60</v>
      </c>
      <c r="BZ20" s="31">
        <f t="shared" si="41"/>
        <v>60</v>
      </c>
      <c r="CA20" s="31">
        <f t="shared" si="42"/>
        <v>58.333333333333329</v>
      </c>
      <c r="CB20" s="31">
        <f t="shared" si="43"/>
        <v>58.333333333333329</v>
      </c>
      <c r="CC20" s="31">
        <f t="shared" si="44"/>
        <v>58.333333333333329</v>
      </c>
      <c r="CD20" s="31">
        <f t="shared" si="45"/>
        <v>58.333333333333329</v>
      </c>
      <c r="CE20" s="31">
        <f t="shared" si="46"/>
        <v>58.333333333333329</v>
      </c>
      <c r="CF20" s="31">
        <f t="shared" si="47"/>
        <v>58.333333333333329</v>
      </c>
      <c r="CG20" s="31">
        <f t="shared" si="48"/>
        <v>58.333333333333329</v>
      </c>
      <c r="CH20" s="31">
        <f t="shared" si="49"/>
        <v>58.333333333333329</v>
      </c>
      <c r="CI20" s="31">
        <f t="shared" si="50"/>
        <v>58.333333333333329</v>
      </c>
      <c r="CJ20" s="31">
        <f t="shared" si="51"/>
        <v>58.333333333333329</v>
      </c>
      <c r="CK20" s="31">
        <f t="shared" si="52"/>
        <v>58.333333333333329</v>
      </c>
      <c r="CL20" s="31">
        <f t="shared" si="53"/>
        <v>58.333333333333329</v>
      </c>
      <c r="CM20" s="31">
        <f t="shared" si="54"/>
        <v>58.333333333333329</v>
      </c>
      <c r="CO20" s="30">
        <f t="shared" si="55"/>
        <v>12</v>
      </c>
      <c r="CP20" s="30">
        <f t="shared" si="56"/>
        <v>0</v>
      </c>
      <c r="CQ20" s="30">
        <f t="shared" si="57"/>
        <v>0</v>
      </c>
      <c r="CR20" s="30">
        <f t="shared" si="58"/>
        <v>0</v>
      </c>
      <c r="CS20" s="30">
        <f t="shared" si="59"/>
        <v>0</v>
      </c>
      <c r="CT20" s="30">
        <f t="shared" si="60"/>
        <v>0</v>
      </c>
      <c r="CU20" s="30">
        <f t="shared" si="61"/>
        <v>0</v>
      </c>
      <c r="CV20" s="30">
        <f t="shared" si="62"/>
        <v>0</v>
      </c>
      <c r="CW20" s="30">
        <f t="shared" si="63"/>
        <v>0</v>
      </c>
      <c r="CX20" s="30">
        <f t="shared" si="64"/>
        <v>0</v>
      </c>
      <c r="CY20" s="30">
        <f t="shared" si="65"/>
        <v>0</v>
      </c>
      <c r="CZ20" s="30">
        <f t="shared" si="66"/>
        <v>0</v>
      </c>
      <c r="DA20" s="30">
        <f t="shared" si="67"/>
        <v>0</v>
      </c>
      <c r="DB20" s="30">
        <f t="shared" si="68"/>
        <v>0</v>
      </c>
      <c r="DC20" s="30">
        <f t="shared" si="69"/>
        <v>0</v>
      </c>
      <c r="DD20" s="30">
        <f t="shared" si="70"/>
        <v>0</v>
      </c>
      <c r="DE20" s="30">
        <f t="shared" si="71"/>
        <v>0</v>
      </c>
      <c r="DF20" s="30">
        <f t="shared" si="72"/>
        <v>0</v>
      </c>
      <c r="DG20" s="30">
        <f t="shared" si="73"/>
        <v>0</v>
      </c>
      <c r="DH20" s="30">
        <f t="shared" si="74"/>
        <v>0</v>
      </c>
      <c r="DI20" s="30">
        <f t="shared" si="75"/>
        <v>0</v>
      </c>
      <c r="DJ20" s="30">
        <f t="shared" si="76"/>
        <v>0</v>
      </c>
      <c r="DK20" s="30">
        <f t="shared" si="77"/>
        <v>0</v>
      </c>
      <c r="DL20" s="30">
        <f t="shared" si="78"/>
        <v>0</v>
      </c>
      <c r="DM20" s="30">
        <f t="shared" si="79"/>
        <v>0</v>
      </c>
      <c r="DO20" s="29">
        <f t="shared" si="80"/>
        <v>3.7037037037037035E-2</v>
      </c>
      <c r="DP20" s="29">
        <f t="shared" si="81"/>
        <v>0</v>
      </c>
      <c r="DQ20" s="29">
        <f t="shared" si="82"/>
        <v>1.7543859649122806E-2</v>
      </c>
      <c r="DR20" s="29">
        <f t="shared" si="83"/>
        <v>9.1743119266055051E-3</v>
      </c>
      <c r="DS20" s="11">
        <v>100</v>
      </c>
      <c r="DT20" s="11">
        <v>100</v>
      </c>
      <c r="DU20" s="11">
        <v>100</v>
      </c>
      <c r="DV20" s="11">
        <v>100</v>
      </c>
      <c r="DW20" s="11">
        <v>100</v>
      </c>
      <c r="DX20" s="11">
        <v>100</v>
      </c>
      <c r="DY20" s="11">
        <v>100</v>
      </c>
      <c r="DZ20" s="11">
        <v>100</v>
      </c>
      <c r="EA20" s="11">
        <v>100</v>
      </c>
      <c r="EB20" s="11">
        <v>100</v>
      </c>
      <c r="EC20" s="11">
        <v>100</v>
      </c>
      <c r="ED20" s="11">
        <v>100</v>
      </c>
      <c r="EE20" s="11">
        <v>100</v>
      </c>
      <c r="EF20" s="11">
        <v>100</v>
      </c>
      <c r="EG20" s="11">
        <v>100</v>
      </c>
      <c r="EH20" s="11">
        <v>100</v>
      </c>
      <c r="EI20" s="11">
        <v>100</v>
      </c>
      <c r="EJ20" s="11">
        <v>100</v>
      </c>
      <c r="EK20" s="11">
        <v>100</v>
      </c>
      <c r="EL20" s="11">
        <v>100</v>
      </c>
      <c r="EM20" s="11">
        <v>100</v>
      </c>
      <c r="EN20" s="11">
        <v>100</v>
      </c>
      <c r="EO20" s="11">
        <v>100</v>
      </c>
      <c r="EP20" s="11">
        <v>100</v>
      </c>
      <c r="EQ20" s="11">
        <v>100</v>
      </c>
      <c r="ES20" s="11">
        <f t="shared" si="84"/>
        <v>100</v>
      </c>
      <c r="ET20" s="11">
        <f t="shared" si="85"/>
        <v>100</v>
      </c>
      <c r="EU20" s="11">
        <f t="shared" si="86"/>
        <v>100</v>
      </c>
      <c r="EV20" s="11">
        <f t="shared" si="87"/>
        <v>100</v>
      </c>
      <c r="EW20" s="11">
        <f t="shared" si="88"/>
        <v>100</v>
      </c>
      <c r="EX20" s="11">
        <f t="shared" si="89"/>
        <v>100</v>
      </c>
      <c r="EZ20" s="29">
        <f t="shared" si="90"/>
        <v>3.7037037037037035E-2</v>
      </c>
      <c r="FA20" s="29">
        <f t="shared" si="91"/>
        <v>0</v>
      </c>
      <c r="FB20" s="29">
        <f t="shared" si="92"/>
        <v>1.8867924528301886E-2</v>
      </c>
      <c r="FC20" s="29">
        <f t="shared" si="93"/>
        <v>9.1743119266055051E-3</v>
      </c>
      <c r="FD20" s="25">
        <v>1</v>
      </c>
      <c r="FE20" s="25">
        <v>0</v>
      </c>
      <c r="FF20" s="25">
        <v>0</v>
      </c>
      <c r="FG20" s="25">
        <v>0</v>
      </c>
      <c r="FH20" s="25">
        <v>0</v>
      </c>
      <c r="FI20" s="25">
        <v>0</v>
      </c>
      <c r="FJ20" s="25">
        <v>0</v>
      </c>
      <c r="FK20" s="25">
        <v>0</v>
      </c>
      <c r="FL20" s="25">
        <v>0</v>
      </c>
      <c r="FM20" s="25">
        <v>0</v>
      </c>
      <c r="FN20" s="25">
        <v>0</v>
      </c>
      <c r="FO20" s="25">
        <v>0</v>
      </c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8"/>
      <c r="GC20" s="27"/>
      <c r="GD20" s="26">
        <f t="shared" si="94"/>
        <v>0.25</v>
      </c>
      <c r="GE20" s="25">
        <f t="shared" si="95"/>
        <v>0</v>
      </c>
      <c r="GF20" s="25">
        <f t="shared" si="96"/>
        <v>0</v>
      </c>
      <c r="GG20" s="25">
        <f t="shared" si="97"/>
        <v>0</v>
      </c>
      <c r="GH20" s="25">
        <f t="shared" si="98"/>
        <v>0</v>
      </c>
      <c r="GI20" s="25">
        <f t="shared" si="99"/>
        <v>0</v>
      </c>
      <c r="GK20" s="24">
        <f t="shared" si="100"/>
        <v>1</v>
      </c>
      <c r="GL20" s="24">
        <f t="shared" si="101"/>
        <v>1</v>
      </c>
      <c r="GM20" s="24">
        <f t="shared" si="102"/>
        <v>1</v>
      </c>
      <c r="GN20" s="24">
        <f t="shared" si="103"/>
        <v>1</v>
      </c>
      <c r="GO20" s="23">
        <v>0.8</v>
      </c>
      <c r="GP20" s="23">
        <v>0.1</v>
      </c>
    </row>
    <row r="21" spans="3:198" ht="15.75">
      <c r="C21" s="46">
        <v>15</v>
      </c>
      <c r="D21" s="43">
        <v>12345</v>
      </c>
      <c r="E21" s="45" t="s">
        <v>25</v>
      </c>
      <c r="F21"/>
      <c r="G21" s="48" t="s">
        <v>8</v>
      </c>
      <c r="H21" s="43">
        <v>70</v>
      </c>
      <c r="I21" s="42">
        <v>50</v>
      </c>
      <c r="J21" s="49">
        <v>40</v>
      </c>
      <c r="K21" s="40">
        <v>40</v>
      </c>
      <c r="L21" s="39">
        <f t="shared" si="1"/>
        <v>1.25</v>
      </c>
      <c r="M21" s="38">
        <f t="shared" si="2"/>
        <v>1.25</v>
      </c>
      <c r="O21" s="37">
        <f t="shared" si="104"/>
        <v>-0.2</v>
      </c>
      <c r="P21" s="36">
        <f t="shared" si="104"/>
        <v>-0.2</v>
      </c>
      <c r="Q21" s="36">
        <f t="shared" si="104"/>
        <v>-0.2</v>
      </c>
      <c r="R21" s="36">
        <f t="shared" si="104"/>
        <v>-0.2</v>
      </c>
      <c r="S21" s="36">
        <f t="shared" si="104"/>
        <v>-0.2</v>
      </c>
      <c r="T21" s="36">
        <f t="shared" si="104"/>
        <v>-0.2</v>
      </c>
      <c r="U21" s="36">
        <f t="shared" si="104"/>
        <v>-0.2</v>
      </c>
      <c r="V21" s="36">
        <f t="shared" si="104"/>
        <v>-0.2</v>
      </c>
      <c r="W21" s="36">
        <f t="shared" si="104"/>
        <v>-0.2</v>
      </c>
      <c r="X21" s="36">
        <f t="shared" si="104"/>
        <v>-0.2</v>
      </c>
      <c r="Y21" s="36">
        <f t="shared" si="104"/>
        <v>-0.2</v>
      </c>
      <c r="Z21" s="36">
        <f t="shared" si="104"/>
        <v>-0.2</v>
      </c>
      <c r="AA21" s="35">
        <f t="shared" si="105"/>
        <v>-0.25</v>
      </c>
      <c r="AB21" s="36">
        <f t="shared" si="105"/>
        <v>-0.25</v>
      </c>
      <c r="AC21" s="36">
        <f t="shared" si="105"/>
        <v>-0.25</v>
      </c>
      <c r="AD21" s="36">
        <f t="shared" si="105"/>
        <v>-0.25</v>
      </c>
      <c r="AE21" s="36">
        <f t="shared" si="105"/>
        <v>-0.25</v>
      </c>
      <c r="AF21" s="36">
        <f t="shared" si="105"/>
        <v>-0.25</v>
      </c>
      <c r="AG21" s="36">
        <f t="shared" si="105"/>
        <v>-0.25</v>
      </c>
      <c r="AH21" s="36">
        <f t="shared" si="105"/>
        <v>-0.25</v>
      </c>
      <c r="AI21" s="36">
        <f t="shared" si="105"/>
        <v>-0.25</v>
      </c>
      <c r="AJ21" s="36">
        <f t="shared" si="105"/>
        <v>-0.25</v>
      </c>
      <c r="AK21" s="36">
        <f t="shared" si="105"/>
        <v>-0.25</v>
      </c>
      <c r="AL21" s="36">
        <f t="shared" si="105"/>
        <v>-0.25</v>
      </c>
      <c r="AM21" s="35">
        <f t="shared" si="105"/>
        <v>-0.25</v>
      </c>
      <c r="AO21" s="34">
        <f t="shared" si="5"/>
        <v>0</v>
      </c>
      <c r="AP21" s="33">
        <f t="shared" si="6"/>
        <v>0</v>
      </c>
      <c r="AQ21" s="33">
        <f t="shared" si="7"/>
        <v>0</v>
      </c>
      <c r="AR21" s="33">
        <f t="shared" si="8"/>
        <v>0</v>
      </c>
      <c r="AS21" s="33">
        <f t="shared" si="9"/>
        <v>0</v>
      </c>
      <c r="AT21" s="33">
        <f t="shared" si="10"/>
        <v>0</v>
      </c>
      <c r="AU21" s="33">
        <f t="shared" si="11"/>
        <v>0</v>
      </c>
      <c r="AV21" s="33">
        <f t="shared" si="12"/>
        <v>0</v>
      </c>
      <c r="AW21" s="33">
        <f t="shared" si="13"/>
        <v>0</v>
      </c>
      <c r="AX21" s="33">
        <f t="shared" si="14"/>
        <v>0</v>
      </c>
      <c r="AY21" s="33">
        <f t="shared" si="15"/>
        <v>0</v>
      </c>
      <c r="AZ21" s="33">
        <f t="shared" si="16"/>
        <v>0</v>
      </c>
      <c r="BA21" s="32">
        <f t="shared" si="17"/>
        <v>0</v>
      </c>
      <c r="BB21" s="33">
        <f t="shared" si="18"/>
        <v>0</v>
      </c>
      <c r="BC21" s="33">
        <f t="shared" si="19"/>
        <v>0</v>
      </c>
      <c r="BD21" s="33">
        <f t="shared" si="20"/>
        <v>0</v>
      </c>
      <c r="BE21" s="33">
        <f t="shared" si="21"/>
        <v>0</v>
      </c>
      <c r="BF21" s="33">
        <f t="shared" si="22"/>
        <v>0</v>
      </c>
      <c r="BG21" s="33">
        <f t="shared" si="23"/>
        <v>0</v>
      </c>
      <c r="BH21" s="33">
        <f t="shared" si="24"/>
        <v>0</v>
      </c>
      <c r="BI21" s="33">
        <f t="shared" si="25"/>
        <v>0</v>
      </c>
      <c r="BJ21" s="33">
        <f t="shared" si="26"/>
        <v>0</v>
      </c>
      <c r="BK21" s="33">
        <f t="shared" si="27"/>
        <v>0</v>
      </c>
      <c r="BL21" s="33">
        <f t="shared" si="28"/>
        <v>0</v>
      </c>
      <c r="BM21" s="32">
        <f t="shared" si="29"/>
        <v>0</v>
      </c>
      <c r="BO21" s="31">
        <f t="shared" si="30"/>
        <v>40</v>
      </c>
      <c r="BP21" s="31">
        <f t="shared" si="31"/>
        <v>40</v>
      </c>
      <c r="BQ21" s="31">
        <f t="shared" si="32"/>
        <v>40</v>
      </c>
      <c r="BR21" s="31">
        <f t="shared" si="33"/>
        <v>40</v>
      </c>
      <c r="BS21" s="31">
        <f t="shared" si="34"/>
        <v>40</v>
      </c>
      <c r="BT21" s="31">
        <f t="shared" si="35"/>
        <v>40</v>
      </c>
      <c r="BU21" s="31">
        <f t="shared" si="36"/>
        <v>40</v>
      </c>
      <c r="BV21" s="31">
        <f t="shared" si="37"/>
        <v>40</v>
      </c>
      <c r="BW21" s="31">
        <f t="shared" si="38"/>
        <v>40</v>
      </c>
      <c r="BX21" s="31">
        <f t="shared" si="39"/>
        <v>40</v>
      </c>
      <c r="BY21" s="31">
        <f t="shared" si="40"/>
        <v>40</v>
      </c>
      <c r="BZ21" s="31">
        <f t="shared" si="41"/>
        <v>40</v>
      </c>
      <c r="CA21" s="31">
        <f t="shared" si="42"/>
        <v>37.5</v>
      </c>
      <c r="CB21" s="31">
        <f t="shared" si="43"/>
        <v>37.5</v>
      </c>
      <c r="CC21" s="31">
        <f t="shared" si="44"/>
        <v>37.5</v>
      </c>
      <c r="CD21" s="31">
        <f t="shared" si="45"/>
        <v>37.5</v>
      </c>
      <c r="CE21" s="31">
        <f t="shared" si="46"/>
        <v>37.5</v>
      </c>
      <c r="CF21" s="31">
        <f t="shared" si="47"/>
        <v>37.5</v>
      </c>
      <c r="CG21" s="31">
        <f t="shared" si="48"/>
        <v>37.5</v>
      </c>
      <c r="CH21" s="31">
        <f t="shared" si="49"/>
        <v>37.5</v>
      </c>
      <c r="CI21" s="31">
        <f t="shared" si="50"/>
        <v>37.5</v>
      </c>
      <c r="CJ21" s="31">
        <f t="shared" si="51"/>
        <v>37.5</v>
      </c>
      <c r="CK21" s="31">
        <f t="shared" si="52"/>
        <v>37.5</v>
      </c>
      <c r="CL21" s="31">
        <f t="shared" si="53"/>
        <v>37.5</v>
      </c>
      <c r="CM21" s="31">
        <f t="shared" si="54"/>
        <v>37.5</v>
      </c>
      <c r="CO21" s="30">
        <f t="shared" si="55"/>
        <v>0</v>
      </c>
      <c r="CP21" s="30">
        <f t="shared" si="56"/>
        <v>0</v>
      </c>
      <c r="CQ21" s="30">
        <f t="shared" si="57"/>
        <v>0</v>
      </c>
      <c r="CR21" s="30">
        <f t="shared" si="58"/>
        <v>0</v>
      </c>
      <c r="CS21" s="30">
        <f t="shared" si="59"/>
        <v>0</v>
      </c>
      <c r="CT21" s="30">
        <f t="shared" si="60"/>
        <v>0</v>
      </c>
      <c r="CU21" s="30">
        <f t="shared" si="61"/>
        <v>0</v>
      </c>
      <c r="CV21" s="30">
        <f t="shared" si="62"/>
        <v>10</v>
      </c>
      <c r="CW21" s="30">
        <f t="shared" si="63"/>
        <v>0</v>
      </c>
      <c r="CX21" s="30">
        <f t="shared" si="64"/>
        <v>0</v>
      </c>
      <c r="CY21" s="30">
        <f t="shared" si="65"/>
        <v>0</v>
      </c>
      <c r="CZ21" s="30">
        <f t="shared" si="66"/>
        <v>0</v>
      </c>
      <c r="DA21" s="30">
        <f t="shared" si="67"/>
        <v>0</v>
      </c>
      <c r="DB21" s="30">
        <f t="shared" si="68"/>
        <v>0</v>
      </c>
      <c r="DC21" s="30">
        <f t="shared" si="69"/>
        <v>0</v>
      </c>
      <c r="DD21" s="30">
        <f t="shared" si="70"/>
        <v>0</v>
      </c>
      <c r="DE21" s="30">
        <f t="shared" si="71"/>
        <v>0</v>
      </c>
      <c r="DF21" s="30">
        <f t="shared" si="72"/>
        <v>0</v>
      </c>
      <c r="DG21" s="30">
        <f t="shared" si="73"/>
        <v>0</v>
      </c>
      <c r="DH21" s="30">
        <f t="shared" si="74"/>
        <v>0</v>
      </c>
      <c r="DI21" s="30">
        <f t="shared" si="75"/>
        <v>0</v>
      </c>
      <c r="DJ21" s="30">
        <f t="shared" si="76"/>
        <v>0</v>
      </c>
      <c r="DK21" s="30">
        <f t="shared" si="77"/>
        <v>0</v>
      </c>
      <c r="DL21" s="30">
        <f t="shared" si="78"/>
        <v>0</v>
      </c>
      <c r="DM21" s="30">
        <f t="shared" si="79"/>
        <v>0</v>
      </c>
      <c r="DO21" s="29">
        <f t="shared" si="80"/>
        <v>0</v>
      </c>
      <c r="DP21" s="29">
        <f t="shared" si="81"/>
        <v>3.8461538461538464E-2</v>
      </c>
      <c r="DQ21" s="29">
        <f t="shared" si="82"/>
        <v>1.7543859649122806E-2</v>
      </c>
      <c r="DR21" s="29">
        <f t="shared" si="83"/>
        <v>9.1743119266055051E-3</v>
      </c>
      <c r="DS21" s="11">
        <v>100</v>
      </c>
      <c r="DT21" s="11">
        <v>100</v>
      </c>
      <c r="DU21" s="11">
        <v>100</v>
      </c>
      <c r="DV21" s="11">
        <v>100</v>
      </c>
      <c r="DW21" s="11">
        <v>100</v>
      </c>
      <c r="DX21" s="11">
        <v>100</v>
      </c>
      <c r="DY21" s="11">
        <v>100</v>
      </c>
      <c r="DZ21" s="11">
        <v>100</v>
      </c>
      <c r="EA21" s="11">
        <v>100</v>
      </c>
      <c r="EB21" s="11">
        <v>100</v>
      </c>
      <c r="EC21" s="11">
        <v>100</v>
      </c>
      <c r="ED21" s="11">
        <v>100</v>
      </c>
      <c r="EE21" s="11">
        <v>100</v>
      </c>
      <c r="EF21" s="11">
        <v>100</v>
      </c>
      <c r="EG21" s="11">
        <v>100</v>
      </c>
      <c r="EH21" s="11">
        <v>100</v>
      </c>
      <c r="EI21" s="11">
        <v>100</v>
      </c>
      <c r="EJ21" s="11">
        <v>100</v>
      </c>
      <c r="EK21" s="11">
        <v>100</v>
      </c>
      <c r="EL21" s="11">
        <v>100</v>
      </c>
      <c r="EM21" s="11">
        <v>100</v>
      </c>
      <c r="EN21" s="11">
        <v>100</v>
      </c>
      <c r="EO21" s="11">
        <v>100</v>
      </c>
      <c r="EP21" s="11">
        <v>100</v>
      </c>
      <c r="EQ21" s="11">
        <v>100</v>
      </c>
      <c r="ES21" s="11">
        <f t="shared" si="84"/>
        <v>100</v>
      </c>
      <c r="ET21" s="11">
        <f t="shared" si="85"/>
        <v>100</v>
      </c>
      <c r="EU21" s="11">
        <f t="shared" si="86"/>
        <v>100</v>
      </c>
      <c r="EV21" s="11">
        <f t="shared" si="87"/>
        <v>100</v>
      </c>
      <c r="EW21" s="11">
        <f t="shared" si="88"/>
        <v>100</v>
      </c>
      <c r="EX21" s="11">
        <f t="shared" si="89"/>
        <v>100</v>
      </c>
      <c r="EZ21" s="29">
        <f t="shared" si="90"/>
        <v>0</v>
      </c>
      <c r="FA21" s="29">
        <f t="shared" si="91"/>
        <v>3.8461538461538464E-2</v>
      </c>
      <c r="FB21" s="29">
        <f t="shared" si="92"/>
        <v>1.8867924528301886E-2</v>
      </c>
      <c r="FC21" s="29">
        <f t="shared" si="93"/>
        <v>9.1743119266055051E-3</v>
      </c>
      <c r="FD21" s="25">
        <v>0</v>
      </c>
      <c r="FE21" s="25">
        <v>0</v>
      </c>
      <c r="FF21" s="25">
        <v>0</v>
      </c>
      <c r="FG21" s="25">
        <v>0</v>
      </c>
      <c r="FH21" s="25">
        <v>0</v>
      </c>
      <c r="FI21" s="25">
        <v>0</v>
      </c>
      <c r="FJ21" s="25">
        <v>0</v>
      </c>
      <c r="FK21" s="25">
        <v>1</v>
      </c>
      <c r="FL21" s="25">
        <v>0</v>
      </c>
      <c r="FM21" s="25">
        <v>0</v>
      </c>
      <c r="FN21" s="25">
        <v>0</v>
      </c>
      <c r="FO21" s="25">
        <v>0</v>
      </c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8"/>
      <c r="GC21" s="27"/>
      <c r="GD21" s="26">
        <f t="shared" si="94"/>
        <v>0</v>
      </c>
      <c r="GE21" s="25">
        <f t="shared" si="95"/>
        <v>0.25</v>
      </c>
      <c r="GF21" s="25">
        <f t="shared" si="96"/>
        <v>0</v>
      </c>
      <c r="GG21" s="25">
        <f t="shared" si="97"/>
        <v>0</v>
      </c>
      <c r="GH21" s="25">
        <f t="shared" si="98"/>
        <v>0</v>
      </c>
      <c r="GI21" s="25">
        <f t="shared" si="99"/>
        <v>0</v>
      </c>
      <c r="GK21" s="24">
        <f t="shared" si="100"/>
        <v>0</v>
      </c>
      <c r="GL21" s="24">
        <f t="shared" si="101"/>
        <v>1</v>
      </c>
      <c r="GM21" s="24">
        <f t="shared" si="102"/>
        <v>1</v>
      </c>
      <c r="GN21" s="24">
        <f t="shared" si="103"/>
        <v>1</v>
      </c>
      <c r="GO21" s="23">
        <v>0.8</v>
      </c>
      <c r="GP21" s="23">
        <v>0.1</v>
      </c>
    </row>
    <row r="22" spans="3:198" ht="15.75">
      <c r="C22" s="46">
        <v>16</v>
      </c>
      <c r="D22" s="43">
        <v>12345</v>
      </c>
      <c r="E22" s="45" t="s">
        <v>25</v>
      </c>
      <c r="F22"/>
      <c r="G22" s="48" t="s">
        <v>8</v>
      </c>
      <c r="H22" s="43">
        <v>70</v>
      </c>
      <c r="I22" s="42">
        <v>50</v>
      </c>
      <c r="J22" s="41">
        <v>50</v>
      </c>
      <c r="K22" s="40">
        <v>50</v>
      </c>
      <c r="L22" s="39">
        <f t="shared" si="1"/>
        <v>1</v>
      </c>
      <c r="M22" s="38">
        <f t="shared" si="2"/>
        <v>1</v>
      </c>
      <c r="O22" s="37">
        <f t="shared" si="104"/>
        <v>0</v>
      </c>
      <c r="P22" s="36">
        <f t="shared" si="104"/>
        <v>0</v>
      </c>
      <c r="Q22" s="36">
        <f t="shared" si="104"/>
        <v>0</v>
      </c>
      <c r="R22" s="36">
        <f t="shared" si="104"/>
        <v>0</v>
      </c>
      <c r="S22" s="36">
        <f t="shared" si="104"/>
        <v>0</v>
      </c>
      <c r="T22" s="36">
        <f t="shared" si="104"/>
        <v>0</v>
      </c>
      <c r="U22" s="36">
        <f t="shared" si="104"/>
        <v>0</v>
      </c>
      <c r="V22" s="36">
        <f t="shared" si="104"/>
        <v>0</v>
      </c>
      <c r="W22" s="36">
        <f t="shared" si="104"/>
        <v>0</v>
      </c>
      <c r="X22" s="36">
        <f t="shared" si="104"/>
        <v>0</v>
      </c>
      <c r="Y22" s="36">
        <f t="shared" si="104"/>
        <v>0</v>
      </c>
      <c r="Z22" s="36">
        <f t="shared" si="104"/>
        <v>0</v>
      </c>
      <c r="AA22" s="35">
        <f t="shared" si="105"/>
        <v>0</v>
      </c>
      <c r="AB22" s="36">
        <f t="shared" si="105"/>
        <v>0</v>
      </c>
      <c r="AC22" s="36">
        <f t="shared" si="105"/>
        <v>0</v>
      </c>
      <c r="AD22" s="36">
        <f t="shared" si="105"/>
        <v>0</v>
      </c>
      <c r="AE22" s="36">
        <f t="shared" si="105"/>
        <v>0</v>
      </c>
      <c r="AF22" s="36">
        <f t="shared" si="105"/>
        <v>0</v>
      </c>
      <c r="AG22" s="36">
        <f t="shared" si="105"/>
        <v>0</v>
      </c>
      <c r="AH22" s="36">
        <f t="shared" si="105"/>
        <v>0</v>
      </c>
      <c r="AI22" s="36">
        <f t="shared" si="105"/>
        <v>0</v>
      </c>
      <c r="AJ22" s="36">
        <f t="shared" si="105"/>
        <v>0</v>
      </c>
      <c r="AK22" s="36">
        <f t="shared" si="105"/>
        <v>0</v>
      </c>
      <c r="AL22" s="36">
        <f t="shared" si="105"/>
        <v>0</v>
      </c>
      <c r="AM22" s="35">
        <f t="shared" si="105"/>
        <v>0</v>
      </c>
      <c r="AO22" s="34">
        <f t="shared" si="5"/>
        <v>0</v>
      </c>
      <c r="AP22" s="33">
        <f t="shared" si="6"/>
        <v>0</v>
      </c>
      <c r="AQ22" s="33">
        <f t="shared" si="7"/>
        <v>0</v>
      </c>
      <c r="AR22" s="33">
        <f t="shared" si="8"/>
        <v>0</v>
      </c>
      <c r="AS22" s="33">
        <f t="shared" si="9"/>
        <v>0</v>
      </c>
      <c r="AT22" s="33">
        <f t="shared" si="10"/>
        <v>0</v>
      </c>
      <c r="AU22" s="33">
        <f t="shared" si="11"/>
        <v>0</v>
      </c>
      <c r="AV22" s="33">
        <f t="shared" si="12"/>
        <v>0</v>
      </c>
      <c r="AW22" s="33">
        <f t="shared" si="13"/>
        <v>0</v>
      </c>
      <c r="AX22" s="33">
        <f t="shared" si="14"/>
        <v>0</v>
      </c>
      <c r="AY22" s="33">
        <f t="shared" si="15"/>
        <v>0</v>
      </c>
      <c r="AZ22" s="33">
        <f t="shared" si="16"/>
        <v>0</v>
      </c>
      <c r="BA22" s="32">
        <f t="shared" si="17"/>
        <v>0</v>
      </c>
      <c r="BB22" s="33">
        <f t="shared" si="18"/>
        <v>0</v>
      </c>
      <c r="BC22" s="33">
        <f t="shared" si="19"/>
        <v>0</v>
      </c>
      <c r="BD22" s="33">
        <f t="shared" si="20"/>
        <v>0</v>
      </c>
      <c r="BE22" s="33">
        <f t="shared" si="21"/>
        <v>0</v>
      </c>
      <c r="BF22" s="33">
        <f t="shared" si="22"/>
        <v>0</v>
      </c>
      <c r="BG22" s="33">
        <f t="shared" si="23"/>
        <v>0</v>
      </c>
      <c r="BH22" s="33">
        <f t="shared" si="24"/>
        <v>0</v>
      </c>
      <c r="BI22" s="33">
        <f t="shared" si="25"/>
        <v>0</v>
      </c>
      <c r="BJ22" s="33">
        <f t="shared" si="26"/>
        <v>0</v>
      </c>
      <c r="BK22" s="33">
        <f t="shared" si="27"/>
        <v>0</v>
      </c>
      <c r="BL22" s="33">
        <f t="shared" si="28"/>
        <v>0</v>
      </c>
      <c r="BM22" s="32">
        <f t="shared" si="29"/>
        <v>0</v>
      </c>
      <c r="BO22" s="31">
        <f t="shared" si="30"/>
        <v>50</v>
      </c>
      <c r="BP22" s="31">
        <f t="shared" si="31"/>
        <v>50</v>
      </c>
      <c r="BQ22" s="31">
        <f t="shared" si="32"/>
        <v>50</v>
      </c>
      <c r="BR22" s="31">
        <f t="shared" si="33"/>
        <v>50</v>
      </c>
      <c r="BS22" s="31">
        <f t="shared" si="34"/>
        <v>50</v>
      </c>
      <c r="BT22" s="31">
        <f t="shared" si="35"/>
        <v>50</v>
      </c>
      <c r="BU22" s="31">
        <f t="shared" si="36"/>
        <v>50</v>
      </c>
      <c r="BV22" s="31">
        <f t="shared" si="37"/>
        <v>50</v>
      </c>
      <c r="BW22" s="31">
        <f t="shared" si="38"/>
        <v>50</v>
      </c>
      <c r="BX22" s="31">
        <f t="shared" si="39"/>
        <v>50</v>
      </c>
      <c r="BY22" s="31">
        <f t="shared" si="40"/>
        <v>50</v>
      </c>
      <c r="BZ22" s="31">
        <f t="shared" si="41"/>
        <v>50</v>
      </c>
      <c r="CA22" s="31">
        <f t="shared" si="42"/>
        <v>50</v>
      </c>
      <c r="CB22" s="31">
        <f t="shared" si="43"/>
        <v>50</v>
      </c>
      <c r="CC22" s="31">
        <f t="shared" si="44"/>
        <v>50</v>
      </c>
      <c r="CD22" s="31">
        <f t="shared" si="45"/>
        <v>50</v>
      </c>
      <c r="CE22" s="31">
        <f t="shared" si="46"/>
        <v>50</v>
      </c>
      <c r="CF22" s="31">
        <f t="shared" si="47"/>
        <v>50</v>
      </c>
      <c r="CG22" s="31">
        <f t="shared" si="48"/>
        <v>50</v>
      </c>
      <c r="CH22" s="31">
        <f t="shared" si="49"/>
        <v>50</v>
      </c>
      <c r="CI22" s="31">
        <f t="shared" si="50"/>
        <v>50</v>
      </c>
      <c r="CJ22" s="31">
        <f t="shared" si="51"/>
        <v>50</v>
      </c>
      <c r="CK22" s="31">
        <f t="shared" si="52"/>
        <v>50</v>
      </c>
      <c r="CL22" s="31">
        <f t="shared" si="53"/>
        <v>50</v>
      </c>
      <c r="CM22" s="31">
        <f t="shared" si="54"/>
        <v>50</v>
      </c>
      <c r="CO22" s="30">
        <f t="shared" si="55"/>
        <v>0</v>
      </c>
      <c r="CP22" s="30">
        <f t="shared" si="56"/>
        <v>0</v>
      </c>
      <c r="CQ22" s="30">
        <f t="shared" si="57"/>
        <v>0</v>
      </c>
      <c r="CR22" s="30">
        <f t="shared" si="58"/>
        <v>0</v>
      </c>
      <c r="CS22" s="30">
        <f t="shared" si="59"/>
        <v>0</v>
      </c>
      <c r="CT22" s="30">
        <f t="shared" si="60"/>
        <v>0</v>
      </c>
      <c r="CU22" s="30">
        <f t="shared" si="61"/>
        <v>0</v>
      </c>
      <c r="CV22" s="30">
        <f t="shared" si="62"/>
        <v>12.5</v>
      </c>
      <c r="CW22" s="30">
        <f t="shared" si="63"/>
        <v>0</v>
      </c>
      <c r="CX22" s="30">
        <f t="shared" si="64"/>
        <v>0</v>
      </c>
      <c r="CY22" s="30">
        <f t="shared" si="65"/>
        <v>0</v>
      </c>
      <c r="CZ22" s="30">
        <f t="shared" si="66"/>
        <v>0</v>
      </c>
      <c r="DA22" s="30">
        <f t="shared" si="67"/>
        <v>0</v>
      </c>
      <c r="DB22" s="30">
        <f t="shared" si="68"/>
        <v>0</v>
      </c>
      <c r="DC22" s="30">
        <f t="shared" si="69"/>
        <v>0</v>
      </c>
      <c r="DD22" s="30">
        <f t="shared" si="70"/>
        <v>0</v>
      </c>
      <c r="DE22" s="30">
        <f t="shared" si="71"/>
        <v>0</v>
      </c>
      <c r="DF22" s="30">
        <f t="shared" si="72"/>
        <v>0</v>
      </c>
      <c r="DG22" s="30">
        <f t="shared" si="73"/>
        <v>0</v>
      </c>
      <c r="DH22" s="30">
        <f t="shared" si="74"/>
        <v>0</v>
      </c>
      <c r="DI22" s="30">
        <f t="shared" si="75"/>
        <v>0</v>
      </c>
      <c r="DJ22" s="30">
        <f t="shared" si="76"/>
        <v>0</v>
      </c>
      <c r="DK22" s="30">
        <f t="shared" si="77"/>
        <v>0</v>
      </c>
      <c r="DL22" s="30">
        <f t="shared" si="78"/>
        <v>0</v>
      </c>
      <c r="DM22" s="30">
        <f t="shared" si="79"/>
        <v>0</v>
      </c>
      <c r="DO22" s="29">
        <f t="shared" si="80"/>
        <v>0</v>
      </c>
      <c r="DP22" s="29">
        <f t="shared" si="81"/>
        <v>3.8461538461538464E-2</v>
      </c>
      <c r="DQ22" s="29">
        <f t="shared" si="82"/>
        <v>1.7543859649122806E-2</v>
      </c>
      <c r="DR22" s="29">
        <f t="shared" si="83"/>
        <v>9.1743119266055051E-3</v>
      </c>
      <c r="DS22" s="11">
        <v>100</v>
      </c>
      <c r="DT22" s="11">
        <v>100</v>
      </c>
      <c r="DU22" s="11">
        <v>100</v>
      </c>
      <c r="DV22" s="11">
        <v>100</v>
      </c>
      <c r="DW22" s="11">
        <v>100</v>
      </c>
      <c r="DX22" s="11">
        <v>100</v>
      </c>
      <c r="DY22" s="11">
        <v>100</v>
      </c>
      <c r="DZ22" s="11">
        <v>100</v>
      </c>
      <c r="EA22" s="11">
        <v>100</v>
      </c>
      <c r="EB22" s="11">
        <v>100</v>
      </c>
      <c r="EC22" s="11">
        <v>100</v>
      </c>
      <c r="ED22" s="11">
        <v>100</v>
      </c>
      <c r="EE22" s="11">
        <v>100</v>
      </c>
      <c r="EF22" s="11">
        <v>100</v>
      </c>
      <c r="EG22" s="11">
        <v>100</v>
      </c>
      <c r="EH22" s="11">
        <v>100</v>
      </c>
      <c r="EI22" s="11">
        <v>100</v>
      </c>
      <c r="EJ22" s="11">
        <v>100</v>
      </c>
      <c r="EK22" s="11">
        <v>100</v>
      </c>
      <c r="EL22" s="11">
        <v>100</v>
      </c>
      <c r="EM22" s="11">
        <v>100</v>
      </c>
      <c r="EN22" s="11">
        <v>100</v>
      </c>
      <c r="EO22" s="11">
        <v>100</v>
      </c>
      <c r="EP22" s="11">
        <v>100</v>
      </c>
      <c r="EQ22" s="11">
        <v>100</v>
      </c>
      <c r="ES22" s="11">
        <f t="shared" si="84"/>
        <v>100</v>
      </c>
      <c r="ET22" s="11">
        <f t="shared" si="85"/>
        <v>100</v>
      </c>
      <c r="EU22" s="11">
        <f t="shared" si="86"/>
        <v>100</v>
      </c>
      <c r="EV22" s="11">
        <f t="shared" si="87"/>
        <v>100</v>
      </c>
      <c r="EW22" s="11">
        <f t="shared" si="88"/>
        <v>100</v>
      </c>
      <c r="EX22" s="11">
        <f t="shared" si="89"/>
        <v>100</v>
      </c>
      <c r="EZ22" s="29">
        <f t="shared" si="90"/>
        <v>0</v>
      </c>
      <c r="FA22" s="29">
        <f t="shared" si="91"/>
        <v>3.8461538461538464E-2</v>
      </c>
      <c r="FB22" s="29">
        <f t="shared" si="92"/>
        <v>1.8867924528301886E-2</v>
      </c>
      <c r="FC22" s="29">
        <f t="shared" si="93"/>
        <v>9.1743119266055051E-3</v>
      </c>
      <c r="FD22" s="25">
        <v>0</v>
      </c>
      <c r="FE22" s="25">
        <v>0</v>
      </c>
      <c r="FF22" s="25">
        <v>0</v>
      </c>
      <c r="FG22" s="25">
        <v>0</v>
      </c>
      <c r="FH22" s="25">
        <v>0</v>
      </c>
      <c r="FI22" s="25">
        <v>0</v>
      </c>
      <c r="FJ22" s="25">
        <v>0</v>
      </c>
      <c r="FK22" s="25">
        <v>1</v>
      </c>
      <c r="FL22" s="25">
        <v>0</v>
      </c>
      <c r="FM22" s="25">
        <v>0</v>
      </c>
      <c r="FN22" s="25">
        <v>0</v>
      </c>
      <c r="FO22" s="25">
        <v>0</v>
      </c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8"/>
      <c r="GC22" s="27"/>
      <c r="GD22" s="26">
        <f t="shared" si="94"/>
        <v>0</v>
      </c>
      <c r="GE22" s="25">
        <f t="shared" si="95"/>
        <v>0.25</v>
      </c>
      <c r="GF22" s="25">
        <f t="shared" si="96"/>
        <v>0</v>
      </c>
      <c r="GG22" s="25">
        <f t="shared" si="97"/>
        <v>0</v>
      </c>
      <c r="GH22" s="25">
        <f t="shared" si="98"/>
        <v>0</v>
      </c>
      <c r="GI22" s="25">
        <f t="shared" si="99"/>
        <v>0</v>
      </c>
      <c r="GK22" s="24">
        <f t="shared" si="100"/>
        <v>0</v>
      </c>
      <c r="GL22" s="24">
        <f t="shared" si="101"/>
        <v>1</v>
      </c>
      <c r="GM22" s="24">
        <f t="shared" si="102"/>
        <v>1</v>
      </c>
      <c r="GN22" s="24">
        <f t="shared" si="103"/>
        <v>1</v>
      </c>
      <c r="GO22" s="23">
        <v>0.8</v>
      </c>
      <c r="GP22" s="23">
        <v>0.1</v>
      </c>
    </row>
    <row r="23" spans="3:198" ht="15.75">
      <c r="C23" s="46">
        <v>17</v>
      </c>
      <c r="D23" s="43">
        <v>12345</v>
      </c>
      <c r="E23" s="45" t="s">
        <v>25</v>
      </c>
      <c r="F23"/>
      <c r="G23" s="48" t="s">
        <v>8</v>
      </c>
      <c r="H23" s="43">
        <v>70</v>
      </c>
      <c r="I23" s="42">
        <v>50</v>
      </c>
      <c r="J23" s="41">
        <v>50</v>
      </c>
      <c r="K23" s="40">
        <v>50</v>
      </c>
      <c r="L23" s="39">
        <f t="shared" si="1"/>
        <v>1</v>
      </c>
      <c r="M23" s="38">
        <f t="shared" si="2"/>
        <v>1</v>
      </c>
      <c r="O23" s="37">
        <f t="shared" si="104"/>
        <v>0</v>
      </c>
      <c r="P23" s="36">
        <f t="shared" si="104"/>
        <v>0</v>
      </c>
      <c r="Q23" s="36">
        <f t="shared" si="104"/>
        <v>0</v>
      </c>
      <c r="R23" s="36">
        <f t="shared" si="104"/>
        <v>0</v>
      </c>
      <c r="S23" s="36">
        <f t="shared" si="104"/>
        <v>0</v>
      </c>
      <c r="T23" s="36">
        <f t="shared" si="104"/>
        <v>0</v>
      </c>
      <c r="U23" s="36">
        <f t="shared" si="104"/>
        <v>0</v>
      </c>
      <c r="V23" s="36">
        <f t="shared" si="104"/>
        <v>0</v>
      </c>
      <c r="W23" s="36">
        <f t="shared" si="104"/>
        <v>0</v>
      </c>
      <c r="X23" s="36">
        <f t="shared" si="104"/>
        <v>0</v>
      </c>
      <c r="Y23" s="36">
        <f t="shared" si="104"/>
        <v>0</v>
      </c>
      <c r="Z23" s="36">
        <f t="shared" si="104"/>
        <v>0</v>
      </c>
      <c r="AA23" s="35">
        <f t="shared" si="105"/>
        <v>0</v>
      </c>
      <c r="AB23" s="36">
        <f t="shared" si="105"/>
        <v>0</v>
      </c>
      <c r="AC23" s="36">
        <f t="shared" si="105"/>
        <v>0</v>
      </c>
      <c r="AD23" s="36">
        <f t="shared" si="105"/>
        <v>0</v>
      </c>
      <c r="AE23" s="36">
        <f t="shared" si="105"/>
        <v>0</v>
      </c>
      <c r="AF23" s="36">
        <f t="shared" si="105"/>
        <v>0</v>
      </c>
      <c r="AG23" s="36">
        <f t="shared" si="105"/>
        <v>0</v>
      </c>
      <c r="AH23" s="36">
        <f t="shared" si="105"/>
        <v>0</v>
      </c>
      <c r="AI23" s="36">
        <f t="shared" si="105"/>
        <v>0</v>
      </c>
      <c r="AJ23" s="36">
        <f t="shared" si="105"/>
        <v>0</v>
      </c>
      <c r="AK23" s="36">
        <f t="shared" si="105"/>
        <v>0</v>
      </c>
      <c r="AL23" s="36">
        <f t="shared" si="105"/>
        <v>0</v>
      </c>
      <c r="AM23" s="35">
        <f t="shared" si="105"/>
        <v>0</v>
      </c>
      <c r="AO23" s="34">
        <f t="shared" si="5"/>
        <v>0</v>
      </c>
      <c r="AP23" s="33">
        <f t="shared" si="6"/>
        <v>0</v>
      </c>
      <c r="AQ23" s="33">
        <f t="shared" si="7"/>
        <v>0</v>
      </c>
      <c r="AR23" s="33">
        <f t="shared" si="8"/>
        <v>0</v>
      </c>
      <c r="AS23" s="33">
        <f t="shared" si="9"/>
        <v>0</v>
      </c>
      <c r="AT23" s="33">
        <f t="shared" si="10"/>
        <v>0</v>
      </c>
      <c r="AU23" s="33">
        <f t="shared" si="11"/>
        <v>0</v>
      </c>
      <c r="AV23" s="33">
        <f t="shared" si="12"/>
        <v>0</v>
      </c>
      <c r="AW23" s="33">
        <f t="shared" si="13"/>
        <v>0</v>
      </c>
      <c r="AX23" s="33">
        <f t="shared" si="14"/>
        <v>0</v>
      </c>
      <c r="AY23" s="33">
        <f t="shared" si="15"/>
        <v>0</v>
      </c>
      <c r="AZ23" s="33">
        <f t="shared" si="16"/>
        <v>0</v>
      </c>
      <c r="BA23" s="32">
        <f t="shared" si="17"/>
        <v>0</v>
      </c>
      <c r="BB23" s="33">
        <f t="shared" si="18"/>
        <v>0</v>
      </c>
      <c r="BC23" s="33">
        <f t="shared" si="19"/>
        <v>0</v>
      </c>
      <c r="BD23" s="33">
        <f t="shared" si="20"/>
        <v>0</v>
      </c>
      <c r="BE23" s="33">
        <f t="shared" si="21"/>
        <v>0</v>
      </c>
      <c r="BF23" s="33">
        <f t="shared" si="22"/>
        <v>0</v>
      </c>
      <c r="BG23" s="33">
        <f t="shared" si="23"/>
        <v>0</v>
      </c>
      <c r="BH23" s="33">
        <f t="shared" si="24"/>
        <v>0</v>
      </c>
      <c r="BI23" s="33">
        <f t="shared" si="25"/>
        <v>0</v>
      </c>
      <c r="BJ23" s="33">
        <f t="shared" si="26"/>
        <v>0</v>
      </c>
      <c r="BK23" s="33">
        <f t="shared" si="27"/>
        <v>0</v>
      </c>
      <c r="BL23" s="33">
        <f t="shared" si="28"/>
        <v>0</v>
      </c>
      <c r="BM23" s="32">
        <f t="shared" si="29"/>
        <v>0</v>
      </c>
      <c r="BO23" s="31">
        <f t="shared" si="30"/>
        <v>50</v>
      </c>
      <c r="BP23" s="31">
        <f t="shared" si="31"/>
        <v>50</v>
      </c>
      <c r="BQ23" s="31">
        <f t="shared" si="32"/>
        <v>50</v>
      </c>
      <c r="BR23" s="31">
        <f t="shared" si="33"/>
        <v>50</v>
      </c>
      <c r="BS23" s="31">
        <f t="shared" si="34"/>
        <v>50</v>
      </c>
      <c r="BT23" s="31">
        <f t="shared" si="35"/>
        <v>50</v>
      </c>
      <c r="BU23" s="31">
        <f t="shared" si="36"/>
        <v>50</v>
      </c>
      <c r="BV23" s="31">
        <f t="shared" si="37"/>
        <v>50</v>
      </c>
      <c r="BW23" s="31">
        <f t="shared" si="38"/>
        <v>50</v>
      </c>
      <c r="BX23" s="31">
        <f t="shared" si="39"/>
        <v>50</v>
      </c>
      <c r="BY23" s="31">
        <f t="shared" si="40"/>
        <v>50</v>
      </c>
      <c r="BZ23" s="31">
        <f t="shared" si="41"/>
        <v>50</v>
      </c>
      <c r="CA23" s="31">
        <f t="shared" si="42"/>
        <v>50</v>
      </c>
      <c r="CB23" s="31">
        <f t="shared" si="43"/>
        <v>50</v>
      </c>
      <c r="CC23" s="31">
        <f t="shared" si="44"/>
        <v>50</v>
      </c>
      <c r="CD23" s="31">
        <f t="shared" si="45"/>
        <v>50</v>
      </c>
      <c r="CE23" s="31">
        <f t="shared" si="46"/>
        <v>50</v>
      </c>
      <c r="CF23" s="31">
        <f t="shared" si="47"/>
        <v>50</v>
      </c>
      <c r="CG23" s="31">
        <f t="shared" si="48"/>
        <v>50</v>
      </c>
      <c r="CH23" s="31">
        <f t="shared" si="49"/>
        <v>50</v>
      </c>
      <c r="CI23" s="31">
        <f t="shared" si="50"/>
        <v>50</v>
      </c>
      <c r="CJ23" s="31">
        <f t="shared" si="51"/>
        <v>50</v>
      </c>
      <c r="CK23" s="31">
        <f t="shared" si="52"/>
        <v>50</v>
      </c>
      <c r="CL23" s="31">
        <f t="shared" si="53"/>
        <v>50</v>
      </c>
      <c r="CM23" s="31">
        <f t="shared" si="54"/>
        <v>50</v>
      </c>
      <c r="CO23" s="30">
        <f t="shared" si="55"/>
        <v>0</v>
      </c>
      <c r="CP23" s="30">
        <f t="shared" si="56"/>
        <v>0</v>
      </c>
      <c r="CQ23" s="30">
        <f t="shared" si="57"/>
        <v>0</v>
      </c>
      <c r="CR23" s="30">
        <f t="shared" si="58"/>
        <v>0</v>
      </c>
      <c r="CS23" s="30">
        <f t="shared" si="59"/>
        <v>0</v>
      </c>
      <c r="CT23" s="30">
        <f t="shared" si="60"/>
        <v>0</v>
      </c>
      <c r="CU23" s="30">
        <f t="shared" si="61"/>
        <v>0</v>
      </c>
      <c r="CV23" s="30">
        <f t="shared" si="62"/>
        <v>0</v>
      </c>
      <c r="CW23" s="30">
        <f t="shared" si="63"/>
        <v>0</v>
      </c>
      <c r="CX23" s="30">
        <f t="shared" si="64"/>
        <v>0</v>
      </c>
      <c r="CY23" s="30">
        <f t="shared" si="65"/>
        <v>12.5</v>
      </c>
      <c r="CZ23" s="30">
        <f t="shared" si="66"/>
        <v>0</v>
      </c>
      <c r="DA23" s="30">
        <f t="shared" si="67"/>
        <v>0</v>
      </c>
      <c r="DB23" s="30">
        <f t="shared" si="68"/>
        <v>0</v>
      </c>
      <c r="DC23" s="30">
        <f t="shared" si="69"/>
        <v>0</v>
      </c>
      <c r="DD23" s="30">
        <f t="shared" si="70"/>
        <v>0</v>
      </c>
      <c r="DE23" s="30">
        <f t="shared" si="71"/>
        <v>0</v>
      </c>
      <c r="DF23" s="30">
        <f t="shared" si="72"/>
        <v>0</v>
      </c>
      <c r="DG23" s="30">
        <f t="shared" si="73"/>
        <v>0</v>
      </c>
      <c r="DH23" s="30">
        <f t="shared" si="74"/>
        <v>0</v>
      </c>
      <c r="DI23" s="30">
        <f t="shared" si="75"/>
        <v>0</v>
      </c>
      <c r="DJ23" s="30">
        <f t="shared" si="76"/>
        <v>0</v>
      </c>
      <c r="DK23" s="30">
        <f t="shared" si="77"/>
        <v>0</v>
      </c>
      <c r="DL23" s="30">
        <f t="shared" si="78"/>
        <v>0</v>
      </c>
      <c r="DM23" s="30">
        <f t="shared" si="79"/>
        <v>0</v>
      </c>
      <c r="DO23" s="29">
        <f t="shared" si="80"/>
        <v>0</v>
      </c>
      <c r="DP23" s="29">
        <f t="shared" si="81"/>
        <v>3.8461538461538464E-2</v>
      </c>
      <c r="DQ23" s="29">
        <f t="shared" si="82"/>
        <v>1.7543859649122806E-2</v>
      </c>
      <c r="DR23" s="29">
        <f t="shared" si="83"/>
        <v>9.1743119266055051E-3</v>
      </c>
      <c r="DS23" s="11">
        <v>100</v>
      </c>
      <c r="DT23" s="11">
        <v>100</v>
      </c>
      <c r="DU23" s="11">
        <v>100</v>
      </c>
      <c r="DV23" s="11">
        <v>100</v>
      </c>
      <c r="DW23" s="11">
        <v>100</v>
      </c>
      <c r="DX23" s="11">
        <v>100</v>
      </c>
      <c r="DY23" s="11">
        <v>100</v>
      </c>
      <c r="DZ23" s="11">
        <v>100</v>
      </c>
      <c r="EA23" s="11">
        <v>100</v>
      </c>
      <c r="EB23" s="11">
        <v>100</v>
      </c>
      <c r="EC23" s="11">
        <v>100</v>
      </c>
      <c r="ED23" s="11">
        <v>100</v>
      </c>
      <c r="EE23" s="11">
        <v>100</v>
      </c>
      <c r="EF23" s="11">
        <v>100</v>
      </c>
      <c r="EG23" s="11">
        <v>100</v>
      </c>
      <c r="EH23" s="11">
        <v>100</v>
      </c>
      <c r="EI23" s="11">
        <v>100</v>
      </c>
      <c r="EJ23" s="11">
        <v>100</v>
      </c>
      <c r="EK23" s="11">
        <v>100</v>
      </c>
      <c r="EL23" s="11">
        <v>100</v>
      </c>
      <c r="EM23" s="11">
        <v>100</v>
      </c>
      <c r="EN23" s="11">
        <v>100</v>
      </c>
      <c r="EO23" s="11">
        <v>100</v>
      </c>
      <c r="EP23" s="11">
        <v>100</v>
      </c>
      <c r="EQ23" s="11">
        <v>100</v>
      </c>
      <c r="ES23" s="11">
        <f t="shared" si="84"/>
        <v>100</v>
      </c>
      <c r="ET23" s="11">
        <f t="shared" si="85"/>
        <v>100</v>
      </c>
      <c r="EU23" s="11">
        <f t="shared" si="86"/>
        <v>100</v>
      </c>
      <c r="EV23" s="11">
        <f t="shared" si="87"/>
        <v>100</v>
      </c>
      <c r="EW23" s="11">
        <f t="shared" si="88"/>
        <v>100</v>
      </c>
      <c r="EX23" s="11">
        <f t="shared" si="89"/>
        <v>100</v>
      </c>
      <c r="EZ23" s="29">
        <f t="shared" si="90"/>
        <v>0</v>
      </c>
      <c r="FA23" s="29">
        <f t="shared" si="91"/>
        <v>3.8461538461538464E-2</v>
      </c>
      <c r="FB23" s="29">
        <f t="shared" si="92"/>
        <v>1.8867924528301886E-2</v>
      </c>
      <c r="FC23" s="29">
        <f t="shared" si="93"/>
        <v>9.1743119266055051E-3</v>
      </c>
      <c r="FD23" s="25">
        <v>0</v>
      </c>
      <c r="FE23" s="25">
        <v>0</v>
      </c>
      <c r="FF23" s="25">
        <v>0</v>
      </c>
      <c r="FG23" s="25">
        <v>0</v>
      </c>
      <c r="FH23" s="25">
        <v>0</v>
      </c>
      <c r="FI23" s="25">
        <v>0</v>
      </c>
      <c r="FJ23" s="25">
        <v>0</v>
      </c>
      <c r="FK23" s="25">
        <v>0</v>
      </c>
      <c r="FL23" s="25">
        <v>0</v>
      </c>
      <c r="FM23" s="25">
        <v>0</v>
      </c>
      <c r="FN23" s="25">
        <v>1</v>
      </c>
      <c r="FO23" s="25">
        <v>0</v>
      </c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8"/>
      <c r="GC23" s="27"/>
      <c r="GD23" s="26">
        <f t="shared" si="94"/>
        <v>0</v>
      </c>
      <c r="GE23" s="25">
        <f t="shared" si="95"/>
        <v>0</v>
      </c>
      <c r="GF23" s="25">
        <f t="shared" si="96"/>
        <v>0.25</v>
      </c>
      <c r="GG23" s="25">
        <f t="shared" si="97"/>
        <v>0</v>
      </c>
      <c r="GH23" s="25">
        <f t="shared" si="98"/>
        <v>0</v>
      </c>
      <c r="GI23" s="25">
        <f t="shared" si="99"/>
        <v>0</v>
      </c>
      <c r="GK23" s="24">
        <f t="shared" si="100"/>
        <v>0</v>
      </c>
      <c r="GL23" s="24">
        <f t="shared" si="101"/>
        <v>1</v>
      </c>
      <c r="GM23" s="24">
        <f t="shared" si="102"/>
        <v>1</v>
      </c>
      <c r="GN23" s="24">
        <f t="shared" si="103"/>
        <v>1</v>
      </c>
      <c r="GO23" s="23">
        <v>0.8</v>
      </c>
      <c r="GP23" s="23">
        <v>0.1</v>
      </c>
    </row>
    <row r="24" spans="3:198" ht="15.75">
      <c r="C24" s="46">
        <v>18</v>
      </c>
      <c r="D24" s="43">
        <v>12345</v>
      </c>
      <c r="E24" s="45" t="s">
        <v>25</v>
      </c>
      <c r="F24"/>
      <c r="G24" s="48" t="s">
        <v>8</v>
      </c>
      <c r="H24" s="43">
        <v>70</v>
      </c>
      <c r="I24" s="42">
        <v>50</v>
      </c>
      <c r="J24" s="41">
        <v>50</v>
      </c>
      <c r="K24" s="47">
        <v>50</v>
      </c>
      <c r="L24" s="39">
        <f t="shared" si="1"/>
        <v>1</v>
      </c>
      <c r="M24" s="38">
        <f t="shared" si="2"/>
        <v>1</v>
      </c>
      <c r="O24" s="37">
        <f t="shared" si="104"/>
        <v>0</v>
      </c>
      <c r="P24" s="36">
        <f t="shared" si="104"/>
        <v>0</v>
      </c>
      <c r="Q24" s="36">
        <f t="shared" si="104"/>
        <v>0</v>
      </c>
      <c r="R24" s="36">
        <f t="shared" si="104"/>
        <v>0</v>
      </c>
      <c r="S24" s="36">
        <f t="shared" si="104"/>
        <v>0</v>
      </c>
      <c r="T24" s="36">
        <f t="shared" si="104"/>
        <v>0</v>
      </c>
      <c r="U24" s="36">
        <f t="shared" si="104"/>
        <v>0</v>
      </c>
      <c r="V24" s="36">
        <f t="shared" si="104"/>
        <v>0</v>
      </c>
      <c r="W24" s="36">
        <f t="shared" si="104"/>
        <v>0</v>
      </c>
      <c r="X24" s="36">
        <f t="shared" si="104"/>
        <v>0</v>
      </c>
      <c r="Y24" s="36">
        <f t="shared" si="104"/>
        <v>0</v>
      </c>
      <c r="Z24" s="36">
        <f t="shared" si="104"/>
        <v>0</v>
      </c>
      <c r="AA24" s="35">
        <f t="shared" si="105"/>
        <v>0</v>
      </c>
      <c r="AB24" s="36">
        <f t="shared" si="105"/>
        <v>0</v>
      </c>
      <c r="AC24" s="36">
        <f t="shared" si="105"/>
        <v>0</v>
      </c>
      <c r="AD24" s="36">
        <f t="shared" si="105"/>
        <v>0</v>
      </c>
      <c r="AE24" s="36">
        <f t="shared" si="105"/>
        <v>0</v>
      </c>
      <c r="AF24" s="36">
        <f t="shared" si="105"/>
        <v>0</v>
      </c>
      <c r="AG24" s="36">
        <f t="shared" si="105"/>
        <v>0</v>
      </c>
      <c r="AH24" s="36">
        <f t="shared" si="105"/>
        <v>0</v>
      </c>
      <c r="AI24" s="36">
        <f t="shared" si="105"/>
        <v>0</v>
      </c>
      <c r="AJ24" s="36">
        <f t="shared" si="105"/>
        <v>0</v>
      </c>
      <c r="AK24" s="36">
        <f t="shared" si="105"/>
        <v>0</v>
      </c>
      <c r="AL24" s="36">
        <f t="shared" si="105"/>
        <v>0</v>
      </c>
      <c r="AM24" s="35">
        <f t="shared" si="105"/>
        <v>0</v>
      </c>
      <c r="AO24" s="34">
        <f t="shared" si="5"/>
        <v>0</v>
      </c>
      <c r="AP24" s="33">
        <f t="shared" si="6"/>
        <v>0</v>
      </c>
      <c r="AQ24" s="33">
        <f t="shared" si="7"/>
        <v>0</v>
      </c>
      <c r="AR24" s="33">
        <f t="shared" si="8"/>
        <v>0</v>
      </c>
      <c r="AS24" s="33">
        <f t="shared" si="9"/>
        <v>0</v>
      </c>
      <c r="AT24" s="33">
        <f t="shared" si="10"/>
        <v>0</v>
      </c>
      <c r="AU24" s="33">
        <f t="shared" si="11"/>
        <v>0</v>
      </c>
      <c r="AV24" s="33">
        <f t="shared" si="12"/>
        <v>0</v>
      </c>
      <c r="AW24" s="33">
        <f t="shared" si="13"/>
        <v>0</v>
      </c>
      <c r="AX24" s="33">
        <f t="shared" si="14"/>
        <v>0</v>
      </c>
      <c r="AY24" s="33">
        <f t="shared" si="15"/>
        <v>0</v>
      </c>
      <c r="AZ24" s="33">
        <f t="shared" si="16"/>
        <v>0</v>
      </c>
      <c r="BA24" s="32">
        <f t="shared" si="17"/>
        <v>0</v>
      </c>
      <c r="BB24" s="33">
        <f t="shared" si="18"/>
        <v>0</v>
      </c>
      <c r="BC24" s="33">
        <f t="shared" si="19"/>
        <v>0</v>
      </c>
      <c r="BD24" s="33">
        <f t="shared" si="20"/>
        <v>0</v>
      </c>
      <c r="BE24" s="33">
        <f t="shared" si="21"/>
        <v>0</v>
      </c>
      <c r="BF24" s="33">
        <f t="shared" si="22"/>
        <v>0</v>
      </c>
      <c r="BG24" s="33">
        <f t="shared" si="23"/>
        <v>0</v>
      </c>
      <c r="BH24" s="33">
        <f t="shared" si="24"/>
        <v>0</v>
      </c>
      <c r="BI24" s="33">
        <f t="shared" si="25"/>
        <v>0</v>
      </c>
      <c r="BJ24" s="33">
        <f t="shared" si="26"/>
        <v>0</v>
      </c>
      <c r="BK24" s="33">
        <f t="shared" si="27"/>
        <v>0</v>
      </c>
      <c r="BL24" s="33">
        <f t="shared" si="28"/>
        <v>0</v>
      </c>
      <c r="BM24" s="32">
        <f t="shared" si="29"/>
        <v>0</v>
      </c>
      <c r="BO24" s="31">
        <f t="shared" si="30"/>
        <v>50</v>
      </c>
      <c r="BP24" s="31">
        <f t="shared" si="31"/>
        <v>50</v>
      </c>
      <c r="BQ24" s="31">
        <f t="shared" si="32"/>
        <v>50</v>
      </c>
      <c r="BR24" s="31">
        <f t="shared" si="33"/>
        <v>50</v>
      </c>
      <c r="BS24" s="31">
        <f t="shared" si="34"/>
        <v>50</v>
      </c>
      <c r="BT24" s="31">
        <f t="shared" si="35"/>
        <v>50</v>
      </c>
      <c r="BU24" s="31">
        <f t="shared" si="36"/>
        <v>50</v>
      </c>
      <c r="BV24" s="31">
        <f t="shared" si="37"/>
        <v>50</v>
      </c>
      <c r="BW24" s="31">
        <f t="shared" si="38"/>
        <v>50</v>
      </c>
      <c r="BX24" s="31">
        <f t="shared" si="39"/>
        <v>50</v>
      </c>
      <c r="BY24" s="31">
        <f t="shared" si="40"/>
        <v>50</v>
      </c>
      <c r="BZ24" s="31">
        <f t="shared" si="41"/>
        <v>50</v>
      </c>
      <c r="CA24" s="31">
        <f t="shared" si="42"/>
        <v>50</v>
      </c>
      <c r="CB24" s="31">
        <f t="shared" si="43"/>
        <v>50</v>
      </c>
      <c r="CC24" s="31">
        <f t="shared" si="44"/>
        <v>50</v>
      </c>
      <c r="CD24" s="31">
        <f t="shared" si="45"/>
        <v>50</v>
      </c>
      <c r="CE24" s="31">
        <f t="shared" si="46"/>
        <v>50</v>
      </c>
      <c r="CF24" s="31">
        <f t="shared" si="47"/>
        <v>50</v>
      </c>
      <c r="CG24" s="31">
        <f t="shared" si="48"/>
        <v>50</v>
      </c>
      <c r="CH24" s="31">
        <f t="shared" si="49"/>
        <v>50</v>
      </c>
      <c r="CI24" s="31">
        <f t="shared" si="50"/>
        <v>50</v>
      </c>
      <c r="CJ24" s="31">
        <f t="shared" si="51"/>
        <v>50</v>
      </c>
      <c r="CK24" s="31">
        <f t="shared" si="52"/>
        <v>50</v>
      </c>
      <c r="CL24" s="31">
        <f t="shared" si="53"/>
        <v>50</v>
      </c>
      <c r="CM24" s="31">
        <f t="shared" si="54"/>
        <v>50</v>
      </c>
      <c r="CO24" s="30">
        <f t="shared" si="55"/>
        <v>0</v>
      </c>
      <c r="CP24" s="30">
        <f t="shared" si="56"/>
        <v>0</v>
      </c>
      <c r="CQ24" s="30">
        <f t="shared" si="57"/>
        <v>0</v>
      </c>
      <c r="CR24" s="30">
        <f t="shared" si="58"/>
        <v>0</v>
      </c>
      <c r="CS24" s="30">
        <f t="shared" si="59"/>
        <v>0</v>
      </c>
      <c r="CT24" s="30">
        <f t="shared" si="60"/>
        <v>0</v>
      </c>
      <c r="CU24" s="30">
        <f t="shared" si="61"/>
        <v>0</v>
      </c>
      <c r="CV24" s="30">
        <f t="shared" si="62"/>
        <v>0</v>
      </c>
      <c r="CW24" s="30">
        <f t="shared" si="63"/>
        <v>0</v>
      </c>
      <c r="CX24" s="30">
        <f t="shared" si="64"/>
        <v>0</v>
      </c>
      <c r="CY24" s="30">
        <f t="shared" si="65"/>
        <v>0</v>
      </c>
      <c r="CZ24" s="30">
        <f t="shared" si="66"/>
        <v>0</v>
      </c>
      <c r="DA24" s="30">
        <f t="shared" si="67"/>
        <v>0</v>
      </c>
      <c r="DB24" s="30">
        <f t="shared" si="68"/>
        <v>0</v>
      </c>
      <c r="DC24" s="30">
        <f t="shared" si="69"/>
        <v>0</v>
      </c>
      <c r="DD24" s="30">
        <f t="shared" si="70"/>
        <v>0</v>
      </c>
      <c r="DE24" s="30">
        <f t="shared" si="71"/>
        <v>0</v>
      </c>
      <c r="DF24" s="30">
        <f t="shared" si="72"/>
        <v>0</v>
      </c>
      <c r="DG24" s="30">
        <f t="shared" si="73"/>
        <v>0</v>
      </c>
      <c r="DH24" s="30">
        <f t="shared" si="74"/>
        <v>0</v>
      </c>
      <c r="DI24" s="30">
        <f t="shared" si="75"/>
        <v>0</v>
      </c>
      <c r="DJ24" s="30">
        <f t="shared" si="76"/>
        <v>0</v>
      </c>
      <c r="DK24" s="30">
        <f t="shared" si="77"/>
        <v>0</v>
      </c>
      <c r="DL24" s="30">
        <f t="shared" si="78"/>
        <v>0</v>
      </c>
      <c r="DM24" s="30">
        <f t="shared" si="79"/>
        <v>0</v>
      </c>
      <c r="DO24" s="29">
        <f t="shared" si="80"/>
        <v>0</v>
      </c>
      <c r="DP24" s="29">
        <f t="shared" si="81"/>
        <v>0</v>
      </c>
      <c r="DQ24" s="29">
        <f t="shared" si="82"/>
        <v>0</v>
      </c>
      <c r="DR24" s="29">
        <f t="shared" si="83"/>
        <v>0</v>
      </c>
      <c r="DS24" s="11">
        <v>100</v>
      </c>
      <c r="DT24" s="11">
        <v>100</v>
      </c>
      <c r="DU24" s="11">
        <v>100</v>
      </c>
      <c r="DV24" s="11">
        <v>100</v>
      </c>
      <c r="DW24" s="11">
        <v>100</v>
      </c>
      <c r="DX24" s="11">
        <v>100</v>
      </c>
      <c r="DY24" s="11">
        <v>100</v>
      </c>
      <c r="DZ24" s="11">
        <v>100</v>
      </c>
      <c r="EA24" s="11">
        <v>100</v>
      </c>
      <c r="EB24" s="11">
        <v>100</v>
      </c>
      <c r="EC24" s="11">
        <v>100</v>
      </c>
      <c r="ED24" s="11">
        <v>100</v>
      </c>
      <c r="EE24" s="11">
        <v>100</v>
      </c>
      <c r="EF24" s="11">
        <v>100</v>
      </c>
      <c r="EG24" s="11">
        <v>100</v>
      </c>
      <c r="EH24" s="11">
        <v>100</v>
      </c>
      <c r="EI24" s="11">
        <v>100</v>
      </c>
      <c r="EJ24" s="11">
        <v>100</v>
      </c>
      <c r="EK24" s="11">
        <v>100</v>
      </c>
      <c r="EL24" s="11">
        <v>100</v>
      </c>
      <c r="EM24" s="11">
        <v>100</v>
      </c>
      <c r="EN24" s="11">
        <v>100</v>
      </c>
      <c r="EO24" s="11">
        <v>100</v>
      </c>
      <c r="EP24" s="11">
        <v>100</v>
      </c>
      <c r="EQ24" s="11">
        <v>100</v>
      </c>
      <c r="ES24" s="11">
        <f t="shared" si="84"/>
        <v>100</v>
      </c>
      <c r="ET24" s="11">
        <f t="shared" si="85"/>
        <v>100</v>
      </c>
      <c r="EU24" s="11">
        <f t="shared" si="86"/>
        <v>100</v>
      </c>
      <c r="EV24" s="11">
        <f t="shared" si="87"/>
        <v>100</v>
      </c>
      <c r="EW24" s="11">
        <f t="shared" si="88"/>
        <v>100</v>
      </c>
      <c r="EX24" s="11">
        <f t="shared" si="89"/>
        <v>100</v>
      </c>
      <c r="EZ24" s="29">
        <f t="shared" si="90"/>
        <v>0</v>
      </c>
      <c r="FA24" s="29">
        <f t="shared" si="91"/>
        <v>0</v>
      </c>
      <c r="FB24" s="29">
        <f t="shared" si="92"/>
        <v>0</v>
      </c>
      <c r="FC24" s="29">
        <f t="shared" si="93"/>
        <v>0</v>
      </c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8"/>
      <c r="GC24" s="27"/>
      <c r="GD24" s="26">
        <f t="shared" si="94"/>
        <v>0</v>
      </c>
      <c r="GE24" s="25">
        <f t="shared" si="95"/>
        <v>0</v>
      </c>
      <c r="GF24" s="25">
        <f t="shared" si="96"/>
        <v>0</v>
      </c>
      <c r="GG24" s="25">
        <f t="shared" si="97"/>
        <v>0</v>
      </c>
      <c r="GH24" s="25">
        <f t="shared" si="98"/>
        <v>0</v>
      </c>
      <c r="GI24" s="25">
        <f t="shared" si="99"/>
        <v>0</v>
      </c>
      <c r="GK24" s="24">
        <f t="shared" si="100"/>
        <v>0</v>
      </c>
      <c r="GL24" s="24">
        <f t="shared" si="101"/>
        <v>0</v>
      </c>
      <c r="GM24" s="24">
        <f t="shared" si="102"/>
        <v>0</v>
      </c>
      <c r="GN24" s="24">
        <f t="shared" si="103"/>
        <v>0</v>
      </c>
      <c r="GO24" s="23">
        <v>0.8</v>
      </c>
      <c r="GP24" s="23">
        <v>0.1</v>
      </c>
    </row>
    <row r="25" spans="3:198" ht="15.75">
      <c r="C25" s="46">
        <v>19</v>
      </c>
      <c r="D25" s="43"/>
      <c r="E25" s="45"/>
      <c r="G25" s="44"/>
      <c r="H25" s="43"/>
      <c r="I25" s="42"/>
      <c r="J25" s="41"/>
      <c r="K25" s="40"/>
      <c r="L25" s="39" t="e">
        <f t="shared" si="1"/>
        <v>#DIV/0!</v>
      </c>
      <c r="M25" s="38" t="e">
        <f t="shared" si="2"/>
        <v>#DIV/0!</v>
      </c>
      <c r="O25" s="37" t="e">
        <f t="shared" si="104"/>
        <v>#DIV/0!</v>
      </c>
      <c r="P25" s="36" t="e">
        <f t="shared" si="104"/>
        <v>#DIV/0!</v>
      </c>
      <c r="Q25" s="36" t="e">
        <f t="shared" si="104"/>
        <v>#DIV/0!</v>
      </c>
      <c r="R25" s="36" t="e">
        <f t="shared" si="104"/>
        <v>#DIV/0!</v>
      </c>
      <c r="S25" s="36" t="e">
        <f t="shared" si="104"/>
        <v>#DIV/0!</v>
      </c>
      <c r="T25" s="36" t="e">
        <f t="shared" si="104"/>
        <v>#DIV/0!</v>
      </c>
      <c r="U25" s="36" t="e">
        <f t="shared" si="104"/>
        <v>#DIV/0!</v>
      </c>
      <c r="V25" s="36" t="e">
        <f t="shared" si="104"/>
        <v>#DIV/0!</v>
      </c>
      <c r="W25" s="36" t="e">
        <f t="shared" si="104"/>
        <v>#DIV/0!</v>
      </c>
      <c r="X25" s="36" t="e">
        <f t="shared" si="104"/>
        <v>#DIV/0!</v>
      </c>
      <c r="Y25" s="36" t="e">
        <f t="shared" si="104"/>
        <v>#DIV/0!</v>
      </c>
      <c r="Z25" s="36" t="e">
        <f t="shared" si="104"/>
        <v>#DIV/0!</v>
      </c>
      <c r="AA25" s="35" t="e">
        <f t="shared" si="105"/>
        <v>#DIV/0!</v>
      </c>
      <c r="AB25" s="36" t="e">
        <f t="shared" si="105"/>
        <v>#DIV/0!</v>
      </c>
      <c r="AC25" s="36" t="e">
        <f t="shared" si="105"/>
        <v>#DIV/0!</v>
      </c>
      <c r="AD25" s="36" t="e">
        <f t="shared" si="105"/>
        <v>#DIV/0!</v>
      </c>
      <c r="AE25" s="36" t="e">
        <f t="shared" si="105"/>
        <v>#DIV/0!</v>
      </c>
      <c r="AF25" s="36" t="e">
        <f t="shared" si="105"/>
        <v>#DIV/0!</v>
      </c>
      <c r="AG25" s="36" t="e">
        <f t="shared" si="105"/>
        <v>#DIV/0!</v>
      </c>
      <c r="AH25" s="36" t="e">
        <f t="shared" si="105"/>
        <v>#DIV/0!</v>
      </c>
      <c r="AI25" s="36" t="e">
        <f t="shared" si="105"/>
        <v>#DIV/0!</v>
      </c>
      <c r="AJ25" s="36" t="e">
        <f t="shared" si="105"/>
        <v>#DIV/0!</v>
      </c>
      <c r="AK25" s="36" t="e">
        <f t="shared" si="105"/>
        <v>#DIV/0!</v>
      </c>
      <c r="AL25" s="36" t="e">
        <f t="shared" si="105"/>
        <v>#DIV/0!</v>
      </c>
      <c r="AM25" s="35" t="e">
        <f t="shared" si="105"/>
        <v>#DIV/0!</v>
      </c>
      <c r="AO25" s="34" t="e">
        <f t="shared" si="5"/>
        <v>#DIV/0!</v>
      </c>
      <c r="AP25" s="33" t="e">
        <f t="shared" si="6"/>
        <v>#DIV/0!</v>
      </c>
      <c r="AQ25" s="33" t="e">
        <f t="shared" si="7"/>
        <v>#DIV/0!</v>
      </c>
      <c r="AR25" s="33" t="e">
        <f t="shared" si="8"/>
        <v>#DIV/0!</v>
      </c>
      <c r="AS25" s="33" t="e">
        <f t="shared" si="9"/>
        <v>#DIV/0!</v>
      </c>
      <c r="AT25" s="33" t="e">
        <f t="shared" si="10"/>
        <v>#DIV/0!</v>
      </c>
      <c r="AU25" s="33" t="e">
        <f t="shared" si="11"/>
        <v>#DIV/0!</v>
      </c>
      <c r="AV25" s="33" t="e">
        <f t="shared" si="12"/>
        <v>#DIV/0!</v>
      </c>
      <c r="AW25" s="33" t="e">
        <f t="shared" si="13"/>
        <v>#DIV/0!</v>
      </c>
      <c r="AX25" s="33" t="e">
        <f t="shared" si="14"/>
        <v>#DIV/0!</v>
      </c>
      <c r="AY25" s="33" t="e">
        <f t="shared" si="15"/>
        <v>#DIV/0!</v>
      </c>
      <c r="AZ25" s="33" t="e">
        <f t="shared" si="16"/>
        <v>#DIV/0!</v>
      </c>
      <c r="BA25" s="32" t="e">
        <f t="shared" si="17"/>
        <v>#DIV/0!</v>
      </c>
      <c r="BB25" s="33" t="e">
        <f t="shared" si="18"/>
        <v>#DIV/0!</v>
      </c>
      <c r="BC25" s="33" t="e">
        <f t="shared" si="19"/>
        <v>#DIV/0!</v>
      </c>
      <c r="BD25" s="33" t="e">
        <f t="shared" si="20"/>
        <v>#DIV/0!</v>
      </c>
      <c r="BE25" s="33" t="e">
        <f t="shared" si="21"/>
        <v>#DIV/0!</v>
      </c>
      <c r="BF25" s="33" t="e">
        <f t="shared" si="22"/>
        <v>#DIV/0!</v>
      </c>
      <c r="BG25" s="33" t="e">
        <f t="shared" si="23"/>
        <v>#DIV/0!</v>
      </c>
      <c r="BH25" s="33" t="e">
        <f t="shared" si="24"/>
        <v>#DIV/0!</v>
      </c>
      <c r="BI25" s="33" t="e">
        <f t="shared" si="25"/>
        <v>#DIV/0!</v>
      </c>
      <c r="BJ25" s="33" t="e">
        <f t="shared" si="26"/>
        <v>#DIV/0!</v>
      </c>
      <c r="BK25" s="33" t="e">
        <f t="shared" si="27"/>
        <v>#DIV/0!</v>
      </c>
      <c r="BL25" s="33" t="e">
        <f t="shared" si="28"/>
        <v>#DIV/0!</v>
      </c>
      <c r="BM25" s="32" t="e">
        <f t="shared" si="29"/>
        <v>#DIV/0!</v>
      </c>
      <c r="BO25" s="31" t="e">
        <f t="shared" si="30"/>
        <v>#DIV/0!</v>
      </c>
      <c r="BP25" s="31" t="e">
        <f t="shared" si="31"/>
        <v>#DIV/0!</v>
      </c>
      <c r="BQ25" s="31" t="e">
        <f t="shared" si="32"/>
        <v>#DIV/0!</v>
      </c>
      <c r="BR25" s="31" t="e">
        <f t="shared" si="33"/>
        <v>#DIV/0!</v>
      </c>
      <c r="BS25" s="31" t="e">
        <f t="shared" si="34"/>
        <v>#DIV/0!</v>
      </c>
      <c r="BT25" s="31" t="e">
        <f t="shared" si="35"/>
        <v>#DIV/0!</v>
      </c>
      <c r="BU25" s="31" t="e">
        <f t="shared" si="36"/>
        <v>#DIV/0!</v>
      </c>
      <c r="BV25" s="31" t="e">
        <f t="shared" si="37"/>
        <v>#DIV/0!</v>
      </c>
      <c r="BW25" s="31" t="e">
        <f t="shared" si="38"/>
        <v>#DIV/0!</v>
      </c>
      <c r="BX25" s="31" t="e">
        <f t="shared" si="39"/>
        <v>#DIV/0!</v>
      </c>
      <c r="BY25" s="31" t="e">
        <f t="shared" si="40"/>
        <v>#DIV/0!</v>
      </c>
      <c r="BZ25" s="31" t="e">
        <f t="shared" si="41"/>
        <v>#DIV/0!</v>
      </c>
      <c r="CA25" s="31" t="e">
        <f t="shared" si="42"/>
        <v>#DIV/0!</v>
      </c>
      <c r="CB25" s="31" t="e">
        <f t="shared" si="43"/>
        <v>#DIV/0!</v>
      </c>
      <c r="CC25" s="31" t="e">
        <f t="shared" si="44"/>
        <v>#DIV/0!</v>
      </c>
      <c r="CD25" s="31" t="e">
        <f t="shared" si="45"/>
        <v>#DIV/0!</v>
      </c>
      <c r="CE25" s="31" t="e">
        <f t="shared" si="46"/>
        <v>#DIV/0!</v>
      </c>
      <c r="CF25" s="31" t="e">
        <f t="shared" si="47"/>
        <v>#DIV/0!</v>
      </c>
      <c r="CG25" s="31" t="e">
        <f t="shared" si="48"/>
        <v>#DIV/0!</v>
      </c>
      <c r="CH25" s="31" t="e">
        <f t="shared" si="49"/>
        <v>#DIV/0!</v>
      </c>
      <c r="CI25" s="31" t="e">
        <f t="shared" si="50"/>
        <v>#DIV/0!</v>
      </c>
      <c r="CJ25" s="31" t="e">
        <f t="shared" si="51"/>
        <v>#DIV/0!</v>
      </c>
      <c r="CK25" s="31" t="e">
        <f t="shared" si="52"/>
        <v>#DIV/0!</v>
      </c>
      <c r="CL25" s="31" t="e">
        <f t="shared" si="53"/>
        <v>#DIV/0!</v>
      </c>
      <c r="CM25" s="31" t="e">
        <f t="shared" si="54"/>
        <v>#DIV/0!</v>
      </c>
      <c r="CO25" s="30" t="e">
        <f t="shared" si="55"/>
        <v>#DIV/0!</v>
      </c>
      <c r="CP25" s="30" t="e">
        <f t="shared" si="56"/>
        <v>#DIV/0!</v>
      </c>
      <c r="CQ25" s="30" t="e">
        <f t="shared" si="57"/>
        <v>#DIV/0!</v>
      </c>
      <c r="CR25" s="30" t="e">
        <f t="shared" si="58"/>
        <v>#DIV/0!</v>
      </c>
      <c r="CS25" s="30" t="e">
        <f t="shared" si="59"/>
        <v>#DIV/0!</v>
      </c>
      <c r="CT25" s="30" t="e">
        <f t="shared" si="60"/>
        <v>#DIV/0!</v>
      </c>
      <c r="CU25" s="30" t="e">
        <f t="shared" si="61"/>
        <v>#DIV/0!</v>
      </c>
      <c r="CV25" s="30" t="e">
        <f t="shared" si="62"/>
        <v>#DIV/0!</v>
      </c>
      <c r="CW25" s="30" t="e">
        <f t="shared" si="63"/>
        <v>#DIV/0!</v>
      </c>
      <c r="CX25" s="30" t="e">
        <f t="shared" si="64"/>
        <v>#DIV/0!</v>
      </c>
      <c r="CY25" s="30" t="e">
        <f t="shared" si="65"/>
        <v>#DIV/0!</v>
      </c>
      <c r="CZ25" s="30" t="e">
        <f t="shared" si="66"/>
        <v>#DIV/0!</v>
      </c>
      <c r="DA25" s="30" t="e">
        <f t="shared" si="67"/>
        <v>#DIV/0!</v>
      </c>
      <c r="DB25" s="30" t="e">
        <f t="shared" si="68"/>
        <v>#DIV/0!</v>
      </c>
      <c r="DC25" s="30" t="e">
        <f t="shared" si="69"/>
        <v>#DIV/0!</v>
      </c>
      <c r="DD25" s="30" t="e">
        <f t="shared" si="70"/>
        <v>#DIV/0!</v>
      </c>
      <c r="DE25" s="30" t="e">
        <f t="shared" si="71"/>
        <v>#DIV/0!</v>
      </c>
      <c r="DF25" s="30" t="e">
        <f t="shared" si="72"/>
        <v>#DIV/0!</v>
      </c>
      <c r="DG25" s="30" t="e">
        <f t="shared" si="73"/>
        <v>#DIV/0!</v>
      </c>
      <c r="DH25" s="30" t="e">
        <f t="shared" si="74"/>
        <v>#DIV/0!</v>
      </c>
      <c r="DI25" s="30" t="e">
        <f t="shared" si="75"/>
        <v>#DIV/0!</v>
      </c>
      <c r="DJ25" s="30" t="e">
        <f t="shared" si="76"/>
        <v>#DIV/0!</v>
      </c>
      <c r="DK25" s="30" t="e">
        <f t="shared" si="77"/>
        <v>#DIV/0!</v>
      </c>
      <c r="DL25" s="30" t="e">
        <f t="shared" si="78"/>
        <v>#DIV/0!</v>
      </c>
      <c r="DM25" s="30">
        <f t="shared" si="79"/>
        <v>0</v>
      </c>
      <c r="DO25" s="29">
        <f t="shared" si="80"/>
        <v>0</v>
      </c>
      <c r="DP25" s="29">
        <f t="shared" si="81"/>
        <v>0</v>
      </c>
      <c r="DQ25" s="29">
        <f t="shared" si="82"/>
        <v>0</v>
      </c>
      <c r="DR25" s="29">
        <f t="shared" si="83"/>
        <v>0</v>
      </c>
      <c r="DS25" s="11">
        <v>100</v>
      </c>
      <c r="DT25" s="11">
        <v>100</v>
      </c>
      <c r="DU25" s="11">
        <v>100</v>
      </c>
      <c r="DV25" s="11">
        <v>100</v>
      </c>
      <c r="DW25" s="11">
        <v>100</v>
      </c>
      <c r="DX25" s="11">
        <v>100</v>
      </c>
      <c r="DY25" s="11">
        <v>100</v>
      </c>
      <c r="DZ25" s="11">
        <v>100</v>
      </c>
      <c r="EA25" s="11">
        <v>100</v>
      </c>
      <c r="EB25" s="11">
        <v>100</v>
      </c>
      <c r="EC25" s="11">
        <v>100</v>
      </c>
      <c r="ED25" s="11">
        <v>100</v>
      </c>
      <c r="EE25" s="11">
        <v>100</v>
      </c>
      <c r="EF25" s="11">
        <v>100</v>
      </c>
      <c r="EG25" s="11">
        <v>100</v>
      </c>
      <c r="EH25" s="11">
        <v>100</v>
      </c>
      <c r="EI25" s="11">
        <v>100</v>
      </c>
      <c r="EJ25" s="11">
        <v>100</v>
      </c>
      <c r="EK25" s="11">
        <v>100</v>
      </c>
      <c r="EL25" s="11">
        <v>100</v>
      </c>
      <c r="EM25" s="11">
        <v>100</v>
      </c>
      <c r="EN25" s="11">
        <v>100</v>
      </c>
      <c r="EO25" s="11">
        <v>100</v>
      </c>
      <c r="EP25" s="11">
        <v>100</v>
      </c>
      <c r="EQ25" s="11">
        <v>100</v>
      </c>
      <c r="ES25" s="11">
        <f t="shared" si="84"/>
        <v>100</v>
      </c>
      <c r="ET25" s="11">
        <f t="shared" si="85"/>
        <v>100</v>
      </c>
      <c r="EU25" s="11">
        <f t="shared" si="86"/>
        <v>100</v>
      </c>
      <c r="EV25" s="11">
        <f t="shared" si="87"/>
        <v>100</v>
      </c>
      <c r="EW25" s="11">
        <f t="shared" si="88"/>
        <v>100</v>
      </c>
      <c r="EX25" s="11">
        <f t="shared" si="89"/>
        <v>100</v>
      </c>
      <c r="EZ25" s="29">
        <f t="shared" si="90"/>
        <v>0</v>
      </c>
      <c r="FA25" s="29">
        <f t="shared" si="91"/>
        <v>0</v>
      </c>
      <c r="FB25" s="29">
        <f t="shared" si="92"/>
        <v>0</v>
      </c>
      <c r="FC25" s="29">
        <f t="shared" si="93"/>
        <v>0</v>
      </c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8"/>
      <c r="GC25" s="27"/>
      <c r="GD25" s="26">
        <f t="shared" si="94"/>
        <v>0</v>
      </c>
      <c r="GE25" s="25">
        <f t="shared" si="95"/>
        <v>0</v>
      </c>
      <c r="GF25" s="25">
        <f t="shared" si="96"/>
        <v>0</v>
      </c>
      <c r="GG25" s="25">
        <f t="shared" si="97"/>
        <v>0</v>
      </c>
      <c r="GH25" s="25">
        <f t="shared" si="98"/>
        <v>0</v>
      </c>
      <c r="GI25" s="25">
        <f t="shared" si="99"/>
        <v>0</v>
      </c>
      <c r="GK25" s="24">
        <f t="shared" si="100"/>
        <v>0</v>
      </c>
      <c r="GL25" s="24">
        <f t="shared" si="101"/>
        <v>0</v>
      </c>
      <c r="GM25" s="24">
        <f t="shared" si="102"/>
        <v>0</v>
      </c>
      <c r="GN25" s="24">
        <f t="shared" si="103"/>
        <v>0</v>
      </c>
      <c r="GO25" s="23">
        <v>0.8</v>
      </c>
      <c r="GP25" s="23">
        <v>0.1</v>
      </c>
    </row>
    <row r="26" spans="3:198" ht="15.75">
      <c r="C26" s="46">
        <v>20</v>
      </c>
      <c r="D26" s="43"/>
      <c r="E26" s="45"/>
      <c r="G26" s="44"/>
      <c r="H26" s="43"/>
      <c r="I26" s="42"/>
      <c r="J26" s="41"/>
      <c r="K26" s="40"/>
      <c r="L26" s="39" t="e">
        <f t="shared" si="1"/>
        <v>#DIV/0!</v>
      </c>
      <c r="M26" s="38" t="e">
        <f t="shared" si="2"/>
        <v>#DIV/0!</v>
      </c>
      <c r="O26" s="37" t="e">
        <f t="shared" si="104"/>
        <v>#DIV/0!</v>
      </c>
      <c r="P26" s="36" t="e">
        <f t="shared" si="104"/>
        <v>#DIV/0!</v>
      </c>
      <c r="Q26" s="36" t="e">
        <f t="shared" si="104"/>
        <v>#DIV/0!</v>
      </c>
      <c r="R26" s="36" t="e">
        <f t="shared" si="104"/>
        <v>#DIV/0!</v>
      </c>
      <c r="S26" s="36" t="e">
        <f t="shared" si="104"/>
        <v>#DIV/0!</v>
      </c>
      <c r="T26" s="36" t="e">
        <f t="shared" si="104"/>
        <v>#DIV/0!</v>
      </c>
      <c r="U26" s="36" t="e">
        <f t="shared" si="104"/>
        <v>#DIV/0!</v>
      </c>
      <c r="V26" s="36" t="e">
        <f t="shared" si="104"/>
        <v>#DIV/0!</v>
      </c>
      <c r="W26" s="36" t="e">
        <f t="shared" si="104"/>
        <v>#DIV/0!</v>
      </c>
      <c r="X26" s="36" t="e">
        <f t="shared" si="104"/>
        <v>#DIV/0!</v>
      </c>
      <c r="Y26" s="36" t="e">
        <f t="shared" si="104"/>
        <v>#DIV/0!</v>
      </c>
      <c r="Z26" s="36" t="e">
        <f t="shared" si="104"/>
        <v>#DIV/0!</v>
      </c>
      <c r="AA26" s="35" t="e">
        <f t="shared" si="105"/>
        <v>#DIV/0!</v>
      </c>
      <c r="AB26" s="36" t="e">
        <f t="shared" si="105"/>
        <v>#DIV/0!</v>
      </c>
      <c r="AC26" s="36" t="e">
        <f t="shared" si="105"/>
        <v>#DIV/0!</v>
      </c>
      <c r="AD26" s="36" t="e">
        <f t="shared" si="105"/>
        <v>#DIV/0!</v>
      </c>
      <c r="AE26" s="36" t="e">
        <f t="shared" si="105"/>
        <v>#DIV/0!</v>
      </c>
      <c r="AF26" s="36" t="e">
        <f t="shared" si="105"/>
        <v>#DIV/0!</v>
      </c>
      <c r="AG26" s="36" t="e">
        <f t="shared" si="105"/>
        <v>#DIV/0!</v>
      </c>
      <c r="AH26" s="36" t="e">
        <f t="shared" si="105"/>
        <v>#DIV/0!</v>
      </c>
      <c r="AI26" s="36" t="e">
        <f t="shared" si="105"/>
        <v>#DIV/0!</v>
      </c>
      <c r="AJ26" s="36" t="e">
        <f t="shared" si="105"/>
        <v>#DIV/0!</v>
      </c>
      <c r="AK26" s="36" t="e">
        <f t="shared" si="105"/>
        <v>#DIV/0!</v>
      </c>
      <c r="AL26" s="36" t="e">
        <f t="shared" si="105"/>
        <v>#DIV/0!</v>
      </c>
      <c r="AM26" s="35" t="e">
        <f t="shared" si="105"/>
        <v>#DIV/0!</v>
      </c>
      <c r="AO26" s="34" t="e">
        <f t="shared" si="5"/>
        <v>#DIV/0!</v>
      </c>
      <c r="AP26" s="33" t="e">
        <f t="shared" si="6"/>
        <v>#DIV/0!</v>
      </c>
      <c r="AQ26" s="33" t="e">
        <f t="shared" si="7"/>
        <v>#DIV/0!</v>
      </c>
      <c r="AR26" s="33" t="e">
        <f t="shared" si="8"/>
        <v>#DIV/0!</v>
      </c>
      <c r="AS26" s="33" t="e">
        <f t="shared" si="9"/>
        <v>#DIV/0!</v>
      </c>
      <c r="AT26" s="33" t="e">
        <f t="shared" si="10"/>
        <v>#DIV/0!</v>
      </c>
      <c r="AU26" s="33" t="e">
        <f t="shared" si="11"/>
        <v>#DIV/0!</v>
      </c>
      <c r="AV26" s="33" t="e">
        <f t="shared" si="12"/>
        <v>#DIV/0!</v>
      </c>
      <c r="AW26" s="33" t="e">
        <f t="shared" si="13"/>
        <v>#DIV/0!</v>
      </c>
      <c r="AX26" s="33" t="e">
        <f t="shared" si="14"/>
        <v>#DIV/0!</v>
      </c>
      <c r="AY26" s="33" t="e">
        <f t="shared" si="15"/>
        <v>#DIV/0!</v>
      </c>
      <c r="AZ26" s="33" t="e">
        <f t="shared" si="16"/>
        <v>#DIV/0!</v>
      </c>
      <c r="BA26" s="32" t="e">
        <f t="shared" si="17"/>
        <v>#DIV/0!</v>
      </c>
      <c r="BB26" s="33" t="e">
        <f t="shared" si="18"/>
        <v>#DIV/0!</v>
      </c>
      <c r="BC26" s="33" t="e">
        <f t="shared" si="19"/>
        <v>#DIV/0!</v>
      </c>
      <c r="BD26" s="33" t="e">
        <f t="shared" si="20"/>
        <v>#DIV/0!</v>
      </c>
      <c r="BE26" s="33" t="e">
        <f t="shared" si="21"/>
        <v>#DIV/0!</v>
      </c>
      <c r="BF26" s="33" t="e">
        <f t="shared" si="22"/>
        <v>#DIV/0!</v>
      </c>
      <c r="BG26" s="33" t="e">
        <f t="shared" si="23"/>
        <v>#DIV/0!</v>
      </c>
      <c r="BH26" s="33" t="e">
        <f t="shared" si="24"/>
        <v>#DIV/0!</v>
      </c>
      <c r="BI26" s="33" t="e">
        <f t="shared" si="25"/>
        <v>#DIV/0!</v>
      </c>
      <c r="BJ26" s="33" t="e">
        <f t="shared" si="26"/>
        <v>#DIV/0!</v>
      </c>
      <c r="BK26" s="33" t="e">
        <f t="shared" si="27"/>
        <v>#DIV/0!</v>
      </c>
      <c r="BL26" s="33" t="e">
        <f t="shared" si="28"/>
        <v>#DIV/0!</v>
      </c>
      <c r="BM26" s="32" t="e">
        <f t="shared" si="29"/>
        <v>#DIV/0!</v>
      </c>
      <c r="BO26" s="31" t="e">
        <f t="shared" si="30"/>
        <v>#DIV/0!</v>
      </c>
      <c r="BP26" s="31" t="e">
        <f t="shared" si="31"/>
        <v>#DIV/0!</v>
      </c>
      <c r="BQ26" s="31" t="e">
        <f t="shared" si="32"/>
        <v>#DIV/0!</v>
      </c>
      <c r="BR26" s="31" t="e">
        <f t="shared" si="33"/>
        <v>#DIV/0!</v>
      </c>
      <c r="BS26" s="31" t="e">
        <f t="shared" si="34"/>
        <v>#DIV/0!</v>
      </c>
      <c r="BT26" s="31" t="e">
        <f t="shared" si="35"/>
        <v>#DIV/0!</v>
      </c>
      <c r="BU26" s="31" t="e">
        <f t="shared" si="36"/>
        <v>#DIV/0!</v>
      </c>
      <c r="BV26" s="31" t="e">
        <f t="shared" si="37"/>
        <v>#DIV/0!</v>
      </c>
      <c r="BW26" s="31" t="e">
        <f t="shared" si="38"/>
        <v>#DIV/0!</v>
      </c>
      <c r="BX26" s="31" t="e">
        <f t="shared" si="39"/>
        <v>#DIV/0!</v>
      </c>
      <c r="BY26" s="31" t="e">
        <f t="shared" si="40"/>
        <v>#DIV/0!</v>
      </c>
      <c r="BZ26" s="31" t="e">
        <f t="shared" si="41"/>
        <v>#DIV/0!</v>
      </c>
      <c r="CA26" s="31" t="e">
        <f t="shared" si="42"/>
        <v>#DIV/0!</v>
      </c>
      <c r="CB26" s="31" t="e">
        <f t="shared" si="43"/>
        <v>#DIV/0!</v>
      </c>
      <c r="CC26" s="31" t="e">
        <f t="shared" si="44"/>
        <v>#DIV/0!</v>
      </c>
      <c r="CD26" s="31" t="e">
        <f t="shared" si="45"/>
        <v>#DIV/0!</v>
      </c>
      <c r="CE26" s="31" t="e">
        <f t="shared" si="46"/>
        <v>#DIV/0!</v>
      </c>
      <c r="CF26" s="31" t="e">
        <f t="shared" si="47"/>
        <v>#DIV/0!</v>
      </c>
      <c r="CG26" s="31" t="e">
        <f t="shared" si="48"/>
        <v>#DIV/0!</v>
      </c>
      <c r="CH26" s="31" t="e">
        <f t="shared" si="49"/>
        <v>#DIV/0!</v>
      </c>
      <c r="CI26" s="31" t="e">
        <f t="shared" si="50"/>
        <v>#DIV/0!</v>
      </c>
      <c r="CJ26" s="31" t="e">
        <f t="shared" si="51"/>
        <v>#DIV/0!</v>
      </c>
      <c r="CK26" s="31" t="e">
        <f t="shared" si="52"/>
        <v>#DIV/0!</v>
      </c>
      <c r="CL26" s="31" t="e">
        <f t="shared" si="53"/>
        <v>#DIV/0!</v>
      </c>
      <c r="CM26" s="31" t="e">
        <f t="shared" si="54"/>
        <v>#DIV/0!</v>
      </c>
      <c r="CO26" s="30" t="e">
        <f t="shared" si="55"/>
        <v>#DIV/0!</v>
      </c>
      <c r="CP26" s="30" t="e">
        <f t="shared" si="56"/>
        <v>#DIV/0!</v>
      </c>
      <c r="CQ26" s="30" t="e">
        <f t="shared" si="57"/>
        <v>#DIV/0!</v>
      </c>
      <c r="CR26" s="30" t="e">
        <f t="shared" si="58"/>
        <v>#DIV/0!</v>
      </c>
      <c r="CS26" s="30" t="e">
        <f t="shared" si="59"/>
        <v>#DIV/0!</v>
      </c>
      <c r="CT26" s="30" t="e">
        <f t="shared" si="60"/>
        <v>#DIV/0!</v>
      </c>
      <c r="CU26" s="30" t="e">
        <f t="shared" si="61"/>
        <v>#DIV/0!</v>
      </c>
      <c r="CV26" s="30" t="e">
        <f t="shared" si="62"/>
        <v>#DIV/0!</v>
      </c>
      <c r="CW26" s="30" t="e">
        <f t="shared" si="63"/>
        <v>#DIV/0!</v>
      </c>
      <c r="CX26" s="30" t="e">
        <f t="shared" si="64"/>
        <v>#DIV/0!</v>
      </c>
      <c r="CY26" s="30" t="e">
        <f t="shared" si="65"/>
        <v>#DIV/0!</v>
      </c>
      <c r="CZ26" s="30" t="e">
        <f t="shared" si="66"/>
        <v>#DIV/0!</v>
      </c>
      <c r="DA26" s="30" t="e">
        <f t="shared" si="67"/>
        <v>#DIV/0!</v>
      </c>
      <c r="DB26" s="30" t="e">
        <f t="shared" si="68"/>
        <v>#DIV/0!</v>
      </c>
      <c r="DC26" s="30" t="e">
        <f t="shared" si="69"/>
        <v>#DIV/0!</v>
      </c>
      <c r="DD26" s="30" t="e">
        <f t="shared" si="70"/>
        <v>#DIV/0!</v>
      </c>
      <c r="DE26" s="30" t="e">
        <f t="shared" si="71"/>
        <v>#DIV/0!</v>
      </c>
      <c r="DF26" s="30" t="e">
        <f t="shared" si="72"/>
        <v>#DIV/0!</v>
      </c>
      <c r="DG26" s="30" t="e">
        <f t="shared" si="73"/>
        <v>#DIV/0!</v>
      </c>
      <c r="DH26" s="30" t="e">
        <f t="shared" si="74"/>
        <v>#DIV/0!</v>
      </c>
      <c r="DI26" s="30" t="e">
        <f t="shared" si="75"/>
        <v>#DIV/0!</v>
      </c>
      <c r="DJ26" s="30" t="e">
        <f t="shared" si="76"/>
        <v>#DIV/0!</v>
      </c>
      <c r="DK26" s="30" t="e">
        <f t="shared" si="77"/>
        <v>#DIV/0!</v>
      </c>
      <c r="DL26" s="30" t="e">
        <f t="shared" si="78"/>
        <v>#DIV/0!</v>
      </c>
      <c r="DM26" s="30">
        <f t="shared" si="79"/>
        <v>0</v>
      </c>
      <c r="DO26" s="29">
        <f t="shared" si="80"/>
        <v>0</v>
      </c>
      <c r="DP26" s="29">
        <f t="shared" si="81"/>
        <v>0</v>
      </c>
      <c r="DQ26" s="29">
        <f t="shared" si="82"/>
        <v>0</v>
      </c>
      <c r="DR26" s="29">
        <f t="shared" si="83"/>
        <v>0</v>
      </c>
      <c r="DS26" s="11">
        <v>100</v>
      </c>
      <c r="DT26" s="11">
        <v>100</v>
      </c>
      <c r="DU26" s="11">
        <v>100</v>
      </c>
      <c r="DV26" s="11">
        <v>100</v>
      </c>
      <c r="DW26" s="11">
        <v>100</v>
      </c>
      <c r="DX26" s="11">
        <v>100</v>
      </c>
      <c r="DY26" s="11">
        <v>100</v>
      </c>
      <c r="DZ26" s="11">
        <v>100</v>
      </c>
      <c r="EA26" s="11">
        <v>100</v>
      </c>
      <c r="EB26" s="11">
        <v>100</v>
      </c>
      <c r="EC26" s="11">
        <v>100</v>
      </c>
      <c r="ED26" s="11">
        <v>100</v>
      </c>
      <c r="EE26" s="11">
        <v>100</v>
      </c>
      <c r="EF26" s="11">
        <v>100</v>
      </c>
      <c r="EG26" s="11">
        <v>100</v>
      </c>
      <c r="EH26" s="11">
        <v>100</v>
      </c>
      <c r="EI26" s="11">
        <v>100</v>
      </c>
      <c r="EJ26" s="11">
        <v>100</v>
      </c>
      <c r="EK26" s="11">
        <v>100</v>
      </c>
      <c r="EL26" s="11">
        <v>100</v>
      </c>
      <c r="EM26" s="11">
        <v>100</v>
      </c>
      <c r="EN26" s="11">
        <v>100</v>
      </c>
      <c r="EO26" s="11">
        <v>100</v>
      </c>
      <c r="EP26" s="11">
        <v>100</v>
      </c>
      <c r="EQ26" s="11">
        <v>100</v>
      </c>
      <c r="ES26" s="11">
        <f t="shared" si="84"/>
        <v>100</v>
      </c>
      <c r="ET26" s="11">
        <f t="shared" si="85"/>
        <v>100</v>
      </c>
      <c r="EU26" s="11">
        <f t="shared" si="86"/>
        <v>100</v>
      </c>
      <c r="EV26" s="11">
        <f t="shared" si="87"/>
        <v>100</v>
      </c>
      <c r="EW26" s="11">
        <f t="shared" si="88"/>
        <v>100</v>
      </c>
      <c r="EX26" s="11">
        <f t="shared" si="89"/>
        <v>100</v>
      </c>
      <c r="EZ26" s="29">
        <f t="shared" si="90"/>
        <v>0</v>
      </c>
      <c r="FA26" s="29">
        <f t="shared" si="91"/>
        <v>0</v>
      </c>
      <c r="FB26" s="29">
        <f t="shared" si="92"/>
        <v>0</v>
      </c>
      <c r="FC26" s="29">
        <f t="shared" si="93"/>
        <v>0</v>
      </c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8"/>
      <c r="GC26" s="27"/>
      <c r="GD26" s="26">
        <f t="shared" si="94"/>
        <v>0</v>
      </c>
      <c r="GE26" s="25">
        <f t="shared" si="95"/>
        <v>0</v>
      </c>
      <c r="GF26" s="25">
        <f t="shared" si="96"/>
        <v>0</v>
      </c>
      <c r="GG26" s="25">
        <f t="shared" si="97"/>
        <v>0</v>
      </c>
      <c r="GH26" s="25">
        <f t="shared" si="98"/>
        <v>0</v>
      </c>
      <c r="GI26" s="25">
        <f t="shared" si="99"/>
        <v>0</v>
      </c>
      <c r="GK26" s="24">
        <f t="shared" si="100"/>
        <v>0</v>
      </c>
      <c r="GL26" s="24">
        <f t="shared" si="101"/>
        <v>0</v>
      </c>
      <c r="GM26" s="24">
        <f t="shared" si="102"/>
        <v>0</v>
      </c>
      <c r="GN26" s="24">
        <f t="shared" si="103"/>
        <v>0</v>
      </c>
      <c r="GO26" s="23">
        <v>0.8</v>
      </c>
      <c r="GP26" s="23">
        <v>0.1</v>
      </c>
    </row>
    <row r="27" spans="3:198" ht="15.75">
      <c r="C27" s="46">
        <v>21</v>
      </c>
      <c r="D27" s="43"/>
      <c r="E27" s="45"/>
      <c r="G27" s="44"/>
      <c r="H27" s="43"/>
      <c r="I27" s="42"/>
      <c r="J27" s="41"/>
      <c r="K27" s="40"/>
      <c r="L27" s="39" t="e">
        <f t="shared" si="1"/>
        <v>#DIV/0!</v>
      </c>
      <c r="M27" s="38" t="e">
        <f t="shared" si="2"/>
        <v>#DIV/0!</v>
      </c>
      <c r="O27" s="37" t="e">
        <f t="shared" ref="O27:Z36" si="106">($J27-$I27)/$I27</f>
        <v>#DIV/0!</v>
      </c>
      <c r="P27" s="36" t="e">
        <f t="shared" si="106"/>
        <v>#DIV/0!</v>
      </c>
      <c r="Q27" s="36" t="e">
        <f t="shared" si="106"/>
        <v>#DIV/0!</v>
      </c>
      <c r="R27" s="36" t="e">
        <f t="shared" si="106"/>
        <v>#DIV/0!</v>
      </c>
      <c r="S27" s="36" t="e">
        <f t="shared" si="106"/>
        <v>#DIV/0!</v>
      </c>
      <c r="T27" s="36" t="e">
        <f t="shared" si="106"/>
        <v>#DIV/0!</v>
      </c>
      <c r="U27" s="36" t="e">
        <f t="shared" si="106"/>
        <v>#DIV/0!</v>
      </c>
      <c r="V27" s="36" t="e">
        <f t="shared" si="106"/>
        <v>#DIV/0!</v>
      </c>
      <c r="W27" s="36" t="e">
        <f t="shared" si="106"/>
        <v>#DIV/0!</v>
      </c>
      <c r="X27" s="36" t="e">
        <f t="shared" si="106"/>
        <v>#DIV/0!</v>
      </c>
      <c r="Y27" s="36" t="e">
        <f t="shared" si="106"/>
        <v>#DIV/0!</v>
      </c>
      <c r="Z27" s="36" t="e">
        <f t="shared" si="106"/>
        <v>#DIV/0!</v>
      </c>
      <c r="AA27" s="35" t="e">
        <f t="shared" ref="AA27:AM36" si="107">1-$M27</f>
        <v>#DIV/0!</v>
      </c>
      <c r="AB27" s="36" t="e">
        <f t="shared" si="107"/>
        <v>#DIV/0!</v>
      </c>
      <c r="AC27" s="36" t="e">
        <f t="shared" si="107"/>
        <v>#DIV/0!</v>
      </c>
      <c r="AD27" s="36" t="e">
        <f t="shared" si="107"/>
        <v>#DIV/0!</v>
      </c>
      <c r="AE27" s="36" t="e">
        <f t="shared" si="107"/>
        <v>#DIV/0!</v>
      </c>
      <c r="AF27" s="36" t="e">
        <f t="shared" si="107"/>
        <v>#DIV/0!</v>
      </c>
      <c r="AG27" s="36" t="e">
        <f t="shared" si="107"/>
        <v>#DIV/0!</v>
      </c>
      <c r="AH27" s="36" t="e">
        <f t="shared" si="107"/>
        <v>#DIV/0!</v>
      </c>
      <c r="AI27" s="36" t="e">
        <f t="shared" si="107"/>
        <v>#DIV/0!</v>
      </c>
      <c r="AJ27" s="36" t="e">
        <f t="shared" si="107"/>
        <v>#DIV/0!</v>
      </c>
      <c r="AK27" s="36" t="e">
        <f t="shared" si="107"/>
        <v>#DIV/0!</v>
      </c>
      <c r="AL27" s="36" t="e">
        <f t="shared" si="107"/>
        <v>#DIV/0!</v>
      </c>
      <c r="AM27" s="35" t="e">
        <f t="shared" si="107"/>
        <v>#DIV/0!</v>
      </c>
      <c r="AO27" s="34" t="e">
        <f t="shared" si="5"/>
        <v>#DIV/0!</v>
      </c>
      <c r="AP27" s="33" t="e">
        <f t="shared" si="6"/>
        <v>#DIV/0!</v>
      </c>
      <c r="AQ27" s="33" t="e">
        <f t="shared" si="7"/>
        <v>#DIV/0!</v>
      </c>
      <c r="AR27" s="33" t="e">
        <f t="shared" si="8"/>
        <v>#DIV/0!</v>
      </c>
      <c r="AS27" s="33" t="e">
        <f t="shared" si="9"/>
        <v>#DIV/0!</v>
      </c>
      <c r="AT27" s="33" t="e">
        <f t="shared" si="10"/>
        <v>#DIV/0!</v>
      </c>
      <c r="AU27" s="33" t="e">
        <f t="shared" si="11"/>
        <v>#DIV/0!</v>
      </c>
      <c r="AV27" s="33" t="e">
        <f t="shared" si="12"/>
        <v>#DIV/0!</v>
      </c>
      <c r="AW27" s="33" t="e">
        <f t="shared" si="13"/>
        <v>#DIV/0!</v>
      </c>
      <c r="AX27" s="33" t="e">
        <f t="shared" si="14"/>
        <v>#DIV/0!</v>
      </c>
      <c r="AY27" s="33" t="e">
        <f t="shared" si="15"/>
        <v>#DIV/0!</v>
      </c>
      <c r="AZ27" s="33" t="e">
        <f t="shared" si="16"/>
        <v>#DIV/0!</v>
      </c>
      <c r="BA27" s="32" t="e">
        <f t="shared" si="17"/>
        <v>#DIV/0!</v>
      </c>
      <c r="BB27" s="33" t="e">
        <f t="shared" si="18"/>
        <v>#DIV/0!</v>
      </c>
      <c r="BC27" s="33" t="e">
        <f t="shared" si="19"/>
        <v>#DIV/0!</v>
      </c>
      <c r="BD27" s="33" t="e">
        <f t="shared" si="20"/>
        <v>#DIV/0!</v>
      </c>
      <c r="BE27" s="33" t="e">
        <f t="shared" si="21"/>
        <v>#DIV/0!</v>
      </c>
      <c r="BF27" s="33" t="e">
        <f t="shared" si="22"/>
        <v>#DIV/0!</v>
      </c>
      <c r="BG27" s="33" t="e">
        <f t="shared" si="23"/>
        <v>#DIV/0!</v>
      </c>
      <c r="BH27" s="33" t="e">
        <f t="shared" si="24"/>
        <v>#DIV/0!</v>
      </c>
      <c r="BI27" s="33" t="e">
        <f t="shared" si="25"/>
        <v>#DIV/0!</v>
      </c>
      <c r="BJ27" s="33" t="e">
        <f t="shared" si="26"/>
        <v>#DIV/0!</v>
      </c>
      <c r="BK27" s="33" t="e">
        <f t="shared" si="27"/>
        <v>#DIV/0!</v>
      </c>
      <c r="BL27" s="33" t="e">
        <f t="shared" si="28"/>
        <v>#DIV/0!</v>
      </c>
      <c r="BM27" s="32" t="e">
        <f t="shared" si="29"/>
        <v>#DIV/0!</v>
      </c>
      <c r="BO27" s="31" t="e">
        <f t="shared" si="30"/>
        <v>#DIV/0!</v>
      </c>
      <c r="BP27" s="31" t="e">
        <f t="shared" si="31"/>
        <v>#DIV/0!</v>
      </c>
      <c r="BQ27" s="31" t="e">
        <f t="shared" si="32"/>
        <v>#DIV/0!</v>
      </c>
      <c r="BR27" s="31" t="e">
        <f t="shared" si="33"/>
        <v>#DIV/0!</v>
      </c>
      <c r="BS27" s="31" t="e">
        <f t="shared" si="34"/>
        <v>#DIV/0!</v>
      </c>
      <c r="BT27" s="31" t="e">
        <f t="shared" si="35"/>
        <v>#DIV/0!</v>
      </c>
      <c r="BU27" s="31" t="e">
        <f t="shared" si="36"/>
        <v>#DIV/0!</v>
      </c>
      <c r="BV27" s="31" t="e">
        <f t="shared" si="37"/>
        <v>#DIV/0!</v>
      </c>
      <c r="BW27" s="31" t="e">
        <f t="shared" si="38"/>
        <v>#DIV/0!</v>
      </c>
      <c r="BX27" s="31" t="e">
        <f t="shared" si="39"/>
        <v>#DIV/0!</v>
      </c>
      <c r="BY27" s="31" t="e">
        <f t="shared" si="40"/>
        <v>#DIV/0!</v>
      </c>
      <c r="BZ27" s="31" t="e">
        <f t="shared" si="41"/>
        <v>#DIV/0!</v>
      </c>
      <c r="CA27" s="31" t="e">
        <f t="shared" si="42"/>
        <v>#DIV/0!</v>
      </c>
      <c r="CB27" s="31" t="e">
        <f t="shared" si="43"/>
        <v>#DIV/0!</v>
      </c>
      <c r="CC27" s="31" t="e">
        <f t="shared" si="44"/>
        <v>#DIV/0!</v>
      </c>
      <c r="CD27" s="31" t="e">
        <f t="shared" si="45"/>
        <v>#DIV/0!</v>
      </c>
      <c r="CE27" s="31" t="e">
        <f t="shared" si="46"/>
        <v>#DIV/0!</v>
      </c>
      <c r="CF27" s="31" t="e">
        <f t="shared" si="47"/>
        <v>#DIV/0!</v>
      </c>
      <c r="CG27" s="31" t="e">
        <f t="shared" si="48"/>
        <v>#DIV/0!</v>
      </c>
      <c r="CH27" s="31" t="e">
        <f t="shared" si="49"/>
        <v>#DIV/0!</v>
      </c>
      <c r="CI27" s="31" t="e">
        <f t="shared" si="50"/>
        <v>#DIV/0!</v>
      </c>
      <c r="CJ27" s="31" t="e">
        <f t="shared" si="51"/>
        <v>#DIV/0!</v>
      </c>
      <c r="CK27" s="31" t="e">
        <f t="shared" si="52"/>
        <v>#DIV/0!</v>
      </c>
      <c r="CL27" s="31" t="e">
        <f t="shared" si="53"/>
        <v>#DIV/0!</v>
      </c>
      <c r="CM27" s="31" t="e">
        <f t="shared" si="54"/>
        <v>#DIV/0!</v>
      </c>
      <c r="CO27" s="30" t="e">
        <f t="shared" si="55"/>
        <v>#DIV/0!</v>
      </c>
      <c r="CP27" s="30" t="e">
        <f t="shared" si="56"/>
        <v>#DIV/0!</v>
      </c>
      <c r="CQ27" s="30" t="e">
        <f t="shared" si="57"/>
        <v>#DIV/0!</v>
      </c>
      <c r="CR27" s="30" t="e">
        <f t="shared" si="58"/>
        <v>#DIV/0!</v>
      </c>
      <c r="CS27" s="30" t="e">
        <f t="shared" si="59"/>
        <v>#DIV/0!</v>
      </c>
      <c r="CT27" s="30" t="e">
        <f t="shared" si="60"/>
        <v>#DIV/0!</v>
      </c>
      <c r="CU27" s="30" t="e">
        <f t="shared" si="61"/>
        <v>#DIV/0!</v>
      </c>
      <c r="CV27" s="30" t="e">
        <f t="shared" si="62"/>
        <v>#DIV/0!</v>
      </c>
      <c r="CW27" s="30" t="e">
        <f t="shared" si="63"/>
        <v>#DIV/0!</v>
      </c>
      <c r="CX27" s="30" t="e">
        <f t="shared" si="64"/>
        <v>#DIV/0!</v>
      </c>
      <c r="CY27" s="30" t="e">
        <f t="shared" si="65"/>
        <v>#DIV/0!</v>
      </c>
      <c r="CZ27" s="30" t="e">
        <f t="shared" si="66"/>
        <v>#DIV/0!</v>
      </c>
      <c r="DA27" s="30" t="e">
        <f t="shared" si="67"/>
        <v>#DIV/0!</v>
      </c>
      <c r="DB27" s="30" t="e">
        <f t="shared" si="68"/>
        <v>#DIV/0!</v>
      </c>
      <c r="DC27" s="30" t="e">
        <f t="shared" si="69"/>
        <v>#DIV/0!</v>
      </c>
      <c r="DD27" s="30" t="e">
        <f t="shared" si="70"/>
        <v>#DIV/0!</v>
      </c>
      <c r="DE27" s="30" t="e">
        <f t="shared" si="71"/>
        <v>#DIV/0!</v>
      </c>
      <c r="DF27" s="30" t="e">
        <f t="shared" si="72"/>
        <v>#DIV/0!</v>
      </c>
      <c r="DG27" s="30" t="e">
        <f t="shared" si="73"/>
        <v>#DIV/0!</v>
      </c>
      <c r="DH27" s="30" t="e">
        <f t="shared" si="74"/>
        <v>#DIV/0!</v>
      </c>
      <c r="DI27" s="30" t="e">
        <f t="shared" si="75"/>
        <v>#DIV/0!</v>
      </c>
      <c r="DJ27" s="30" t="e">
        <f t="shared" si="76"/>
        <v>#DIV/0!</v>
      </c>
      <c r="DK27" s="30" t="e">
        <f t="shared" si="77"/>
        <v>#DIV/0!</v>
      </c>
      <c r="DL27" s="30" t="e">
        <f t="shared" si="78"/>
        <v>#DIV/0!</v>
      </c>
      <c r="DM27" s="30">
        <f t="shared" si="79"/>
        <v>0</v>
      </c>
      <c r="DO27" s="29">
        <f t="shared" si="80"/>
        <v>0</v>
      </c>
      <c r="DP27" s="29">
        <f t="shared" si="81"/>
        <v>0</v>
      </c>
      <c r="DQ27" s="29">
        <f t="shared" si="82"/>
        <v>0</v>
      </c>
      <c r="DR27" s="29">
        <f t="shared" si="83"/>
        <v>0</v>
      </c>
      <c r="DS27" s="11">
        <v>100</v>
      </c>
      <c r="DT27" s="11">
        <v>100</v>
      </c>
      <c r="DU27" s="11">
        <v>100</v>
      </c>
      <c r="DV27" s="11">
        <v>100</v>
      </c>
      <c r="DW27" s="11">
        <v>100</v>
      </c>
      <c r="DX27" s="11">
        <v>100</v>
      </c>
      <c r="DY27" s="11">
        <v>100</v>
      </c>
      <c r="DZ27" s="11">
        <v>100</v>
      </c>
      <c r="EA27" s="11">
        <v>100</v>
      </c>
      <c r="EB27" s="11">
        <v>100</v>
      </c>
      <c r="EC27" s="11">
        <v>100</v>
      </c>
      <c r="ED27" s="11">
        <v>100</v>
      </c>
      <c r="EE27" s="11">
        <v>100</v>
      </c>
      <c r="EF27" s="11">
        <v>100</v>
      </c>
      <c r="EG27" s="11">
        <v>100</v>
      </c>
      <c r="EH27" s="11">
        <v>100</v>
      </c>
      <c r="EI27" s="11">
        <v>100</v>
      </c>
      <c r="EJ27" s="11">
        <v>100</v>
      </c>
      <c r="EK27" s="11">
        <v>100</v>
      </c>
      <c r="EL27" s="11">
        <v>100</v>
      </c>
      <c r="EM27" s="11">
        <v>100</v>
      </c>
      <c r="EN27" s="11">
        <v>100</v>
      </c>
      <c r="EO27" s="11">
        <v>100</v>
      </c>
      <c r="EP27" s="11">
        <v>100</v>
      </c>
      <c r="EQ27" s="11">
        <v>100</v>
      </c>
      <c r="ES27" s="11">
        <f t="shared" si="84"/>
        <v>100</v>
      </c>
      <c r="ET27" s="11">
        <f t="shared" si="85"/>
        <v>100</v>
      </c>
      <c r="EU27" s="11">
        <f t="shared" si="86"/>
        <v>100</v>
      </c>
      <c r="EV27" s="11">
        <f t="shared" si="87"/>
        <v>100</v>
      </c>
      <c r="EW27" s="11">
        <f t="shared" si="88"/>
        <v>100</v>
      </c>
      <c r="EX27" s="11">
        <f t="shared" si="89"/>
        <v>100</v>
      </c>
      <c r="EZ27" s="29">
        <f t="shared" si="90"/>
        <v>0</v>
      </c>
      <c r="FA27" s="29">
        <f t="shared" si="91"/>
        <v>0</v>
      </c>
      <c r="FB27" s="29">
        <f t="shared" si="92"/>
        <v>0</v>
      </c>
      <c r="FC27" s="29">
        <f t="shared" si="93"/>
        <v>0</v>
      </c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8"/>
      <c r="GC27" s="27"/>
      <c r="GD27" s="26">
        <f t="shared" si="94"/>
        <v>0</v>
      </c>
      <c r="GE27" s="25">
        <f t="shared" si="95"/>
        <v>0</v>
      </c>
      <c r="GF27" s="25">
        <f t="shared" si="96"/>
        <v>0</v>
      </c>
      <c r="GG27" s="25">
        <f t="shared" si="97"/>
        <v>0</v>
      </c>
      <c r="GH27" s="25">
        <f t="shared" si="98"/>
        <v>0</v>
      </c>
      <c r="GI27" s="25">
        <f t="shared" si="99"/>
        <v>0</v>
      </c>
      <c r="GK27" s="24">
        <f t="shared" si="100"/>
        <v>0</v>
      </c>
      <c r="GL27" s="24">
        <f t="shared" si="101"/>
        <v>0</v>
      </c>
      <c r="GM27" s="24">
        <f t="shared" si="102"/>
        <v>0</v>
      </c>
      <c r="GN27" s="24">
        <f t="shared" si="103"/>
        <v>0</v>
      </c>
      <c r="GO27" s="23">
        <v>0.8</v>
      </c>
      <c r="GP27" s="23">
        <v>0.1</v>
      </c>
    </row>
    <row r="28" spans="3:198" ht="15.75">
      <c r="C28" s="46">
        <v>22</v>
      </c>
      <c r="D28" s="43"/>
      <c r="E28" s="45"/>
      <c r="G28" s="44"/>
      <c r="H28" s="43"/>
      <c r="I28" s="42"/>
      <c r="J28" s="41"/>
      <c r="K28" s="40"/>
      <c r="L28" s="39" t="e">
        <f t="shared" si="1"/>
        <v>#DIV/0!</v>
      </c>
      <c r="M28" s="38" t="e">
        <f t="shared" si="2"/>
        <v>#DIV/0!</v>
      </c>
      <c r="O28" s="37" t="e">
        <f t="shared" si="106"/>
        <v>#DIV/0!</v>
      </c>
      <c r="P28" s="36" t="e">
        <f t="shared" si="106"/>
        <v>#DIV/0!</v>
      </c>
      <c r="Q28" s="36" t="e">
        <f t="shared" si="106"/>
        <v>#DIV/0!</v>
      </c>
      <c r="R28" s="36" t="e">
        <f t="shared" si="106"/>
        <v>#DIV/0!</v>
      </c>
      <c r="S28" s="36" t="e">
        <f t="shared" si="106"/>
        <v>#DIV/0!</v>
      </c>
      <c r="T28" s="36" t="e">
        <f t="shared" si="106"/>
        <v>#DIV/0!</v>
      </c>
      <c r="U28" s="36" t="e">
        <f t="shared" si="106"/>
        <v>#DIV/0!</v>
      </c>
      <c r="V28" s="36" t="e">
        <f t="shared" si="106"/>
        <v>#DIV/0!</v>
      </c>
      <c r="W28" s="36" t="e">
        <f t="shared" si="106"/>
        <v>#DIV/0!</v>
      </c>
      <c r="X28" s="36" t="e">
        <f t="shared" si="106"/>
        <v>#DIV/0!</v>
      </c>
      <c r="Y28" s="36" t="e">
        <f t="shared" si="106"/>
        <v>#DIV/0!</v>
      </c>
      <c r="Z28" s="36" t="e">
        <f t="shared" si="106"/>
        <v>#DIV/0!</v>
      </c>
      <c r="AA28" s="35" t="e">
        <f t="shared" si="107"/>
        <v>#DIV/0!</v>
      </c>
      <c r="AB28" s="36" t="e">
        <f t="shared" si="107"/>
        <v>#DIV/0!</v>
      </c>
      <c r="AC28" s="36" t="e">
        <f t="shared" si="107"/>
        <v>#DIV/0!</v>
      </c>
      <c r="AD28" s="36" t="e">
        <f t="shared" si="107"/>
        <v>#DIV/0!</v>
      </c>
      <c r="AE28" s="36" t="e">
        <f t="shared" si="107"/>
        <v>#DIV/0!</v>
      </c>
      <c r="AF28" s="36" t="e">
        <f t="shared" si="107"/>
        <v>#DIV/0!</v>
      </c>
      <c r="AG28" s="36" t="e">
        <f t="shared" si="107"/>
        <v>#DIV/0!</v>
      </c>
      <c r="AH28" s="36" t="e">
        <f t="shared" si="107"/>
        <v>#DIV/0!</v>
      </c>
      <c r="AI28" s="36" t="e">
        <f t="shared" si="107"/>
        <v>#DIV/0!</v>
      </c>
      <c r="AJ28" s="36" t="e">
        <f t="shared" si="107"/>
        <v>#DIV/0!</v>
      </c>
      <c r="AK28" s="36" t="e">
        <f t="shared" si="107"/>
        <v>#DIV/0!</v>
      </c>
      <c r="AL28" s="36" t="e">
        <f t="shared" si="107"/>
        <v>#DIV/0!</v>
      </c>
      <c r="AM28" s="35" t="e">
        <f t="shared" si="107"/>
        <v>#DIV/0!</v>
      </c>
      <c r="AO28" s="34" t="e">
        <f t="shared" si="5"/>
        <v>#DIV/0!</v>
      </c>
      <c r="AP28" s="33" t="e">
        <f t="shared" si="6"/>
        <v>#DIV/0!</v>
      </c>
      <c r="AQ28" s="33" t="e">
        <f t="shared" si="7"/>
        <v>#DIV/0!</v>
      </c>
      <c r="AR28" s="33" t="e">
        <f t="shared" si="8"/>
        <v>#DIV/0!</v>
      </c>
      <c r="AS28" s="33" t="e">
        <f t="shared" si="9"/>
        <v>#DIV/0!</v>
      </c>
      <c r="AT28" s="33" t="e">
        <f t="shared" si="10"/>
        <v>#DIV/0!</v>
      </c>
      <c r="AU28" s="33" t="e">
        <f t="shared" si="11"/>
        <v>#DIV/0!</v>
      </c>
      <c r="AV28" s="33" t="e">
        <f t="shared" si="12"/>
        <v>#DIV/0!</v>
      </c>
      <c r="AW28" s="33" t="e">
        <f t="shared" si="13"/>
        <v>#DIV/0!</v>
      </c>
      <c r="AX28" s="33" t="e">
        <f t="shared" si="14"/>
        <v>#DIV/0!</v>
      </c>
      <c r="AY28" s="33" t="e">
        <f t="shared" si="15"/>
        <v>#DIV/0!</v>
      </c>
      <c r="AZ28" s="33" t="e">
        <f t="shared" si="16"/>
        <v>#DIV/0!</v>
      </c>
      <c r="BA28" s="32" t="e">
        <f t="shared" si="17"/>
        <v>#DIV/0!</v>
      </c>
      <c r="BB28" s="33" t="e">
        <f t="shared" si="18"/>
        <v>#DIV/0!</v>
      </c>
      <c r="BC28" s="33" t="e">
        <f t="shared" si="19"/>
        <v>#DIV/0!</v>
      </c>
      <c r="BD28" s="33" t="e">
        <f t="shared" si="20"/>
        <v>#DIV/0!</v>
      </c>
      <c r="BE28" s="33" t="e">
        <f t="shared" si="21"/>
        <v>#DIV/0!</v>
      </c>
      <c r="BF28" s="33" t="e">
        <f t="shared" si="22"/>
        <v>#DIV/0!</v>
      </c>
      <c r="BG28" s="33" t="e">
        <f t="shared" si="23"/>
        <v>#DIV/0!</v>
      </c>
      <c r="BH28" s="33" t="e">
        <f t="shared" si="24"/>
        <v>#DIV/0!</v>
      </c>
      <c r="BI28" s="33" t="e">
        <f t="shared" si="25"/>
        <v>#DIV/0!</v>
      </c>
      <c r="BJ28" s="33" t="e">
        <f t="shared" si="26"/>
        <v>#DIV/0!</v>
      </c>
      <c r="BK28" s="33" t="e">
        <f t="shared" si="27"/>
        <v>#DIV/0!</v>
      </c>
      <c r="BL28" s="33" t="e">
        <f t="shared" si="28"/>
        <v>#DIV/0!</v>
      </c>
      <c r="BM28" s="32" t="e">
        <f t="shared" si="29"/>
        <v>#DIV/0!</v>
      </c>
      <c r="BO28" s="31" t="e">
        <f t="shared" si="30"/>
        <v>#DIV/0!</v>
      </c>
      <c r="BP28" s="31" t="e">
        <f t="shared" si="31"/>
        <v>#DIV/0!</v>
      </c>
      <c r="BQ28" s="31" t="e">
        <f t="shared" si="32"/>
        <v>#DIV/0!</v>
      </c>
      <c r="BR28" s="31" t="e">
        <f t="shared" si="33"/>
        <v>#DIV/0!</v>
      </c>
      <c r="BS28" s="31" t="e">
        <f t="shared" si="34"/>
        <v>#DIV/0!</v>
      </c>
      <c r="BT28" s="31" t="e">
        <f t="shared" si="35"/>
        <v>#DIV/0!</v>
      </c>
      <c r="BU28" s="31" t="e">
        <f t="shared" si="36"/>
        <v>#DIV/0!</v>
      </c>
      <c r="BV28" s="31" t="e">
        <f t="shared" si="37"/>
        <v>#DIV/0!</v>
      </c>
      <c r="BW28" s="31" t="e">
        <f t="shared" si="38"/>
        <v>#DIV/0!</v>
      </c>
      <c r="BX28" s="31" t="e">
        <f t="shared" si="39"/>
        <v>#DIV/0!</v>
      </c>
      <c r="BY28" s="31" t="e">
        <f t="shared" si="40"/>
        <v>#DIV/0!</v>
      </c>
      <c r="BZ28" s="31" t="e">
        <f t="shared" si="41"/>
        <v>#DIV/0!</v>
      </c>
      <c r="CA28" s="31" t="e">
        <f t="shared" si="42"/>
        <v>#DIV/0!</v>
      </c>
      <c r="CB28" s="31" t="e">
        <f t="shared" si="43"/>
        <v>#DIV/0!</v>
      </c>
      <c r="CC28" s="31" t="e">
        <f t="shared" si="44"/>
        <v>#DIV/0!</v>
      </c>
      <c r="CD28" s="31" t="e">
        <f t="shared" si="45"/>
        <v>#DIV/0!</v>
      </c>
      <c r="CE28" s="31" t="e">
        <f t="shared" si="46"/>
        <v>#DIV/0!</v>
      </c>
      <c r="CF28" s="31" t="e">
        <f t="shared" si="47"/>
        <v>#DIV/0!</v>
      </c>
      <c r="CG28" s="31" t="e">
        <f t="shared" si="48"/>
        <v>#DIV/0!</v>
      </c>
      <c r="CH28" s="31" t="e">
        <f t="shared" si="49"/>
        <v>#DIV/0!</v>
      </c>
      <c r="CI28" s="31" t="e">
        <f t="shared" si="50"/>
        <v>#DIV/0!</v>
      </c>
      <c r="CJ28" s="31" t="e">
        <f t="shared" si="51"/>
        <v>#DIV/0!</v>
      </c>
      <c r="CK28" s="31" t="e">
        <f t="shared" si="52"/>
        <v>#DIV/0!</v>
      </c>
      <c r="CL28" s="31" t="e">
        <f t="shared" si="53"/>
        <v>#DIV/0!</v>
      </c>
      <c r="CM28" s="31" t="e">
        <f t="shared" si="54"/>
        <v>#DIV/0!</v>
      </c>
      <c r="CO28" s="30" t="e">
        <f t="shared" si="55"/>
        <v>#DIV/0!</v>
      </c>
      <c r="CP28" s="30" t="e">
        <f t="shared" si="56"/>
        <v>#DIV/0!</v>
      </c>
      <c r="CQ28" s="30" t="e">
        <f t="shared" si="57"/>
        <v>#DIV/0!</v>
      </c>
      <c r="CR28" s="30" t="e">
        <f t="shared" si="58"/>
        <v>#DIV/0!</v>
      </c>
      <c r="CS28" s="30" t="e">
        <f t="shared" si="59"/>
        <v>#DIV/0!</v>
      </c>
      <c r="CT28" s="30" t="e">
        <f t="shared" si="60"/>
        <v>#DIV/0!</v>
      </c>
      <c r="CU28" s="30" t="e">
        <f t="shared" si="61"/>
        <v>#DIV/0!</v>
      </c>
      <c r="CV28" s="30" t="e">
        <f t="shared" si="62"/>
        <v>#DIV/0!</v>
      </c>
      <c r="CW28" s="30" t="e">
        <f t="shared" si="63"/>
        <v>#DIV/0!</v>
      </c>
      <c r="CX28" s="30" t="e">
        <f t="shared" si="64"/>
        <v>#DIV/0!</v>
      </c>
      <c r="CY28" s="30" t="e">
        <f t="shared" si="65"/>
        <v>#DIV/0!</v>
      </c>
      <c r="CZ28" s="30" t="e">
        <f t="shared" si="66"/>
        <v>#DIV/0!</v>
      </c>
      <c r="DA28" s="30" t="e">
        <f t="shared" si="67"/>
        <v>#DIV/0!</v>
      </c>
      <c r="DB28" s="30" t="e">
        <f t="shared" si="68"/>
        <v>#DIV/0!</v>
      </c>
      <c r="DC28" s="30" t="e">
        <f t="shared" si="69"/>
        <v>#DIV/0!</v>
      </c>
      <c r="DD28" s="30" t="e">
        <f t="shared" si="70"/>
        <v>#DIV/0!</v>
      </c>
      <c r="DE28" s="30" t="e">
        <f t="shared" si="71"/>
        <v>#DIV/0!</v>
      </c>
      <c r="DF28" s="30" t="e">
        <f t="shared" si="72"/>
        <v>#DIV/0!</v>
      </c>
      <c r="DG28" s="30" t="e">
        <f t="shared" si="73"/>
        <v>#DIV/0!</v>
      </c>
      <c r="DH28" s="30" t="e">
        <f t="shared" si="74"/>
        <v>#DIV/0!</v>
      </c>
      <c r="DI28" s="30" t="e">
        <f t="shared" si="75"/>
        <v>#DIV/0!</v>
      </c>
      <c r="DJ28" s="30" t="e">
        <f t="shared" si="76"/>
        <v>#DIV/0!</v>
      </c>
      <c r="DK28" s="30" t="e">
        <f t="shared" si="77"/>
        <v>#DIV/0!</v>
      </c>
      <c r="DL28" s="30" t="e">
        <f t="shared" si="78"/>
        <v>#DIV/0!</v>
      </c>
      <c r="DM28" s="30">
        <f t="shared" si="79"/>
        <v>0</v>
      </c>
      <c r="DO28" s="29">
        <f t="shared" si="80"/>
        <v>0</v>
      </c>
      <c r="DP28" s="29">
        <f t="shared" si="81"/>
        <v>0</v>
      </c>
      <c r="DQ28" s="29">
        <f t="shared" si="82"/>
        <v>0</v>
      </c>
      <c r="DR28" s="29">
        <f t="shared" si="83"/>
        <v>0</v>
      </c>
      <c r="DS28" s="11">
        <v>100</v>
      </c>
      <c r="DT28" s="11">
        <v>100</v>
      </c>
      <c r="DU28" s="11">
        <v>100</v>
      </c>
      <c r="DV28" s="11">
        <v>100</v>
      </c>
      <c r="DW28" s="11">
        <v>100</v>
      </c>
      <c r="DX28" s="11">
        <v>100</v>
      </c>
      <c r="DY28" s="11">
        <v>100</v>
      </c>
      <c r="DZ28" s="11">
        <v>100</v>
      </c>
      <c r="EA28" s="11">
        <v>100</v>
      </c>
      <c r="EB28" s="11">
        <v>100</v>
      </c>
      <c r="EC28" s="11">
        <v>100</v>
      </c>
      <c r="ED28" s="11">
        <v>100</v>
      </c>
      <c r="EE28" s="11">
        <v>100</v>
      </c>
      <c r="EF28" s="11">
        <v>100</v>
      </c>
      <c r="EG28" s="11">
        <v>100</v>
      </c>
      <c r="EH28" s="11">
        <v>100</v>
      </c>
      <c r="EI28" s="11">
        <v>100</v>
      </c>
      <c r="EJ28" s="11">
        <v>100</v>
      </c>
      <c r="EK28" s="11">
        <v>100</v>
      </c>
      <c r="EL28" s="11">
        <v>100</v>
      </c>
      <c r="EM28" s="11">
        <v>100</v>
      </c>
      <c r="EN28" s="11">
        <v>100</v>
      </c>
      <c r="EO28" s="11">
        <v>100</v>
      </c>
      <c r="EP28" s="11">
        <v>100</v>
      </c>
      <c r="EQ28" s="11">
        <v>100</v>
      </c>
      <c r="ES28" s="11">
        <f t="shared" si="84"/>
        <v>100</v>
      </c>
      <c r="ET28" s="11">
        <f t="shared" si="85"/>
        <v>100</v>
      </c>
      <c r="EU28" s="11">
        <f t="shared" si="86"/>
        <v>100</v>
      </c>
      <c r="EV28" s="11">
        <f t="shared" si="87"/>
        <v>100</v>
      </c>
      <c r="EW28" s="11">
        <f t="shared" si="88"/>
        <v>100</v>
      </c>
      <c r="EX28" s="11">
        <f t="shared" si="89"/>
        <v>100</v>
      </c>
      <c r="EZ28" s="29">
        <f t="shared" si="90"/>
        <v>0</v>
      </c>
      <c r="FA28" s="29">
        <f t="shared" si="91"/>
        <v>0</v>
      </c>
      <c r="FB28" s="29">
        <f t="shared" si="92"/>
        <v>0</v>
      </c>
      <c r="FC28" s="29">
        <f t="shared" si="93"/>
        <v>0</v>
      </c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8"/>
      <c r="GC28" s="27"/>
      <c r="GD28" s="26">
        <f t="shared" si="94"/>
        <v>0</v>
      </c>
      <c r="GE28" s="25">
        <f t="shared" si="95"/>
        <v>0</v>
      </c>
      <c r="GF28" s="25">
        <f t="shared" si="96"/>
        <v>0</v>
      </c>
      <c r="GG28" s="25">
        <f t="shared" si="97"/>
        <v>0</v>
      </c>
      <c r="GH28" s="25">
        <f t="shared" si="98"/>
        <v>0</v>
      </c>
      <c r="GI28" s="25">
        <f t="shared" si="99"/>
        <v>0</v>
      </c>
      <c r="GK28" s="24">
        <f t="shared" si="100"/>
        <v>0</v>
      </c>
      <c r="GL28" s="24">
        <f t="shared" si="101"/>
        <v>0</v>
      </c>
      <c r="GM28" s="24">
        <f t="shared" si="102"/>
        <v>0</v>
      </c>
      <c r="GN28" s="24">
        <f t="shared" si="103"/>
        <v>0</v>
      </c>
      <c r="GO28" s="23">
        <v>0.8</v>
      </c>
      <c r="GP28" s="23">
        <v>0.1</v>
      </c>
    </row>
    <row r="29" spans="3:198" ht="15.75">
      <c r="C29" s="46">
        <v>23</v>
      </c>
      <c r="D29" s="43"/>
      <c r="E29" s="45"/>
      <c r="G29" s="44"/>
      <c r="H29" s="43"/>
      <c r="I29" s="42"/>
      <c r="J29" s="41"/>
      <c r="K29" s="40"/>
      <c r="L29" s="39" t="e">
        <f t="shared" si="1"/>
        <v>#DIV/0!</v>
      </c>
      <c r="M29" s="38" t="e">
        <f t="shared" si="2"/>
        <v>#DIV/0!</v>
      </c>
      <c r="O29" s="37" t="e">
        <f t="shared" si="106"/>
        <v>#DIV/0!</v>
      </c>
      <c r="P29" s="36" t="e">
        <f t="shared" si="106"/>
        <v>#DIV/0!</v>
      </c>
      <c r="Q29" s="36" t="e">
        <f t="shared" si="106"/>
        <v>#DIV/0!</v>
      </c>
      <c r="R29" s="36" t="e">
        <f t="shared" si="106"/>
        <v>#DIV/0!</v>
      </c>
      <c r="S29" s="36" t="e">
        <f t="shared" si="106"/>
        <v>#DIV/0!</v>
      </c>
      <c r="T29" s="36" t="e">
        <f t="shared" si="106"/>
        <v>#DIV/0!</v>
      </c>
      <c r="U29" s="36" t="e">
        <f t="shared" si="106"/>
        <v>#DIV/0!</v>
      </c>
      <c r="V29" s="36" t="e">
        <f t="shared" si="106"/>
        <v>#DIV/0!</v>
      </c>
      <c r="W29" s="36" t="e">
        <f t="shared" si="106"/>
        <v>#DIV/0!</v>
      </c>
      <c r="X29" s="36" t="e">
        <f t="shared" si="106"/>
        <v>#DIV/0!</v>
      </c>
      <c r="Y29" s="36" t="e">
        <f t="shared" si="106"/>
        <v>#DIV/0!</v>
      </c>
      <c r="Z29" s="36" t="e">
        <f t="shared" si="106"/>
        <v>#DIV/0!</v>
      </c>
      <c r="AA29" s="35" t="e">
        <f t="shared" si="107"/>
        <v>#DIV/0!</v>
      </c>
      <c r="AB29" s="36" t="e">
        <f t="shared" si="107"/>
        <v>#DIV/0!</v>
      </c>
      <c r="AC29" s="36" t="e">
        <f t="shared" si="107"/>
        <v>#DIV/0!</v>
      </c>
      <c r="AD29" s="36" t="e">
        <f t="shared" si="107"/>
        <v>#DIV/0!</v>
      </c>
      <c r="AE29" s="36" t="e">
        <f t="shared" si="107"/>
        <v>#DIV/0!</v>
      </c>
      <c r="AF29" s="36" t="e">
        <f t="shared" si="107"/>
        <v>#DIV/0!</v>
      </c>
      <c r="AG29" s="36" t="e">
        <f t="shared" si="107"/>
        <v>#DIV/0!</v>
      </c>
      <c r="AH29" s="36" t="e">
        <f t="shared" si="107"/>
        <v>#DIV/0!</v>
      </c>
      <c r="AI29" s="36" t="e">
        <f t="shared" si="107"/>
        <v>#DIV/0!</v>
      </c>
      <c r="AJ29" s="36" t="e">
        <f t="shared" si="107"/>
        <v>#DIV/0!</v>
      </c>
      <c r="AK29" s="36" t="e">
        <f t="shared" si="107"/>
        <v>#DIV/0!</v>
      </c>
      <c r="AL29" s="36" t="e">
        <f t="shared" si="107"/>
        <v>#DIV/0!</v>
      </c>
      <c r="AM29" s="35" t="e">
        <f t="shared" si="107"/>
        <v>#DIV/0!</v>
      </c>
      <c r="AO29" s="34" t="e">
        <f t="shared" si="5"/>
        <v>#DIV/0!</v>
      </c>
      <c r="AP29" s="33" t="e">
        <f t="shared" si="6"/>
        <v>#DIV/0!</v>
      </c>
      <c r="AQ29" s="33" t="e">
        <f t="shared" si="7"/>
        <v>#DIV/0!</v>
      </c>
      <c r="AR29" s="33" t="e">
        <f t="shared" si="8"/>
        <v>#DIV/0!</v>
      </c>
      <c r="AS29" s="33" t="e">
        <f t="shared" si="9"/>
        <v>#DIV/0!</v>
      </c>
      <c r="AT29" s="33" t="e">
        <f t="shared" si="10"/>
        <v>#DIV/0!</v>
      </c>
      <c r="AU29" s="33" t="e">
        <f t="shared" si="11"/>
        <v>#DIV/0!</v>
      </c>
      <c r="AV29" s="33" t="e">
        <f t="shared" si="12"/>
        <v>#DIV/0!</v>
      </c>
      <c r="AW29" s="33" t="e">
        <f t="shared" si="13"/>
        <v>#DIV/0!</v>
      </c>
      <c r="AX29" s="33" t="e">
        <f t="shared" si="14"/>
        <v>#DIV/0!</v>
      </c>
      <c r="AY29" s="33" t="e">
        <f t="shared" si="15"/>
        <v>#DIV/0!</v>
      </c>
      <c r="AZ29" s="33" t="e">
        <f t="shared" si="16"/>
        <v>#DIV/0!</v>
      </c>
      <c r="BA29" s="32" t="e">
        <f t="shared" si="17"/>
        <v>#DIV/0!</v>
      </c>
      <c r="BB29" s="33" t="e">
        <f t="shared" si="18"/>
        <v>#DIV/0!</v>
      </c>
      <c r="BC29" s="33" t="e">
        <f t="shared" si="19"/>
        <v>#DIV/0!</v>
      </c>
      <c r="BD29" s="33" t="e">
        <f t="shared" si="20"/>
        <v>#DIV/0!</v>
      </c>
      <c r="BE29" s="33" t="e">
        <f t="shared" si="21"/>
        <v>#DIV/0!</v>
      </c>
      <c r="BF29" s="33" t="e">
        <f t="shared" si="22"/>
        <v>#DIV/0!</v>
      </c>
      <c r="BG29" s="33" t="e">
        <f t="shared" si="23"/>
        <v>#DIV/0!</v>
      </c>
      <c r="BH29" s="33" t="e">
        <f t="shared" si="24"/>
        <v>#DIV/0!</v>
      </c>
      <c r="BI29" s="33" t="e">
        <f t="shared" si="25"/>
        <v>#DIV/0!</v>
      </c>
      <c r="BJ29" s="33" t="e">
        <f t="shared" si="26"/>
        <v>#DIV/0!</v>
      </c>
      <c r="BK29" s="33" t="e">
        <f t="shared" si="27"/>
        <v>#DIV/0!</v>
      </c>
      <c r="BL29" s="33" t="e">
        <f t="shared" si="28"/>
        <v>#DIV/0!</v>
      </c>
      <c r="BM29" s="32" t="e">
        <f t="shared" si="29"/>
        <v>#DIV/0!</v>
      </c>
      <c r="BO29" s="31" t="e">
        <f t="shared" si="30"/>
        <v>#DIV/0!</v>
      </c>
      <c r="BP29" s="31" t="e">
        <f t="shared" si="31"/>
        <v>#DIV/0!</v>
      </c>
      <c r="BQ29" s="31" t="e">
        <f t="shared" si="32"/>
        <v>#DIV/0!</v>
      </c>
      <c r="BR29" s="31" t="e">
        <f t="shared" si="33"/>
        <v>#DIV/0!</v>
      </c>
      <c r="BS29" s="31" t="e">
        <f t="shared" si="34"/>
        <v>#DIV/0!</v>
      </c>
      <c r="BT29" s="31" t="e">
        <f t="shared" si="35"/>
        <v>#DIV/0!</v>
      </c>
      <c r="BU29" s="31" t="e">
        <f t="shared" si="36"/>
        <v>#DIV/0!</v>
      </c>
      <c r="BV29" s="31" t="e">
        <f t="shared" si="37"/>
        <v>#DIV/0!</v>
      </c>
      <c r="BW29" s="31" t="e">
        <f t="shared" si="38"/>
        <v>#DIV/0!</v>
      </c>
      <c r="BX29" s="31" t="e">
        <f t="shared" si="39"/>
        <v>#DIV/0!</v>
      </c>
      <c r="BY29" s="31" t="e">
        <f t="shared" si="40"/>
        <v>#DIV/0!</v>
      </c>
      <c r="BZ29" s="31" t="e">
        <f t="shared" si="41"/>
        <v>#DIV/0!</v>
      </c>
      <c r="CA29" s="31" t="e">
        <f t="shared" si="42"/>
        <v>#DIV/0!</v>
      </c>
      <c r="CB29" s="31" t="e">
        <f t="shared" si="43"/>
        <v>#DIV/0!</v>
      </c>
      <c r="CC29" s="31" t="e">
        <f t="shared" si="44"/>
        <v>#DIV/0!</v>
      </c>
      <c r="CD29" s="31" t="e">
        <f t="shared" si="45"/>
        <v>#DIV/0!</v>
      </c>
      <c r="CE29" s="31" t="e">
        <f t="shared" si="46"/>
        <v>#DIV/0!</v>
      </c>
      <c r="CF29" s="31" t="e">
        <f t="shared" si="47"/>
        <v>#DIV/0!</v>
      </c>
      <c r="CG29" s="31" t="e">
        <f t="shared" si="48"/>
        <v>#DIV/0!</v>
      </c>
      <c r="CH29" s="31" t="e">
        <f t="shared" si="49"/>
        <v>#DIV/0!</v>
      </c>
      <c r="CI29" s="31" t="e">
        <f t="shared" si="50"/>
        <v>#DIV/0!</v>
      </c>
      <c r="CJ29" s="31" t="e">
        <f t="shared" si="51"/>
        <v>#DIV/0!</v>
      </c>
      <c r="CK29" s="31" t="e">
        <f t="shared" si="52"/>
        <v>#DIV/0!</v>
      </c>
      <c r="CL29" s="31" t="e">
        <f t="shared" si="53"/>
        <v>#DIV/0!</v>
      </c>
      <c r="CM29" s="31" t="e">
        <f t="shared" si="54"/>
        <v>#DIV/0!</v>
      </c>
      <c r="CO29" s="30" t="e">
        <f t="shared" si="55"/>
        <v>#DIV/0!</v>
      </c>
      <c r="CP29" s="30" t="e">
        <f t="shared" si="56"/>
        <v>#DIV/0!</v>
      </c>
      <c r="CQ29" s="30" t="e">
        <f t="shared" si="57"/>
        <v>#DIV/0!</v>
      </c>
      <c r="CR29" s="30" t="e">
        <f t="shared" si="58"/>
        <v>#DIV/0!</v>
      </c>
      <c r="CS29" s="30" t="e">
        <f t="shared" si="59"/>
        <v>#DIV/0!</v>
      </c>
      <c r="CT29" s="30" t="e">
        <f t="shared" si="60"/>
        <v>#DIV/0!</v>
      </c>
      <c r="CU29" s="30" t="e">
        <f t="shared" si="61"/>
        <v>#DIV/0!</v>
      </c>
      <c r="CV29" s="30" t="e">
        <f t="shared" si="62"/>
        <v>#DIV/0!</v>
      </c>
      <c r="CW29" s="30" t="e">
        <f t="shared" si="63"/>
        <v>#DIV/0!</v>
      </c>
      <c r="CX29" s="30" t="e">
        <f t="shared" si="64"/>
        <v>#DIV/0!</v>
      </c>
      <c r="CY29" s="30" t="e">
        <f t="shared" si="65"/>
        <v>#DIV/0!</v>
      </c>
      <c r="CZ29" s="30" t="e">
        <f t="shared" si="66"/>
        <v>#DIV/0!</v>
      </c>
      <c r="DA29" s="30" t="e">
        <f t="shared" si="67"/>
        <v>#DIV/0!</v>
      </c>
      <c r="DB29" s="30" t="e">
        <f t="shared" si="68"/>
        <v>#DIV/0!</v>
      </c>
      <c r="DC29" s="30" t="e">
        <f t="shared" si="69"/>
        <v>#DIV/0!</v>
      </c>
      <c r="DD29" s="30" t="e">
        <f t="shared" si="70"/>
        <v>#DIV/0!</v>
      </c>
      <c r="DE29" s="30" t="e">
        <f t="shared" si="71"/>
        <v>#DIV/0!</v>
      </c>
      <c r="DF29" s="30" t="e">
        <f t="shared" si="72"/>
        <v>#DIV/0!</v>
      </c>
      <c r="DG29" s="30" t="e">
        <f t="shared" si="73"/>
        <v>#DIV/0!</v>
      </c>
      <c r="DH29" s="30" t="e">
        <f t="shared" si="74"/>
        <v>#DIV/0!</v>
      </c>
      <c r="DI29" s="30" t="e">
        <f t="shared" si="75"/>
        <v>#DIV/0!</v>
      </c>
      <c r="DJ29" s="30" t="e">
        <f t="shared" si="76"/>
        <v>#DIV/0!</v>
      </c>
      <c r="DK29" s="30" t="e">
        <f t="shared" si="77"/>
        <v>#DIV/0!</v>
      </c>
      <c r="DL29" s="30" t="e">
        <f t="shared" si="78"/>
        <v>#DIV/0!</v>
      </c>
      <c r="DM29" s="30">
        <f t="shared" si="79"/>
        <v>0</v>
      </c>
      <c r="DO29" s="29">
        <f t="shared" si="80"/>
        <v>0</v>
      </c>
      <c r="DP29" s="29">
        <f t="shared" si="81"/>
        <v>0</v>
      </c>
      <c r="DQ29" s="29">
        <f t="shared" si="82"/>
        <v>0</v>
      </c>
      <c r="DR29" s="29">
        <f t="shared" si="83"/>
        <v>0</v>
      </c>
      <c r="DS29" s="11">
        <v>100</v>
      </c>
      <c r="DT29" s="11">
        <v>100</v>
      </c>
      <c r="DU29" s="11">
        <v>100</v>
      </c>
      <c r="DV29" s="11">
        <v>100</v>
      </c>
      <c r="DW29" s="11">
        <v>100</v>
      </c>
      <c r="DX29" s="11">
        <v>100</v>
      </c>
      <c r="DY29" s="11">
        <v>100</v>
      </c>
      <c r="DZ29" s="11">
        <v>100</v>
      </c>
      <c r="EA29" s="11">
        <v>100</v>
      </c>
      <c r="EB29" s="11">
        <v>100</v>
      </c>
      <c r="EC29" s="11">
        <v>100</v>
      </c>
      <c r="ED29" s="11">
        <v>100</v>
      </c>
      <c r="EE29" s="11">
        <v>100</v>
      </c>
      <c r="EF29" s="11">
        <v>100</v>
      </c>
      <c r="EG29" s="11">
        <v>100</v>
      </c>
      <c r="EH29" s="11">
        <v>100</v>
      </c>
      <c r="EI29" s="11">
        <v>100</v>
      </c>
      <c r="EJ29" s="11">
        <v>100</v>
      </c>
      <c r="EK29" s="11">
        <v>100</v>
      </c>
      <c r="EL29" s="11">
        <v>100</v>
      </c>
      <c r="EM29" s="11">
        <v>100</v>
      </c>
      <c r="EN29" s="11">
        <v>100</v>
      </c>
      <c r="EO29" s="11">
        <v>100</v>
      </c>
      <c r="EP29" s="11">
        <v>100</v>
      </c>
      <c r="EQ29" s="11">
        <v>100</v>
      </c>
      <c r="ES29" s="11">
        <f t="shared" si="84"/>
        <v>100</v>
      </c>
      <c r="ET29" s="11">
        <f t="shared" si="85"/>
        <v>100</v>
      </c>
      <c r="EU29" s="11">
        <f t="shared" si="86"/>
        <v>100</v>
      </c>
      <c r="EV29" s="11">
        <f t="shared" si="87"/>
        <v>100</v>
      </c>
      <c r="EW29" s="11">
        <f t="shared" si="88"/>
        <v>100</v>
      </c>
      <c r="EX29" s="11">
        <f t="shared" si="89"/>
        <v>100</v>
      </c>
      <c r="EZ29" s="29">
        <f t="shared" si="90"/>
        <v>0</v>
      </c>
      <c r="FA29" s="29">
        <f t="shared" si="91"/>
        <v>0</v>
      </c>
      <c r="FB29" s="29">
        <f t="shared" si="92"/>
        <v>0</v>
      </c>
      <c r="FC29" s="29">
        <f t="shared" si="93"/>
        <v>0</v>
      </c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8"/>
      <c r="GC29" s="27"/>
      <c r="GD29" s="26">
        <f t="shared" si="94"/>
        <v>0</v>
      </c>
      <c r="GE29" s="25">
        <f t="shared" si="95"/>
        <v>0</v>
      </c>
      <c r="GF29" s="25">
        <f t="shared" si="96"/>
        <v>0</v>
      </c>
      <c r="GG29" s="25">
        <f t="shared" si="97"/>
        <v>0</v>
      </c>
      <c r="GH29" s="25">
        <f t="shared" si="98"/>
        <v>0</v>
      </c>
      <c r="GI29" s="25">
        <f t="shared" si="99"/>
        <v>0</v>
      </c>
      <c r="GK29" s="24">
        <f t="shared" si="100"/>
        <v>0</v>
      </c>
      <c r="GL29" s="24">
        <f t="shared" si="101"/>
        <v>0</v>
      </c>
      <c r="GM29" s="24">
        <f t="shared" si="102"/>
        <v>0</v>
      </c>
      <c r="GN29" s="24">
        <f t="shared" si="103"/>
        <v>0</v>
      </c>
      <c r="GO29" s="23">
        <v>0.8</v>
      </c>
      <c r="GP29" s="23">
        <v>0.1</v>
      </c>
    </row>
    <row r="30" spans="3:198" ht="15.75">
      <c r="C30" s="46">
        <v>24</v>
      </c>
      <c r="D30" s="43"/>
      <c r="E30" s="45"/>
      <c r="G30" s="44"/>
      <c r="H30" s="43"/>
      <c r="I30" s="42"/>
      <c r="J30" s="41"/>
      <c r="K30" s="40"/>
      <c r="L30" s="39" t="e">
        <f t="shared" si="1"/>
        <v>#DIV/0!</v>
      </c>
      <c r="M30" s="38" t="e">
        <f t="shared" si="2"/>
        <v>#DIV/0!</v>
      </c>
      <c r="O30" s="37" t="e">
        <f t="shared" si="106"/>
        <v>#DIV/0!</v>
      </c>
      <c r="P30" s="36" t="e">
        <f t="shared" si="106"/>
        <v>#DIV/0!</v>
      </c>
      <c r="Q30" s="36" t="e">
        <f t="shared" si="106"/>
        <v>#DIV/0!</v>
      </c>
      <c r="R30" s="36" t="e">
        <f t="shared" si="106"/>
        <v>#DIV/0!</v>
      </c>
      <c r="S30" s="36" t="e">
        <f t="shared" si="106"/>
        <v>#DIV/0!</v>
      </c>
      <c r="T30" s="36" t="e">
        <f t="shared" si="106"/>
        <v>#DIV/0!</v>
      </c>
      <c r="U30" s="36" t="e">
        <f t="shared" si="106"/>
        <v>#DIV/0!</v>
      </c>
      <c r="V30" s="36" t="e">
        <f t="shared" si="106"/>
        <v>#DIV/0!</v>
      </c>
      <c r="W30" s="36" t="e">
        <f t="shared" si="106"/>
        <v>#DIV/0!</v>
      </c>
      <c r="X30" s="36" t="e">
        <f t="shared" si="106"/>
        <v>#DIV/0!</v>
      </c>
      <c r="Y30" s="36" t="e">
        <f t="shared" si="106"/>
        <v>#DIV/0!</v>
      </c>
      <c r="Z30" s="36" t="e">
        <f t="shared" si="106"/>
        <v>#DIV/0!</v>
      </c>
      <c r="AA30" s="35" t="e">
        <f t="shared" si="107"/>
        <v>#DIV/0!</v>
      </c>
      <c r="AB30" s="36" t="e">
        <f t="shared" si="107"/>
        <v>#DIV/0!</v>
      </c>
      <c r="AC30" s="36" t="e">
        <f t="shared" si="107"/>
        <v>#DIV/0!</v>
      </c>
      <c r="AD30" s="36" t="e">
        <f t="shared" si="107"/>
        <v>#DIV/0!</v>
      </c>
      <c r="AE30" s="36" t="e">
        <f t="shared" si="107"/>
        <v>#DIV/0!</v>
      </c>
      <c r="AF30" s="36" t="e">
        <f t="shared" si="107"/>
        <v>#DIV/0!</v>
      </c>
      <c r="AG30" s="36" t="e">
        <f t="shared" si="107"/>
        <v>#DIV/0!</v>
      </c>
      <c r="AH30" s="36" t="e">
        <f t="shared" si="107"/>
        <v>#DIV/0!</v>
      </c>
      <c r="AI30" s="36" t="e">
        <f t="shared" si="107"/>
        <v>#DIV/0!</v>
      </c>
      <c r="AJ30" s="36" t="e">
        <f t="shared" si="107"/>
        <v>#DIV/0!</v>
      </c>
      <c r="AK30" s="36" t="e">
        <f t="shared" si="107"/>
        <v>#DIV/0!</v>
      </c>
      <c r="AL30" s="36" t="e">
        <f t="shared" si="107"/>
        <v>#DIV/0!</v>
      </c>
      <c r="AM30" s="35" t="e">
        <f t="shared" si="107"/>
        <v>#DIV/0!</v>
      </c>
      <c r="AO30" s="34" t="e">
        <f t="shared" si="5"/>
        <v>#DIV/0!</v>
      </c>
      <c r="AP30" s="33" t="e">
        <f t="shared" si="6"/>
        <v>#DIV/0!</v>
      </c>
      <c r="AQ30" s="33" t="e">
        <f t="shared" si="7"/>
        <v>#DIV/0!</v>
      </c>
      <c r="AR30" s="33" t="e">
        <f t="shared" si="8"/>
        <v>#DIV/0!</v>
      </c>
      <c r="AS30" s="33" t="e">
        <f t="shared" si="9"/>
        <v>#DIV/0!</v>
      </c>
      <c r="AT30" s="33" t="e">
        <f t="shared" si="10"/>
        <v>#DIV/0!</v>
      </c>
      <c r="AU30" s="33" t="e">
        <f t="shared" si="11"/>
        <v>#DIV/0!</v>
      </c>
      <c r="AV30" s="33" t="e">
        <f t="shared" si="12"/>
        <v>#DIV/0!</v>
      </c>
      <c r="AW30" s="33" t="e">
        <f t="shared" si="13"/>
        <v>#DIV/0!</v>
      </c>
      <c r="AX30" s="33" t="e">
        <f t="shared" si="14"/>
        <v>#DIV/0!</v>
      </c>
      <c r="AY30" s="33" t="e">
        <f t="shared" si="15"/>
        <v>#DIV/0!</v>
      </c>
      <c r="AZ30" s="33" t="e">
        <f t="shared" si="16"/>
        <v>#DIV/0!</v>
      </c>
      <c r="BA30" s="32" t="e">
        <f t="shared" si="17"/>
        <v>#DIV/0!</v>
      </c>
      <c r="BB30" s="33" t="e">
        <f t="shared" si="18"/>
        <v>#DIV/0!</v>
      </c>
      <c r="BC30" s="33" t="e">
        <f t="shared" si="19"/>
        <v>#DIV/0!</v>
      </c>
      <c r="BD30" s="33" t="e">
        <f t="shared" si="20"/>
        <v>#DIV/0!</v>
      </c>
      <c r="BE30" s="33" t="e">
        <f t="shared" si="21"/>
        <v>#DIV/0!</v>
      </c>
      <c r="BF30" s="33" t="e">
        <f t="shared" si="22"/>
        <v>#DIV/0!</v>
      </c>
      <c r="BG30" s="33" t="e">
        <f t="shared" si="23"/>
        <v>#DIV/0!</v>
      </c>
      <c r="BH30" s="33" t="e">
        <f t="shared" si="24"/>
        <v>#DIV/0!</v>
      </c>
      <c r="BI30" s="33" t="e">
        <f t="shared" si="25"/>
        <v>#DIV/0!</v>
      </c>
      <c r="BJ30" s="33" t="e">
        <f t="shared" si="26"/>
        <v>#DIV/0!</v>
      </c>
      <c r="BK30" s="33" t="e">
        <f t="shared" si="27"/>
        <v>#DIV/0!</v>
      </c>
      <c r="BL30" s="33" t="e">
        <f t="shared" si="28"/>
        <v>#DIV/0!</v>
      </c>
      <c r="BM30" s="32" t="e">
        <f t="shared" si="29"/>
        <v>#DIV/0!</v>
      </c>
      <c r="BO30" s="31" t="e">
        <f t="shared" si="30"/>
        <v>#DIV/0!</v>
      </c>
      <c r="BP30" s="31" t="e">
        <f t="shared" si="31"/>
        <v>#DIV/0!</v>
      </c>
      <c r="BQ30" s="31" t="e">
        <f t="shared" si="32"/>
        <v>#DIV/0!</v>
      </c>
      <c r="BR30" s="31" t="e">
        <f t="shared" si="33"/>
        <v>#DIV/0!</v>
      </c>
      <c r="BS30" s="31" t="e">
        <f t="shared" si="34"/>
        <v>#DIV/0!</v>
      </c>
      <c r="BT30" s="31" t="e">
        <f t="shared" si="35"/>
        <v>#DIV/0!</v>
      </c>
      <c r="BU30" s="31" t="e">
        <f t="shared" si="36"/>
        <v>#DIV/0!</v>
      </c>
      <c r="BV30" s="31" t="e">
        <f t="shared" si="37"/>
        <v>#DIV/0!</v>
      </c>
      <c r="BW30" s="31" t="e">
        <f t="shared" si="38"/>
        <v>#DIV/0!</v>
      </c>
      <c r="BX30" s="31" t="e">
        <f t="shared" si="39"/>
        <v>#DIV/0!</v>
      </c>
      <c r="BY30" s="31" t="e">
        <f t="shared" si="40"/>
        <v>#DIV/0!</v>
      </c>
      <c r="BZ30" s="31" t="e">
        <f t="shared" si="41"/>
        <v>#DIV/0!</v>
      </c>
      <c r="CA30" s="31" t="e">
        <f t="shared" si="42"/>
        <v>#DIV/0!</v>
      </c>
      <c r="CB30" s="31" t="e">
        <f t="shared" si="43"/>
        <v>#DIV/0!</v>
      </c>
      <c r="CC30" s="31" t="e">
        <f t="shared" si="44"/>
        <v>#DIV/0!</v>
      </c>
      <c r="CD30" s="31" t="e">
        <f t="shared" si="45"/>
        <v>#DIV/0!</v>
      </c>
      <c r="CE30" s="31" t="e">
        <f t="shared" si="46"/>
        <v>#DIV/0!</v>
      </c>
      <c r="CF30" s="31" t="e">
        <f t="shared" si="47"/>
        <v>#DIV/0!</v>
      </c>
      <c r="CG30" s="31" t="e">
        <f t="shared" si="48"/>
        <v>#DIV/0!</v>
      </c>
      <c r="CH30" s="31" t="e">
        <f t="shared" si="49"/>
        <v>#DIV/0!</v>
      </c>
      <c r="CI30" s="31" t="e">
        <f t="shared" si="50"/>
        <v>#DIV/0!</v>
      </c>
      <c r="CJ30" s="31" t="e">
        <f t="shared" si="51"/>
        <v>#DIV/0!</v>
      </c>
      <c r="CK30" s="31" t="e">
        <f t="shared" si="52"/>
        <v>#DIV/0!</v>
      </c>
      <c r="CL30" s="31" t="e">
        <f t="shared" si="53"/>
        <v>#DIV/0!</v>
      </c>
      <c r="CM30" s="31" t="e">
        <f t="shared" si="54"/>
        <v>#DIV/0!</v>
      </c>
      <c r="CO30" s="30" t="e">
        <f t="shared" si="55"/>
        <v>#DIV/0!</v>
      </c>
      <c r="CP30" s="30" t="e">
        <f t="shared" si="56"/>
        <v>#DIV/0!</v>
      </c>
      <c r="CQ30" s="30" t="e">
        <f t="shared" si="57"/>
        <v>#DIV/0!</v>
      </c>
      <c r="CR30" s="30" t="e">
        <f t="shared" si="58"/>
        <v>#DIV/0!</v>
      </c>
      <c r="CS30" s="30" t="e">
        <f t="shared" si="59"/>
        <v>#DIV/0!</v>
      </c>
      <c r="CT30" s="30" t="e">
        <f t="shared" si="60"/>
        <v>#DIV/0!</v>
      </c>
      <c r="CU30" s="30" t="e">
        <f t="shared" si="61"/>
        <v>#DIV/0!</v>
      </c>
      <c r="CV30" s="30" t="e">
        <f t="shared" si="62"/>
        <v>#DIV/0!</v>
      </c>
      <c r="CW30" s="30" t="e">
        <f t="shared" si="63"/>
        <v>#DIV/0!</v>
      </c>
      <c r="CX30" s="30" t="e">
        <f t="shared" si="64"/>
        <v>#DIV/0!</v>
      </c>
      <c r="CY30" s="30" t="e">
        <f t="shared" si="65"/>
        <v>#DIV/0!</v>
      </c>
      <c r="CZ30" s="30" t="e">
        <f t="shared" si="66"/>
        <v>#DIV/0!</v>
      </c>
      <c r="DA30" s="30" t="e">
        <f t="shared" si="67"/>
        <v>#DIV/0!</v>
      </c>
      <c r="DB30" s="30" t="e">
        <f t="shared" si="68"/>
        <v>#DIV/0!</v>
      </c>
      <c r="DC30" s="30" t="e">
        <f t="shared" si="69"/>
        <v>#DIV/0!</v>
      </c>
      <c r="DD30" s="30" t="e">
        <f t="shared" si="70"/>
        <v>#DIV/0!</v>
      </c>
      <c r="DE30" s="30" t="e">
        <f t="shared" si="71"/>
        <v>#DIV/0!</v>
      </c>
      <c r="DF30" s="30" t="e">
        <f t="shared" si="72"/>
        <v>#DIV/0!</v>
      </c>
      <c r="DG30" s="30" t="e">
        <f t="shared" si="73"/>
        <v>#DIV/0!</v>
      </c>
      <c r="DH30" s="30" t="e">
        <f t="shared" si="74"/>
        <v>#DIV/0!</v>
      </c>
      <c r="DI30" s="30" t="e">
        <f t="shared" si="75"/>
        <v>#DIV/0!</v>
      </c>
      <c r="DJ30" s="30" t="e">
        <f t="shared" si="76"/>
        <v>#DIV/0!</v>
      </c>
      <c r="DK30" s="30" t="e">
        <f t="shared" si="77"/>
        <v>#DIV/0!</v>
      </c>
      <c r="DL30" s="30" t="e">
        <f t="shared" si="78"/>
        <v>#DIV/0!</v>
      </c>
      <c r="DM30" s="30">
        <f t="shared" si="79"/>
        <v>0</v>
      </c>
      <c r="DO30" s="29">
        <f t="shared" si="80"/>
        <v>0</v>
      </c>
      <c r="DP30" s="29">
        <f t="shared" si="81"/>
        <v>0</v>
      </c>
      <c r="DQ30" s="29">
        <f t="shared" si="82"/>
        <v>0</v>
      </c>
      <c r="DR30" s="29">
        <f t="shared" si="83"/>
        <v>0</v>
      </c>
      <c r="DS30" s="11">
        <v>100</v>
      </c>
      <c r="DT30" s="11">
        <v>100</v>
      </c>
      <c r="DU30" s="11">
        <v>100</v>
      </c>
      <c r="DV30" s="11">
        <v>100</v>
      </c>
      <c r="DW30" s="11">
        <v>100</v>
      </c>
      <c r="DX30" s="11">
        <v>100</v>
      </c>
      <c r="DY30" s="11">
        <v>100</v>
      </c>
      <c r="DZ30" s="11">
        <v>100</v>
      </c>
      <c r="EA30" s="11">
        <v>100</v>
      </c>
      <c r="EB30" s="11">
        <v>100</v>
      </c>
      <c r="EC30" s="11">
        <v>100</v>
      </c>
      <c r="ED30" s="11">
        <v>100</v>
      </c>
      <c r="EE30" s="11">
        <v>100</v>
      </c>
      <c r="EF30" s="11">
        <v>100</v>
      </c>
      <c r="EG30" s="11">
        <v>100</v>
      </c>
      <c r="EH30" s="11">
        <v>100</v>
      </c>
      <c r="EI30" s="11">
        <v>100</v>
      </c>
      <c r="EJ30" s="11">
        <v>100</v>
      </c>
      <c r="EK30" s="11">
        <v>100</v>
      </c>
      <c r="EL30" s="11">
        <v>100</v>
      </c>
      <c r="EM30" s="11">
        <v>100</v>
      </c>
      <c r="EN30" s="11">
        <v>100</v>
      </c>
      <c r="EO30" s="11">
        <v>100</v>
      </c>
      <c r="EP30" s="11">
        <v>100</v>
      </c>
      <c r="EQ30" s="11">
        <v>100</v>
      </c>
      <c r="ES30" s="11">
        <f t="shared" si="84"/>
        <v>100</v>
      </c>
      <c r="ET30" s="11">
        <f t="shared" si="85"/>
        <v>100</v>
      </c>
      <c r="EU30" s="11">
        <f t="shared" si="86"/>
        <v>100</v>
      </c>
      <c r="EV30" s="11">
        <f t="shared" si="87"/>
        <v>100</v>
      </c>
      <c r="EW30" s="11">
        <f t="shared" si="88"/>
        <v>100</v>
      </c>
      <c r="EX30" s="11">
        <f t="shared" si="89"/>
        <v>100</v>
      </c>
      <c r="EZ30" s="29">
        <f t="shared" si="90"/>
        <v>0</v>
      </c>
      <c r="FA30" s="29">
        <f t="shared" si="91"/>
        <v>0</v>
      </c>
      <c r="FB30" s="29">
        <f t="shared" si="92"/>
        <v>0</v>
      </c>
      <c r="FC30" s="29">
        <f t="shared" si="93"/>
        <v>0</v>
      </c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8"/>
      <c r="GC30" s="27"/>
      <c r="GD30" s="26">
        <f t="shared" si="94"/>
        <v>0</v>
      </c>
      <c r="GE30" s="25">
        <f t="shared" si="95"/>
        <v>0</v>
      </c>
      <c r="GF30" s="25">
        <f t="shared" si="96"/>
        <v>0</v>
      </c>
      <c r="GG30" s="25">
        <f t="shared" si="97"/>
        <v>0</v>
      </c>
      <c r="GH30" s="25">
        <f t="shared" si="98"/>
        <v>0</v>
      </c>
      <c r="GI30" s="25">
        <f t="shared" si="99"/>
        <v>0</v>
      </c>
      <c r="GK30" s="24">
        <f t="shared" si="100"/>
        <v>0</v>
      </c>
      <c r="GL30" s="24">
        <f t="shared" si="101"/>
        <v>0</v>
      </c>
      <c r="GM30" s="24">
        <f t="shared" si="102"/>
        <v>0</v>
      </c>
      <c r="GN30" s="24">
        <f t="shared" si="103"/>
        <v>0</v>
      </c>
      <c r="GO30" s="23">
        <v>0.8</v>
      </c>
      <c r="GP30" s="23">
        <v>0.1</v>
      </c>
    </row>
    <row r="31" spans="3:198" ht="15.75">
      <c r="C31" s="46">
        <v>25</v>
      </c>
      <c r="D31" s="43"/>
      <c r="E31" s="45"/>
      <c r="G31" s="44"/>
      <c r="H31" s="43"/>
      <c r="I31" s="42"/>
      <c r="J31" s="41"/>
      <c r="K31" s="40"/>
      <c r="L31" s="39" t="e">
        <f t="shared" si="1"/>
        <v>#DIV/0!</v>
      </c>
      <c r="M31" s="38" t="e">
        <f t="shared" si="2"/>
        <v>#DIV/0!</v>
      </c>
      <c r="O31" s="37" t="e">
        <f t="shared" si="106"/>
        <v>#DIV/0!</v>
      </c>
      <c r="P31" s="36" t="e">
        <f t="shared" si="106"/>
        <v>#DIV/0!</v>
      </c>
      <c r="Q31" s="36" t="e">
        <f t="shared" si="106"/>
        <v>#DIV/0!</v>
      </c>
      <c r="R31" s="36" t="e">
        <f t="shared" si="106"/>
        <v>#DIV/0!</v>
      </c>
      <c r="S31" s="36" t="e">
        <f t="shared" si="106"/>
        <v>#DIV/0!</v>
      </c>
      <c r="T31" s="36" t="e">
        <f t="shared" si="106"/>
        <v>#DIV/0!</v>
      </c>
      <c r="U31" s="36" t="e">
        <f t="shared" si="106"/>
        <v>#DIV/0!</v>
      </c>
      <c r="V31" s="36" t="e">
        <f t="shared" si="106"/>
        <v>#DIV/0!</v>
      </c>
      <c r="W31" s="36" t="e">
        <f t="shared" si="106"/>
        <v>#DIV/0!</v>
      </c>
      <c r="X31" s="36" t="e">
        <f t="shared" si="106"/>
        <v>#DIV/0!</v>
      </c>
      <c r="Y31" s="36" t="e">
        <f t="shared" si="106"/>
        <v>#DIV/0!</v>
      </c>
      <c r="Z31" s="36" t="e">
        <f t="shared" si="106"/>
        <v>#DIV/0!</v>
      </c>
      <c r="AA31" s="35" t="e">
        <f t="shared" si="107"/>
        <v>#DIV/0!</v>
      </c>
      <c r="AB31" s="36" t="e">
        <f t="shared" si="107"/>
        <v>#DIV/0!</v>
      </c>
      <c r="AC31" s="36" t="e">
        <f t="shared" si="107"/>
        <v>#DIV/0!</v>
      </c>
      <c r="AD31" s="36" t="e">
        <f t="shared" si="107"/>
        <v>#DIV/0!</v>
      </c>
      <c r="AE31" s="36" t="e">
        <f t="shared" si="107"/>
        <v>#DIV/0!</v>
      </c>
      <c r="AF31" s="36" t="e">
        <f t="shared" si="107"/>
        <v>#DIV/0!</v>
      </c>
      <c r="AG31" s="36" t="e">
        <f t="shared" si="107"/>
        <v>#DIV/0!</v>
      </c>
      <c r="AH31" s="36" t="e">
        <f t="shared" si="107"/>
        <v>#DIV/0!</v>
      </c>
      <c r="AI31" s="36" t="e">
        <f t="shared" si="107"/>
        <v>#DIV/0!</v>
      </c>
      <c r="AJ31" s="36" t="e">
        <f t="shared" si="107"/>
        <v>#DIV/0!</v>
      </c>
      <c r="AK31" s="36" t="e">
        <f t="shared" si="107"/>
        <v>#DIV/0!</v>
      </c>
      <c r="AL31" s="36" t="e">
        <f t="shared" si="107"/>
        <v>#DIV/0!</v>
      </c>
      <c r="AM31" s="35" t="e">
        <f t="shared" si="107"/>
        <v>#DIV/0!</v>
      </c>
      <c r="AO31" s="34" t="e">
        <f t="shared" si="5"/>
        <v>#DIV/0!</v>
      </c>
      <c r="AP31" s="33" t="e">
        <f t="shared" si="6"/>
        <v>#DIV/0!</v>
      </c>
      <c r="AQ31" s="33" t="e">
        <f t="shared" si="7"/>
        <v>#DIV/0!</v>
      </c>
      <c r="AR31" s="33" t="e">
        <f t="shared" si="8"/>
        <v>#DIV/0!</v>
      </c>
      <c r="AS31" s="33" t="e">
        <f t="shared" si="9"/>
        <v>#DIV/0!</v>
      </c>
      <c r="AT31" s="33" t="e">
        <f t="shared" si="10"/>
        <v>#DIV/0!</v>
      </c>
      <c r="AU31" s="33" t="e">
        <f t="shared" si="11"/>
        <v>#DIV/0!</v>
      </c>
      <c r="AV31" s="33" t="e">
        <f t="shared" si="12"/>
        <v>#DIV/0!</v>
      </c>
      <c r="AW31" s="33" t="e">
        <f t="shared" si="13"/>
        <v>#DIV/0!</v>
      </c>
      <c r="AX31" s="33" t="e">
        <f t="shared" si="14"/>
        <v>#DIV/0!</v>
      </c>
      <c r="AY31" s="33" t="e">
        <f t="shared" si="15"/>
        <v>#DIV/0!</v>
      </c>
      <c r="AZ31" s="33" t="e">
        <f t="shared" si="16"/>
        <v>#DIV/0!</v>
      </c>
      <c r="BA31" s="32" t="e">
        <f t="shared" si="17"/>
        <v>#DIV/0!</v>
      </c>
      <c r="BB31" s="33" t="e">
        <f t="shared" si="18"/>
        <v>#DIV/0!</v>
      </c>
      <c r="BC31" s="33" t="e">
        <f t="shared" si="19"/>
        <v>#DIV/0!</v>
      </c>
      <c r="BD31" s="33" t="e">
        <f t="shared" si="20"/>
        <v>#DIV/0!</v>
      </c>
      <c r="BE31" s="33" t="e">
        <f t="shared" si="21"/>
        <v>#DIV/0!</v>
      </c>
      <c r="BF31" s="33" t="e">
        <f t="shared" si="22"/>
        <v>#DIV/0!</v>
      </c>
      <c r="BG31" s="33" t="e">
        <f t="shared" si="23"/>
        <v>#DIV/0!</v>
      </c>
      <c r="BH31" s="33" t="e">
        <f t="shared" si="24"/>
        <v>#DIV/0!</v>
      </c>
      <c r="BI31" s="33" t="e">
        <f t="shared" si="25"/>
        <v>#DIV/0!</v>
      </c>
      <c r="BJ31" s="33" t="e">
        <f t="shared" si="26"/>
        <v>#DIV/0!</v>
      </c>
      <c r="BK31" s="33" t="e">
        <f t="shared" si="27"/>
        <v>#DIV/0!</v>
      </c>
      <c r="BL31" s="33" t="e">
        <f t="shared" si="28"/>
        <v>#DIV/0!</v>
      </c>
      <c r="BM31" s="32" t="e">
        <f t="shared" si="29"/>
        <v>#DIV/0!</v>
      </c>
      <c r="BO31" s="31" t="e">
        <f t="shared" si="30"/>
        <v>#DIV/0!</v>
      </c>
      <c r="BP31" s="31" t="e">
        <f t="shared" si="31"/>
        <v>#DIV/0!</v>
      </c>
      <c r="BQ31" s="31" t="e">
        <f t="shared" si="32"/>
        <v>#DIV/0!</v>
      </c>
      <c r="BR31" s="31" t="e">
        <f t="shared" si="33"/>
        <v>#DIV/0!</v>
      </c>
      <c r="BS31" s="31" t="e">
        <f t="shared" si="34"/>
        <v>#DIV/0!</v>
      </c>
      <c r="BT31" s="31" t="e">
        <f t="shared" si="35"/>
        <v>#DIV/0!</v>
      </c>
      <c r="BU31" s="31" t="e">
        <f t="shared" si="36"/>
        <v>#DIV/0!</v>
      </c>
      <c r="BV31" s="31" t="e">
        <f t="shared" si="37"/>
        <v>#DIV/0!</v>
      </c>
      <c r="BW31" s="31" t="e">
        <f t="shared" si="38"/>
        <v>#DIV/0!</v>
      </c>
      <c r="BX31" s="31" t="e">
        <f t="shared" si="39"/>
        <v>#DIV/0!</v>
      </c>
      <c r="BY31" s="31" t="e">
        <f t="shared" si="40"/>
        <v>#DIV/0!</v>
      </c>
      <c r="BZ31" s="31" t="e">
        <f t="shared" si="41"/>
        <v>#DIV/0!</v>
      </c>
      <c r="CA31" s="31" t="e">
        <f t="shared" si="42"/>
        <v>#DIV/0!</v>
      </c>
      <c r="CB31" s="31" t="e">
        <f t="shared" si="43"/>
        <v>#DIV/0!</v>
      </c>
      <c r="CC31" s="31" t="e">
        <f t="shared" si="44"/>
        <v>#DIV/0!</v>
      </c>
      <c r="CD31" s="31" t="e">
        <f t="shared" si="45"/>
        <v>#DIV/0!</v>
      </c>
      <c r="CE31" s="31" t="e">
        <f t="shared" si="46"/>
        <v>#DIV/0!</v>
      </c>
      <c r="CF31" s="31" t="e">
        <f t="shared" si="47"/>
        <v>#DIV/0!</v>
      </c>
      <c r="CG31" s="31" t="e">
        <f t="shared" si="48"/>
        <v>#DIV/0!</v>
      </c>
      <c r="CH31" s="31" t="e">
        <f t="shared" si="49"/>
        <v>#DIV/0!</v>
      </c>
      <c r="CI31" s="31" t="e">
        <f t="shared" si="50"/>
        <v>#DIV/0!</v>
      </c>
      <c r="CJ31" s="31" t="e">
        <f t="shared" si="51"/>
        <v>#DIV/0!</v>
      </c>
      <c r="CK31" s="31" t="e">
        <f t="shared" si="52"/>
        <v>#DIV/0!</v>
      </c>
      <c r="CL31" s="31" t="e">
        <f t="shared" si="53"/>
        <v>#DIV/0!</v>
      </c>
      <c r="CM31" s="31" t="e">
        <f t="shared" si="54"/>
        <v>#DIV/0!</v>
      </c>
      <c r="CO31" s="30" t="e">
        <f t="shared" si="55"/>
        <v>#DIV/0!</v>
      </c>
      <c r="CP31" s="30" t="e">
        <f t="shared" si="56"/>
        <v>#DIV/0!</v>
      </c>
      <c r="CQ31" s="30" t="e">
        <f t="shared" si="57"/>
        <v>#DIV/0!</v>
      </c>
      <c r="CR31" s="30" t="e">
        <f t="shared" si="58"/>
        <v>#DIV/0!</v>
      </c>
      <c r="CS31" s="30" t="e">
        <f t="shared" si="59"/>
        <v>#DIV/0!</v>
      </c>
      <c r="CT31" s="30" t="e">
        <f t="shared" si="60"/>
        <v>#DIV/0!</v>
      </c>
      <c r="CU31" s="30" t="e">
        <f t="shared" si="61"/>
        <v>#DIV/0!</v>
      </c>
      <c r="CV31" s="30" t="e">
        <f t="shared" si="62"/>
        <v>#DIV/0!</v>
      </c>
      <c r="CW31" s="30" t="e">
        <f t="shared" si="63"/>
        <v>#DIV/0!</v>
      </c>
      <c r="CX31" s="30" t="e">
        <f t="shared" si="64"/>
        <v>#DIV/0!</v>
      </c>
      <c r="CY31" s="30" t="e">
        <f t="shared" si="65"/>
        <v>#DIV/0!</v>
      </c>
      <c r="CZ31" s="30" t="e">
        <f t="shared" si="66"/>
        <v>#DIV/0!</v>
      </c>
      <c r="DA31" s="30" t="e">
        <f t="shared" si="67"/>
        <v>#DIV/0!</v>
      </c>
      <c r="DB31" s="30" t="e">
        <f t="shared" si="68"/>
        <v>#DIV/0!</v>
      </c>
      <c r="DC31" s="30" t="e">
        <f t="shared" si="69"/>
        <v>#DIV/0!</v>
      </c>
      <c r="DD31" s="30" t="e">
        <f t="shared" si="70"/>
        <v>#DIV/0!</v>
      </c>
      <c r="DE31" s="30" t="e">
        <f t="shared" si="71"/>
        <v>#DIV/0!</v>
      </c>
      <c r="DF31" s="30" t="e">
        <f t="shared" si="72"/>
        <v>#DIV/0!</v>
      </c>
      <c r="DG31" s="30" t="e">
        <f t="shared" si="73"/>
        <v>#DIV/0!</v>
      </c>
      <c r="DH31" s="30" t="e">
        <f t="shared" si="74"/>
        <v>#DIV/0!</v>
      </c>
      <c r="DI31" s="30" t="e">
        <f t="shared" si="75"/>
        <v>#DIV/0!</v>
      </c>
      <c r="DJ31" s="30" t="e">
        <f t="shared" si="76"/>
        <v>#DIV/0!</v>
      </c>
      <c r="DK31" s="30" t="e">
        <f t="shared" si="77"/>
        <v>#DIV/0!</v>
      </c>
      <c r="DL31" s="30" t="e">
        <f t="shared" si="78"/>
        <v>#DIV/0!</v>
      </c>
      <c r="DM31" s="30">
        <f t="shared" si="79"/>
        <v>0</v>
      </c>
      <c r="DO31" s="29">
        <f t="shared" si="80"/>
        <v>0</v>
      </c>
      <c r="DP31" s="29">
        <f t="shared" si="81"/>
        <v>0</v>
      </c>
      <c r="DQ31" s="29">
        <f t="shared" si="82"/>
        <v>0</v>
      </c>
      <c r="DR31" s="29">
        <f t="shared" si="83"/>
        <v>0</v>
      </c>
      <c r="DS31" s="11">
        <v>100</v>
      </c>
      <c r="DT31" s="11">
        <v>100</v>
      </c>
      <c r="DU31" s="11">
        <v>100</v>
      </c>
      <c r="DV31" s="11">
        <v>100</v>
      </c>
      <c r="DW31" s="11">
        <v>100</v>
      </c>
      <c r="DX31" s="11">
        <v>100</v>
      </c>
      <c r="DY31" s="11">
        <v>100</v>
      </c>
      <c r="DZ31" s="11">
        <v>100</v>
      </c>
      <c r="EA31" s="11">
        <v>100</v>
      </c>
      <c r="EB31" s="11">
        <v>100</v>
      </c>
      <c r="EC31" s="11">
        <v>100</v>
      </c>
      <c r="ED31" s="11">
        <v>100</v>
      </c>
      <c r="EE31" s="11">
        <v>100</v>
      </c>
      <c r="EF31" s="11">
        <v>100</v>
      </c>
      <c r="EG31" s="11">
        <v>100</v>
      </c>
      <c r="EH31" s="11">
        <v>100</v>
      </c>
      <c r="EI31" s="11">
        <v>100</v>
      </c>
      <c r="EJ31" s="11">
        <v>100</v>
      </c>
      <c r="EK31" s="11">
        <v>100</v>
      </c>
      <c r="EL31" s="11">
        <v>100</v>
      </c>
      <c r="EM31" s="11">
        <v>100</v>
      </c>
      <c r="EN31" s="11">
        <v>100</v>
      </c>
      <c r="EO31" s="11">
        <v>100</v>
      </c>
      <c r="EP31" s="11">
        <v>100</v>
      </c>
      <c r="EQ31" s="11">
        <v>100</v>
      </c>
      <c r="ES31" s="11">
        <f t="shared" si="84"/>
        <v>100</v>
      </c>
      <c r="ET31" s="11">
        <f t="shared" si="85"/>
        <v>100</v>
      </c>
      <c r="EU31" s="11">
        <f t="shared" si="86"/>
        <v>100</v>
      </c>
      <c r="EV31" s="11">
        <f t="shared" si="87"/>
        <v>100</v>
      </c>
      <c r="EW31" s="11">
        <f t="shared" si="88"/>
        <v>100</v>
      </c>
      <c r="EX31" s="11">
        <f t="shared" si="89"/>
        <v>100</v>
      </c>
      <c r="EZ31" s="29">
        <f t="shared" si="90"/>
        <v>0</v>
      </c>
      <c r="FA31" s="29">
        <f t="shared" si="91"/>
        <v>0</v>
      </c>
      <c r="FB31" s="29">
        <f t="shared" si="92"/>
        <v>0</v>
      </c>
      <c r="FC31" s="29">
        <f t="shared" si="93"/>
        <v>0</v>
      </c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8"/>
      <c r="GC31" s="27"/>
      <c r="GD31" s="26">
        <f t="shared" si="94"/>
        <v>0</v>
      </c>
      <c r="GE31" s="25">
        <f t="shared" si="95"/>
        <v>0</v>
      </c>
      <c r="GF31" s="25">
        <f t="shared" si="96"/>
        <v>0</v>
      </c>
      <c r="GG31" s="25">
        <f t="shared" si="97"/>
        <v>0</v>
      </c>
      <c r="GH31" s="25">
        <f t="shared" si="98"/>
        <v>0</v>
      </c>
      <c r="GI31" s="25">
        <f t="shared" si="99"/>
        <v>0</v>
      </c>
      <c r="GK31" s="24">
        <f t="shared" si="100"/>
        <v>0</v>
      </c>
      <c r="GL31" s="24">
        <f t="shared" si="101"/>
        <v>0</v>
      </c>
      <c r="GM31" s="24">
        <f t="shared" si="102"/>
        <v>0</v>
      </c>
      <c r="GN31" s="24">
        <f t="shared" si="103"/>
        <v>0</v>
      </c>
      <c r="GO31" s="23">
        <v>0.8</v>
      </c>
      <c r="GP31" s="23">
        <v>0.1</v>
      </c>
    </row>
    <row r="32" spans="3:198" ht="15.75">
      <c r="C32" s="46">
        <v>26</v>
      </c>
      <c r="D32" s="43"/>
      <c r="E32" s="45"/>
      <c r="G32" s="44"/>
      <c r="H32" s="43"/>
      <c r="I32" s="42"/>
      <c r="J32" s="41"/>
      <c r="K32" s="40"/>
      <c r="L32" s="39" t="e">
        <f t="shared" si="1"/>
        <v>#DIV/0!</v>
      </c>
      <c r="M32" s="38" t="e">
        <f t="shared" si="2"/>
        <v>#DIV/0!</v>
      </c>
      <c r="O32" s="37" t="e">
        <f t="shared" si="106"/>
        <v>#DIV/0!</v>
      </c>
      <c r="P32" s="36" t="e">
        <f t="shared" si="106"/>
        <v>#DIV/0!</v>
      </c>
      <c r="Q32" s="36" t="e">
        <f t="shared" si="106"/>
        <v>#DIV/0!</v>
      </c>
      <c r="R32" s="36" t="e">
        <f t="shared" si="106"/>
        <v>#DIV/0!</v>
      </c>
      <c r="S32" s="36" t="e">
        <f t="shared" si="106"/>
        <v>#DIV/0!</v>
      </c>
      <c r="T32" s="36" t="e">
        <f t="shared" si="106"/>
        <v>#DIV/0!</v>
      </c>
      <c r="U32" s="36" t="e">
        <f t="shared" si="106"/>
        <v>#DIV/0!</v>
      </c>
      <c r="V32" s="36" t="e">
        <f t="shared" si="106"/>
        <v>#DIV/0!</v>
      </c>
      <c r="W32" s="36" t="e">
        <f t="shared" si="106"/>
        <v>#DIV/0!</v>
      </c>
      <c r="X32" s="36" t="e">
        <f t="shared" si="106"/>
        <v>#DIV/0!</v>
      </c>
      <c r="Y32" s="36" t="e">
        <f t="shared" si="106"/>
        <v>#DIV/0!</v>
      </c>
      <c r="Z32" s="36" t="e">
        <f t="shared" si="106"/>
        <v>#DIV/0!</v>
      </c>
      <c r="AA32" s="35" t="e">
        <f t="shared" si="107"/>
        <v>#DIV/0!</v>
      </c>
      <c r="AB32" s="36" t="e">
        <f t="shared" si="107"/>
        <v>#DIV/0!</v>
      </c>
      <c r="AC32" s="36" t="e">
        <f t="shared" si="107"/>
        <v>#DIV/0!</v>
      </c>
      <c r="AD32" s="36" t="e">
        <f t="shared" si="107"/>
        <v>#DIV/0!</v>
      </c>
      <c r="AE32" s="36" t="e">
        <f t="shared" si="107"/>
        <v>#DIV/0!</v>
      </c>
      <c r="AF32" s="36" t="e">
        <f t="shared" si="107"/>
        <v>#DIV/0!</v>
      </c>
      <c r="AG32" s="36" t="e">
        <f t="shared" si="107"/>
        <v>#DIV/0!</v>
      </c>
      <c r="AH32" s="36" t="e">
        <f t="shared" si="107"/>
        <v>#DIV/0!</v>
      </c>
      <c r="AI32" s="36" t="e">
        <f t="shared" si="107"/>
        <v>#DIV/0!</v>
      </c>
      <c r="AJ32" s="36" t="e">
        <f t="shared" si="107"/>
        <v>#DIV/0!</v>
      </c>
      <c r="AK32" s="36" t="e">
        <f t="shared" si="107"/>
        <v>#DIV/0!</v>
      </c>
      <c r="AL32" s="36" t="e">
        <f t="shared" si="107"/>
        <v>#DIV/0!</v>
      </c>
      <c r="AM32" s="35" t="e">
        <f t="shared" si="107"/>
        <v>#DIV/0!</v>
      </c>
      <c r="AO32" s="34" t="e">
        <f t="shared" si="5"/>
        <v>#DIV/0!</v>
      </c>
      <c r="AP32" s="33" t="e">
        <f t="shared" si="6"/>
        <v>#DIV/0!</v>
      </c>
      <c r="AQ32" s="33" t="e">
        <f t="shared" si="7"/>
        <v>#DIV/0!</v>
      </c>
      <c r="AR32" s="33" t="e">
        <f t="shared" si="8"/>
        <v>#DIV/0!</v>
      </c>
      <c r="AS32" s="33" t="e">
        <f t="shared" si="9"/>
        <v>#DIV/0!</v>
      </c>
      <c r="AT32" s="33" t="e">
        <f t="shared" si="10"/>
        <v>#DIV/0!</v>
      </c>
      <c r="AU32" s="33" t="e">
        <f t="shared" si="11"/>
        <v>#DIV/0!</v>
      </c>
      <c r="AV32" s="33" t="e">
        <f t="shared" si="12"/>
        <v>#DIV/0!</v>
      </c>
      <c r="AW32" s="33" t="e">
        <f t="shared" si="13"/>
        <v>#DIV/0!</v>
      </c>
      <c r="AX32" s="33" t="e">
        <f t="shared" si="14"/>
        <v>#DIV/0!</v>
      </c>
      <c r="AY32" s="33" t="e">
        <f t="shared" si="15"/>
        <v>#DIV/0!</v>
      </c>
      <c r="AZ32" s="33" t="e">
        <f t="shared" si="16"/>
        <v>#DIV/0!</v>
      </c>
      <c r="BA32" s="32" t="e">
        <f t="shared" si="17"/>
        <v>#DIV/0!</v>
      </c>
      <c r="BB32" s="33" t="e">
        <f t="shared" si="18"/>
        <v>#DIV/0!</v>
      </c>
      <c r="BC32" s="33" t="e">
        <f t="shared" si="19"/>
        <v>#DIV/0!</v>
      </c>
      <c r="BD32" s="33" t="e">
        <f t="shared" si="20"/>
        <v>#DIV/0!</v>
      </c>
      <c r="BE32" s="33" t="e">
        <f t="shared" si="21"/>
        <v>#DIV/0!</v>
      </c>
      <c r="BF32" s="33" t="e">
        <f t="shared" si="22"/>
        <v>#DIV/0!</v>
      </c>
      <c r="BG32" s="33" t="e">
        <f t="shared" si="23"/>
        <v>#DIV/0!</v>
      </c>
      <c r="BH32" s="33" t="e">
        <f t="shared" si="24"/>
        <v>#DIV/0!</v>
      </c>
      <c r="BI32" s="33" t="e">
        <f t="shared" si="25"/>
        <v>#DIV/0!</v>
      </c>
      <c r="BJ32" s="33" t="e">
        <f t="shared" si="26"/>
        <v>#DIV/0!</v>
      </c>
      <c r="BK32" s="33" t="e">
        <f t="shared" si="27"/>
        <v>#DIV/0!</v>
      </c>
      <c r="BL32" s="33" t="e">
        <f t="shared" si="28"/>
        <v>#DIV/0!</v>
      </c>
      <c r="BM32" s="32" t="e">
        <f t="shared" si="29"/>
        <v>#DIV/0!</v>
      </c>
      <c r="BO32" s="31" t="e">
        <f t="shared" si="30"/>
        <v>#DIV/0!</v>
      </c>
      <c r="BP32" s="31" t="e">
        <f t="shared" si="31"/>
        <v>#DIV/0!</v>
      </c>
      <c r="BQ32" s="31" t="e">
        <f t="shared" si="32"/>
        <v>#DIV/0!</v>
      </c>
      <c r="BR32" s="31" t="e">
        <f t="shared" si="33"/>
        <v>#DIV/0!</v>
      </c>
      <c r="BS32" s="31" t="e">
        <f t="shared" si="34"/>
        <v>#DIV/0!</v>
      </c>
      <c r="BT32" s="31" t="e">
        <f t="shared" si="35"/>
        <v>#DIV/0!</v>
      </c>
      <c r="BU32" s="31" t="e">
        <f t="shared" si="36"/>
        <v>#DIV/0!</v>
      </c>
      <c r="BV32" s="31" t="e">
        <f t="shared" si="37"/>
        <v>#DIV/0!</v>
      </c>
      <c r="BW32" s="31" t="e">
        <f t="shared" si="38"/>
        <v>#DIV/0!</v>
      </c>
      <c r="BX32" s="31" t="e">
        <f t="shared" si="39"/>
        <v>#DIV/0!</v>
      </c>
      <c r="BY32" s="31" t="e">
        <f t="shared" si="40"/>
        <v>#DIV/0!</v>
      </c>
      <c r="BZ32" s="31" t="e">
        <f t="shared" si="41"/>
        <v>#DIV/0!</v>
      </c>
      <c r="CA32" s="31" t="e">
        <f t="shared" si="42"/>
        <v>#DIV/0!</v>
      </c>
      <c r="CB32" s="31" t="e">
        <f t="shared" si="43"/>
        <v>#DIV/0!</v>
      </c>
      <c r="CC32" s="31" t="e">
        <f t="shared" si="44"/>
        <v>#DIV/0!</v>
      </c>
      <c r="CD32" s="31" t="e">
        <f t="shared" si="45"/>
        <v>#DIV/0!</v>
      </c>
      <c r="CE32" s="31" t="e">
        <f t="shared" si="46"/>
        <v>#DIV/0!</v>
      </c>
      <c r="CF32" s="31" t="e">
        <f t="shared" si="47"/>
        <v>#DIV/0!</v>
      </c>
      <c r="CG32" s="31" t="e">
        <f t="shared" si="48"/>
        <v>#DIV/0!</v>
      </c>
      <c r="CH32" s="31" t="e">
        <f t="shared" si="49"/>
        <v>#DIV/0!</v>
      </c>
      <c r="CI32" s="31" t="e">
        <f t="shared" si="50"/>
        <v>#DIV/0!</v>
      </c>
      <c r="CJ32" s="31" t="e">
        <f t="shared" si="51"/>
        <v>#DIV/0!</v>
      </c>
      <c r="CK32" s="31" t="e">
        <f t="shared" si="52"/>
        <v>#DIV/0!</v>
      </c>
      <c r="CL32" s="31" t="e">
        <f t="shared" si="53"/>
        <v>#DIV/0!</v>
      </c>
      <c r="CM32" s="31" t="e">
        <f t="shared" si="54"/>
        <v>#DIV/0!</v>
      </c>
      <c r="CO32" s="30" t="e">
        <f t="shared" si="55"/>
        <v>#DIV/0!</v>
      </c>
      <c r="CP32" s="30" t="e">
        <f t="shared" si="56"/>
        <v>#DIV/0!</v>
      </c>
      <c r="CQ32" s="30" t="e">
        <f t="shared" si="57"/>
        <v>#DIV/0!</v>
      </c>
      <c r="CR32" s="30" t="e">
        <f t="shared" si="58"/>
        <v>#DIV/0!</v>
      </c>
      <c r="CS32" s="30" t="e">
        <f t="shared" si="59"/>
        <v>#DIV/0!</v>
      </c>
      <c r="CT32" s="30" t="e">
        <f t="shared" si="60"/>
        <v>#DIV/0!</v>
      </c>
      <c r="CU32" s="30" t="e">
        <f t="shared" si="61"/>
        <v>#DIV/0!</v>
      </c>
      <c r="CV32" s="30" t="e">
        <f t="shared" si="62"/>
        <v>#DIV/0!</v>
      </c>
      <c r="CW32" s="30" t="e">
        <f t="shared" si="63"/>
        <v>#DIV/0!</v>
      </c>
      <c r="CX32" s="30" t="e">
        <f t="shared" si="64"/>
        <v>#DIV/0!</v>
      </c>
      <c r="CY32" s="30" t="e">
        <f t="shared" si="65"/>
        <v>#DIV/0!</v>
      </c>
      <c r="CZ32" s="30" t="e">
        <f t="shared" si="66"/>
        <v>#DIV/0!</v>
      </c>
      <c r="DA32" s="30" t="e">
        <f t="shared" si="67"/>
        <v>#DIV/0!</v>
      </c>
      <c r="DB32" s="30" t="e">
        <f t="shared" si="68"/>
        <v>#DIV/0!</v>
      </c>
      <c r="DC32" s="30" t="e">
        <f t="shared" si="69"/>
        <v>#DIV/0!</v>
      </c>
      <c r="DD32" s="30" t="e">
        <f t="shared" si="70"/>
        <v>#DIV/0!</v>
      </c>
      <c r="DE32" s="30" t="e">
        <f t="shared" si="71"/>
        <v>#DIV/0!</v>
      </c>
      <c r="DF32" s="30" t="e">
        <f t="shared" si="72"/>
        <v>#DIV/0!</v>
      </c>
      <c r="DG32" s="30" t="e">
        <f t="shared" si="73"/>
        <v>#DIV/0!</v>
      </c>
      <c r="DH32" s="30" t="e">
        <f t="shared" si="74"/>
        <v>#DIV/0!</v>
      </c>
      <c r="DI32" s="30" t="e">
        <f t="shared" si="75"/>
        <v>#DIV/0!</v>
      </c>
      <c r="DJ32" s="30" t="e">
        <f t="shared" si="76"/>
        <v>#DIV/0!</v>
      </c>
      <c r="DK32" s="30" t="e">
        <f t="shared" si="77"/>
        <v>#DIV/0!</v>
      </c>
      <c r="DL32" s="30" t="e">
        <f t="shared" si="78"/>
        <v>#DIV/0!</v>
      </c>
      <c r="DM32" s="30">
        <f t="shared" si="79"/>
        <v>0</v>
      </c>
      <c r="DO32" s="29">
        <f t="shared" si="80"/>
        <v>0</v>
      </c>
      <c r="DP32" s="29">
        <f t="shared" si="81"/>
        <v>0</v>
      </c>
      <c r="DQ32" s="29">
        <f t="shared" si="82"/>
        <v>0</v>
      </c>
      <c r="DR32" s="29">
        <f t="shared" si="83"/>
        <v>0</v>
      </c>
      <c r="DS32" s="11">
        <v>100</v>
      </c>
      <c r="DT32" s="11">
        <v>100</v>
      </c>
      <c r="DU32" s="11">
        <v>100</v>
      </c>
      <c r="DV32" s="11">
        <v>100</v>
      </c>
      <c r="DW32" s="11">
        <v>100</v>
      </c>
      <c r="DX32" s="11">
        <v>100</v>
      </c>
      <c r="DY32" s="11">
        <v>100</v>
      </c>
      <c r="DZ32" s="11">
        <v>100</v>
      </c>
      <c r="EA32" s="11">
        <v>100</v>
      </c>
      <c r="EB32" s="11">
        <v>100</v>
      </c>
      <c r="EC32" s="11">
        <v>100</v>
      </c>
      <c r="ED32" s="11">
        <v>100</v>
      </c>
      <c r="EE32" s="11">
        <v>100</v>
      </c>
      <c r="EF32" s="11">
        <v>100</v>
      </c>
      <c r="EG32" s="11">
        <v>100</v>
      </c>
      <c r="EH32" s="11">
        <v>100</v>
      </c>
      <c r="EI32" s="11">
        <v>100</v>
      </c>
      <c r="EJ32" s="11">
        <v>100</v>
      </c>
      <c r="EK32" s="11">
        <v>100</v>
      </c>
      <c r="EL32" s="11">
        <v>100</v>
      </c>
      <c r="EM32" s="11">
        <v>100</v>
      </c>
      <c r="EN32" s="11">
        <v>100</v>
      </c>
      <c r="EO32" s="11">
        <v>100</v>
      </c>
      <c r="EP32" s="11">
        <v>100</v>
      </c>
      <c r="EQ32" s="11">
        <v>100</v>
      </c>
      <c r="ES32" s="11">
        <f t="shared" si="84"/>
        <v>100</v>
      </c>
      <c r="ET32" s="11">
        <f t="shared" si="85"/>
        <v>100</v>
      </c>
      <c r="EU32" s="11">
        <f t="shared" si="86"/>
        <v>100</v>
      </c>
      <c r="EV32" s="11">
        <f t="shared" si="87"/>
        <v>100</v>
      </c>
      <c r="EW32" s="11">
        <f t="shared" si="88"/>
        <v>100</v>
      </c>
      <c r="EX32" s="11">
        <f t="shared" si="89"/>
        <v>100</v>
      </c>
      <c r="EZ32" s="29">
        <f t="shared" si="90"/>
        <v>0</v>
      </c>
      <c r="FA32" s="29">
        <f t="shared" si="91"/>
        <v>0</v>
      </c>
      <c r="FB32" s="29">
        <f t="shared" si="92"/>
        <v>0</v>
      </c>
      <c r="FC32" s="29">
        <f t="shared" si="93"/>
        <v>0</v>
      </c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8"/>
      <c r="GC32" s="27"/>
      <c r="GD32" s="26">
        <f t="shared" si="94"/>
        <v>0</v>
      </c>
      <c r="GE32" s="25">
        <f t="shared" si="95"/>
        <v>0</v>
      </c>
      <c r="GF32" s="25">
        <f t="shared" si="96"/>
        <v>0</v>
      </c>
      <c r="GG32" s="25">
        <f t="shared" si="97"/>
        <v>0</v>
      </c>
      <c r="GH32" s="25">
        <f t="shared" si="98"/>
        <v>0</v>
      </c>
      <c r="GI32" s="25">
        <f t="shared" si="99"/>
        <v>0</v>
      </c>
      <c r="GK32" s="24">
        <f t="shared" si="100"/>
        <v>0</v>
      </c>
      <c r="GL32" s="24">
        <f t="shared" si="101"/>
        <v>0</v>
      </c>
      <c r="GM32" s="24">
        <f t="shared" si="102"/>
        <v>0</v>
      </c>
      <c r="GN32" s="24">
        <f t="shared" si="103"/>
        <v>0</v>
      </c>
      <c r="GO32" s="23">
        <v>0.8</v>
      </c>
      <c r="GP32" s="23">
        <v>0.1</v>
      </c>
    </row>
    <row r="33" spans="3:198" ht="15.75">
      <c r="C33" s="46">
        <v>27</v>
      </c>
      <c r="D33" s="43"/>
      <c r="E33" s="45"/>
      <c r="G33" s="44"/>
      <c r="H33" s="43"/>
      <c r="I33" s="42"/>
      <c r="J33" s="41"/>
      <c r="K33" s="40"/>
      <c r="L33" s="39" t="e">
        <f t="shared" si="1"/>
        <v>#DIV/0!</v>
      </c>
      <c r="M33" s="38" t="e">
        <f t="shared" si="2"/>
        <v>#DIV/0!</v>
      </c>
      <c r="O33" s="37" t="e">
        <f t="shared" si="106"/>
        <v>#DIV/0!</v>
      </c>
      <c r="P33" s="36" t="e">
        <f t="shared" si="106"/>
        <v>#DIV/0!</v>
      </c>
      <c r="Q33" s="36" t="e">
        <f t="shared" si="106"/>
        <v>#DIV/0!</v>
      </c>
      <c r="R33" s="36" t="e">
        <f t="shared" si="106"/>
        <v>#DIV/0!</v>
      </c>
      <c r="S33" s="36" t="e">
        <f t="shared" si="106"/>
        <v>#DIV/0!</v>
      </c>
      <c r="T33" s="36" t="e">
        <f t="shared" si="106"/>
        <v>#DIV/0!</v>
      </c>
      <c r="U33" s="36" t="e">
        <f t="shared" si="106"/>
        <v>#DIV/0!</v>
      </c>
      <c r="V33" s="36" t="e">
        <f t="shared" si="106"/>
        <v>#DIV/0!</v>
      </c>
      <c r="W33" s="36" t="e">
        <f t="shared" si="106"/>
        <v>#DIV/0!</v>
      </c>
      <c r="X33" s="36" t="e">
        <f t="shared" si="106"/>
        <v>#DIV/0!</v>
      </c>
      <c r="Y33" s="36" t="e">
        <f t="shared" si="106"/>
        <v>#DIV/0!</v>
      </c>
      <c r="Z33" s="36" t="e">
        <f t="shared" si="106"/>
        <v>#DIV/0!</v>
      </c>
      <c r="AA33" s="35" t="e">
        <f t="shared" si="107"/>
        <v>#DIV/0!</v>
      </c>
      <c r="AB33" s="36" t="e">
        <f t="shared" si="107"/>
        <v>#DIV/0!</v>
      </c>
      <c r="AC33" s="36" t="e">
        <f t="shared" si="107"/>
        <v>#DIV/0!</v>
      </c>
      <c r="AD33" s="36" t="e">
        <f t="shared" si="107"/>
        <v>#DIV/0!</v>
      </c>
      <c r="AE33" s="36" t="e">
        <f t="shared" si="107"/>
        <v>#DIV/0!</v>
      </c>
      <c r="AF33" s="36" t="e">
        <f t="shared" si="107"/>
        <v>#DIV/0!</v>
      </c>
      <c r="AG33" s="36" t="e">
        <f t="shared" si="107"/>
        <v>#DIV/0!</v>
      </c>
      <c r="AH33" s="36" t="e">
        <f t="shared" si="107"/>
        <v>#DIV/0!</v>
      </c>
      <c r="AI33" s="36" t="e">
        <f t="shared" si="107"/>
        <v>#DIV/0!</v>
      </c>
      <c r="AJ33" s="36" t="e">
        <f t="shared" si="107"/>
        <v>#DIV/0!</v>
      </c>
      <c r="AK33" s="36" t="e">
        <f t="shared" si="107"/>
        <v>#DIV/0!</v>
      </c>
      <c r="AL33" s="36" t="e">
        <f t="shared" si="107"/>
        <v>#DIV/0!</v>
      </c>
      <c r="AM33" s="35" t="e">
        <f t="shared" si="107"/>
        <v>#DIV/0!</v>
      </c>
      <c r="AO33" s="34" t="e">
        <f t="shared" si="5"/>
        <v>#DIV/0!</v>
      </c>
      <c r="AP33" s="33" t="e">
        <f t="shared" si="6"/>
        <v>#DIV/0!</v>
      </c>
      <c r="AQ33" s="33" t="e">
        <f t="shared" si="7"/>
        <v>#DIV/0!</v>
      </c>
      <c r="AR33" s="33" t="e">
        <f t="shared" si="8"/>
        <v>#DIV/0!</v>
      </c>
      <c r="AS33" s="33" t="e">
        <f t="shared" si="9"/>
        <v>#DIV/0!</v>
      </c>
      <c r="AT33" s="33" t="e">
        <f t="shared" si="10"/>
        <v>#DIV/0!</v>
      </c>
      <c r="AU33" s="33" t="e">
        <f t="shared" si="11"/>
        <v>#DIV/0!</v>
      </c>
      <c r="AV33" s="33" t="e">
        <f t="shared" si="12"/>
        <v>#DIV/0!</v>
      </c>
      <c r="AW33" s="33" t="e">
        <f t="shared" si="13"/>
        <v>#DIV/0!</v>
      </c>
      <c r="AX33" s="33" t="e">
        <f t="shared" si="14"/>
        <v>#DIV/0!</v>
      </c>
      <c r="AY33" s="33" t="e">
        <f t="shared" si="15"/>
        <v>#DIV/0!</v>
      </c>
      <c r="AZ33" s="33" t="e">
        <f t="shared" si="16"/>
        <v>#DIV/0!</v>
      </c>
      <c r="BA33" s="32" t="e">
        <f t="shared" si="17"/>
        <v>#DIV/0!</v>
      </c>
      <c r="BB33" s="33" t="e">
        <f t="shared" si="18"/>
        <v>#DIV/0!</v>
      </c>
      <c r="BC33" s="33" t="e">
        <f t="shared" si="19"/>
        <v>#DIV/0!</v>
      </c>
      <c r="BD33" s="33" t="e">
        <f t="shared" si="20"/>
        <v>#DIV/0!</v>
      </c>
      <c r="BE33" s="33" t="e">
        <f t="shared" si="21"/>
        <v>#DIV/0!</v>
      </c>
      <c r="BF33" s="33" t="e">
        <f t="shared" si="22"/>
        <v>#DIV/0!</v>
      </c>
      <c r="BG33" s="33" t="e">
        <f t="shared" si="23"/>
        <v>#DIV/0!</v>
      </c>
      <c r="BH33" s="33" t="e">
        <f t="shared" si="24"/>
        <v>#DIV/0!</v>
      </c>
      <c r="BI33" s="33" t="e">
        <f t="shared" si="25"/>
        <v>#DIV/0!</v>
      </c>
      <c r="BJ33" s="33" t="e">
        <f t="shared" si="26"/>
        <v>#DIV/0!</v>
      </c>
      <c r="BK33" s="33" t="e">
        <f t="shared" si="27"/>
        <v>#DIV/0!</v>
      </c>
      <c r="BL33" s="33" t="e">
        <f t="shared" si="28"/>
        <v>#DIV/0!</v>
      </c>
      <c r="BM33" s="32" t="e">
        <f t="shared" si="29"/>
        <v>#DIV/0!</v>
      </c>
      <c r="BO33" s="31" t="e">
        <f t="shared" si="30"/>
        <v>#DIV/0!</v>
      </c>
      <c r="BP33" s="31" t="e">
        <f t="shared" si="31"/>
        <v>#DIV/0!</v>
      </c>
      <c r="BQ33" s="31" t="e">
        <f t="shared" si="32"/>
        <v>#DIV/0!</v>
      </c>
      <c r="BR33" s="31" t="e">
        <f t="shared" si="33"/>
        <v>#DIV/0!</v>
      </c>
      <c r="BS33" s="31" t="e">
        <f t="shared" si="34"/>
        <v>#DIV/0!</v>
      </c>
      <c r="BT33" s="31" t="e">
        <f t="shared" si="35"/>
        <v>#DIV/0!</v>
      </c>
      <c r="BU33" s="31" t="e">
        <f t="shared" si="36"/>
        <v>#DIV/0!</v>
      </c>
      <c r="BV33" s="31" t="e">
        <f t="shared" si="37"/>
        <v>#DIV/0!</v>
      </c>
      <c r="BW33" s="31" t="e">
        <f t="shared" si="38"/>
        <v>#DIV/0!</v>
      </c>
      <c r="BX33" s="31" t="e">
        <f t="shared" si="39"/>
        <v>#DIV/0!</v>
      </c>
      <c r="BY33" s="31" t="e">
        <f t="shared" si="40"/>
        <v>#DIV/0!</v>
      </c>
      <c r="BZ33" s="31" t="e">
        <f t="shared" si="41"/>
        <v>#DIV/0!</v>
      </c>
      <c r="CA33" s="31" t="e">
        <f t="shared" si="42"/>
        <v>#DIV/0!</v>
      </c>
      <c r="CB33" s="31" t="e">
        <f t="shared" si="43"/>
        <v>#DIV/0!</v>
      </c>
      <c r="CC33" s="31" t="e">
        <f t="shared" si="44"/>
        <v>#DIV/0!</v>
      </c>
      <c r="CD33" s="31" t="e">
        <f t="shared" si="45"/>
        <v>#DIV/0!</v>
      </c>
      <c r="CE33" s="31" t="e">
        <f t="shared" si="46"/>
        <v>#DIV/0!</v>
      </c>
      <c r="CF33" s="31" t="e">
        <f t="shared" si="47"/>
        <v>#DIV/0!</v>
      </c>
      <c r="CG33" s="31" t="e">
        <f t="shared" si="48"/>
        <v>#DIV/0!</v>
      </c>
      <c r="CH33" s="31" t="e">
        <f t="shared" si="49"/>
        <v>#DIV/0!</v>
      </c>
      <c r="CI33" s="31" t="e">
        <f t="shared" si="50"/>
        <v>#DIV/0!</v>
      </c>
      <c r="CJ33" s="31" t="e">
        <f t="shared" si="51"/>
        <v>#DIV/0!</v>
      </c>
      <c r="CK33" s="31" t="e">
        <f t="shared" si="52"/>
        <v>#DIV/0!</v>
      </c>
      <c r="CL33" s="31" t="e">
        <f t="shared" si="53"/>
        <v>#DIV/0!</v>
      </c>
      <c r="CM33" s="31" t="e">
        <f t="shared" si="54"/>
        <v>#DIV/0!</v>
      </c>
      <c r="CO33" s="30" t="e">
        <f t="shared" si="55"/>
        <v>#DIV/0!</v>
      </c>
      <c r="CP33" s="30" t="e">
        <f t="shared" si="56"/>
        <v>#DIV/0!</v>
      </c>
      <c r="CQ33" s="30" t="e">
        <f t="shared" si="57"/>
        <v>#DIV/0!</v>
      </c>
      <c r="CR33" s="30" t="e">
        <f t="shared" si="58"/>
        <v>#DIV/0!</v>
      </c>
      <c r="CS33" s="30" t="e">
        <f t="shared" si="59"/>
        <v>#DIV/0!</v>
      </c>
      <c r="CT33" s="30" t="e">
        <f t="shared" si="60"/>
        <v>#DIV/0!</v>
      </c>
      <c r="CU33" s="30" t="e">
        <f t="shared" si="61"/>
        <v>#DIV/0!</v>
      </c>
      <c r="CV33" s="30" t="e">
        <f t="shared" si="62"/>
        <v>#DIV/0!</v>
      </c>
      <c r="CW33" s="30" t="e">
        <f t="shared" si="63"/>
        <v>#DIV/0!</v>
      </c>
      <c r="CX33" s="30" t="e">
        <f t="shared" si="64"/>
        <v>#DIV/0!</v>
      </c>
      <c r="CY33" s="30" t="e">
        <f t="shared" si="65"/>
        <v>#DIV/0!</v>
      </c>
      <c r="CZ33" s="30" t="e">
        <f t="shared" si="66"/>
        <v>#DIV/0!</v>
      </c>
      <c r="DA33" s="30" t="e">
        <f t="shared" si="67"/>
        <v>#DIV/0!</v>
      </c>
      <c r="DB33" s="30" t="e">
        <f t="shared" si="68"/>
        <v>#DIV/0!</v>
      </c>
      <c r="DC33" s="30" t="e">
        <f t="shared" si="69"/>
        <v>#DIV/0!</v>
      </c>
      <c r="DD33" s="30" t="e">
        <f t="shared" si="70"/>
        <v>#DIV/0!</v>
      </c>
      <c r="DE33" s="30" t="e">
        <f t="shared" si="71"/>
        <v>#DIV/0!</v>
      </c>
      <c r="DF33" s="30" t="e">
        <f t="shared" si="72"/>
        <v>#DIV/0!</v>
      </c>
      <c r="DG33" s="30" t="e">
        <f t="shared" si="73"/>
        <v>#DIV/0!</v>
      </c>
      <c r="DH33" s="30" t="e">
        <f t="shared" si="74"/>
        <v>#DIV/0!</v>
      </c>
      <c r="DI33" s="30" t="e">
        <f t="shared" si="75"/>
        <v>#DIV/0!</v>
      </c>
      <c r="DJ33" s="30" t="e">
        <f t="shared" si="76"/>
        <v>#DIV/0!</v>
      </c>
      <c r="DK33" s="30" t="e">
        <f t="shared" si="77"/>
        <v>#DIV/0!</v>
      </c>
      <c r="DL33" s="30" t="e">
        <f t="shared" si="78"/>
        <v>#DIV/0!</v>
      </c>
      <c r="DM33" s="30">
        <f t="shared" si="79"/>
        <v>0</v>
      </c>
      <c r="DO33" s="29">
        <f t="shared" si="80"/>
        <v>0</v>
      </c>
      <c r="DP33" s="29">
        <f t="shared" si="81"/>
        <v>0</v>
      </c>
      <c r="DQ33" s="29">
        <f t="shared" si="82"/>
        <v>0</v>
      </c>
      <c r="DR33" s="29">
        <f t="shared" si="83"/>
        <v>0</v>
      </c>
      <c r="DS33" s="11">
        <v>100</v>
      </c>
      <c r="DT33" s="11">
        <v>100</v>
      </c>
      <c r="DU33" s="11">
        <v>100</v>
      </c>
      <c r="DV33" s="11">
        <v>100</v>
      </c>
      <c r="DW33" s="11">
        <v>100</v>
      </c>
      <c r="DX33" s="11">
        <v>100</v>
      </c>
      <c r="DY33" s="11">
        <v>100</v>
      </c>
      <c r="DZ33" s="11">
        <v>100</v>
      </c>
      <c r="EA33" s="11">
        <v>100</v>
      </c>
      <c r="EB33" s="11">
        <v>100</v>
      </c>
      <c r="EC33" s="11">
        <v>100</v>
      </c>
      <c r="ED33" s="11">
        <v>100</v>
      </c>
      <c r="EE33" s="11">
        <v>100</v>
      </c>
      <c r="EF33" s="11">
        <v>100</v>
      </c>
      <c r="EG33" s="11">
        <v>100</v>
      </c>
      <c r="EH33" s="11">
        <v>100</v>
      </c>
      <c r="EI33" s="11">
        <v>100</v>
      </c>
      <c r="EJ33" s="11">
        <v>100</v>
      </c>
      <c r="EK33" s="11">
        <v>100</v>
      </c>
      <c r="EL33" s="11">
        <v>100</v>
      </c>
      <c r="EM33" s="11">
        <v>100</v>
      </c>
      <c r="EN33" s="11">
        <v>100</v>
      </c>
      <c r="EO33" s="11">
        <v>100</v>
      </c>
      <c r="EP33" s="11">
        <v>100</v>
      </c>
      <c r="EQ33" s="11">
        <v>100</v>
      </c>
      <c r="ES33" s="11">
        <f t="shared" si="84"/>
        <v>100</v>
      </c>
      <c r="ET33" s="11">
        <f t="shared" si="85"/>
        <v>100</v>
      </c>
      <c r="EU33" s="11">
        <f t="shared" si="86"/>
        <v>100</v>
      </c>
      <c r="EV33" s="11">
        <f t="shared" si="87"/>
        <v>100</v>
      </c>
      <c r="EW33" s="11">
        <f t="shared" si="88"/>
        <v>100</v>
      </c>
      <c r="EX33" s="11">
        <f t="shared" si="89"/>
        <v>100</v>
      </c>
      <c r="EZ33" s="29">
        <f t="shared" si="90"/>
        <v>0</v>
      </c>
      <c r="FA33" s="29">
        <f t="shared" si="91"/>
        <v>0</v>
      </c>
      <c r="FB33" s="29">
        <f t="shared" si="92"/>
        <v>0</v>
      </c>
      <c r="FC33" s="29">
        <f t="shared" si="93"/>
        <v>0</v>
      </c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8"/>
      <c r="GC33" s="27"/>
      <c r="GD33" s="26">
        <f t="shared" si="94"/>
        <v>0</v>
      </c>
      <c r="GE33" s="25">
        <f t="shared" si="95"/>
        <v>0</v>
      </c>
      <c r="GF33" s="25">
        <f t="shared" si="96"/>
        <v>0</v>
      </c>
      <c r="GG33" s="25">
        <f t="shared" si="97"/>
        <v>0</v>
      </c>
      <c r="GH33" s="25">
        <f t="shared" si="98"/>
        <v>0</v>
      </c>
      <c r="GI33" s="25">
        <f t="shared" si="99"/>
        <v>0</v>
      </c>
      <c r="GK33" s="24">
        <f t="shared" si="100"/>
        <v>0</v>
      </c>
      <c r="GL33" s="24">
        <f t="shared" si="101"/>
        <v>0</v>
      </c>
      <c r="GM33" s="24">
        <f t="shared" si="102"/>
        <v>0</v>
      </c>
      <c r="GN33" s="24">
        <f t="shared" si="103"/>
        <v>0</v>
      </c>
      <c r="GO33" s="23">
        <v>0.8</v>
      </c>
      <c r="GP33" s="23">
        <v>0.1</v>
      </c>
    </row>
    <row r="34" spans="3:198" ht="15.75">
      <c r="C34" s="46">
        <v>28</v>
      </c>
      <c r="D34" s="43"/>
      <c r="E34" s="45"/>
      <c r="G34" s="44"/>
      <c r="H34" s="43"/>
      <c r="I34" s="42"/>
      <c r="J34" s="41"/>
      <c r="K34" s="40"/>
      <c r="L34" s="39" t="e">
        <f t="shared" si="1"/>
        <v>#DIV/0!</v>
      </c>
      <c r="M34" s="38" t="e">
        <f t="shared" si="2"/>
        <v>#DIV/0!</v>
      </c>
      <c r="O34" s="37" t="e">
        <f t="shared" si="106"/>
        <v>#DIV/0!</v>
      </c>
      <c r="P34" s="36" t="e">
        <f t="shared" si="106"/>
        <v>#DIV/0!</v>
      </c>
      <c r="Q34" s="36" t="e">
        <f t="shared" si="106"/>
        <v>#DIV/0!</v>
      </c>
      <c r="R34" s="36" t="e">
        <f t="shared" si="106"/>
        <v>#DIV/0!</v>
      </c>
      <c r="S34" s="36" t="e">
        <f t="shared" si="106"/>
        <v>#DIV/0!</v>
      </c>
      <c r="T34" s="36" t="e">
        <f t="shared" si="106"/>
        <v>#DIV/0!</v>
      </c>
      <c r="U34" s="36" t="e">
        <f t="shared" si="106"/>
        <v>#DIV/0!</v>
      </c>
      <c r="V34" s="36" t="e">
        <f t="shared" si="106"/>
        <v>#DIV/0!</v>
      </c>
      <c r="W34" s="36" t="e">
        <f t="shared" si="106"/>
        <v>#DIV/0!</v>
      </c>
      <c r="X34" s="36" t="e">
        <f t="shared" si="106"/>
        <v>#DIV/0!</v>
      </c>
      <c r="Y34" s="36" t="e">
        <f t="shared" si="106"/>
        <v>#DIV/0!</v>
      </c>
      <c r="Z34" s="36" t="e">
        <f t="shared" si="106"/>
        <v>#DIV/0!</v>
      </c>
      <c r="AA34" s="35" t="e">
        <f t="shared" si="107"/>
        <v>#DIV/0!</v>
      </c>
      <c r="AB34" s="36" t="e">
        <f t="shared" si="107"/>
        <v>#DIV/0!</v>
      </c>
      <c r="AC34" s="36" t="e">
        <f t="shared" si="107"/>
        <v>#DIV/0!</v>
      </c>
      <c r="AD34" s="36" t="e">
        <f t="shared" si="107"/>
        <v>#DIV/0!</v>
      </c>
      <c r="AE34" s="36" t="e">
        <f t="shared" si="107"/>
        <v>#DIV/0!</v>
      </c>
      <c r="AF34" s="36" t="e">
        <f t="shared" si="107"/>
        <v>#DIV/0!</v>
      </c>
      <c r="AG34" s="36" t="e">
        <f t="shared" si="107"/>
        <v>#DIV/0!</v>
      </c>
      <c r="AH34" s="36" t="e">
        <f t="shared" si="107"/>
        <v>#DIV/0!</v>
      </c>
      <c r="AI34" s="36" t="e">
        <f t="shared" si="107"/>
        <v>#DIV/0!</v>
      </c>
      <c r="AJ34" s="36" t="e">
        <f t="shared" si="107"/>
        <v>#DIV/0!</v>
      </c>
      <c r="AK34" s="36" t="e">
        <f t="shared" si="107"/>
        <v>#DIV/0!</v>
      </c>
      <c r="AL34" s="36" t="e">
        <f t="shared" si="107"/>
        <v>#DIV/0!</v>
      </c>
      <c r="AM34" s="35" t="e">
        <f t="shared" si="107"/>
        <v>#DIV/0!</v>
      </c>
      <c r="AO34" s="34" t="e">
        <f t="shared" si="5"/>
        <v>#DIV/0!</v>
      </c>
      <c r="AP34" s="33" t="e">
        <f t="shared" si="6"/>
        <v>#DIV/0!</v>
      </c>
      <c r="AQ34" s="33" t="e">
        <f t="shared" si="7"/>
        <v>#DIV/0!</v>
      </c>
      <c r="AR34" s="33" t="e">
        <f t="shared" si="8"/>
        <v>#DIV/0!</v>
      </c>
      <c r="AS34" s="33" t="e">
        <f t="shared" si="9"/>
        <v>#DIV/0!</v>
      </c>
      <c r="AT34" s="33" t="e">
        <f t="shared" si="10"/>
        <v>#DIV/0!</v>
      </c>
      <c r="AU34" s="33" t="e">
        <f t="shared" si="11"/>
        <v>#DIV/0!</v>
      </c>
      <c r="AV34" s="33" t="e">
        <f t="shared" si="12"/>
        <v>#DIV/0!</v>
      </c>
      <c r="AW34" s="33" t="e">
        <f t="shared" si="13"/>
        <v>#DIV/0!</v>
      </c>
      <c r="AX34" s="33" t="e">
        <f t="shared" si="14"/>
        <v>#DIV/0!</v>
      </c>
      <c r="AY34" s="33" t="e">
        <f t="shared" si="15"/>
        <v>#DIV/0!</v>
      </c>
      <c r="AZ34" s="33" t="e">
        <f t="shared" si="16"/>
        <v>#DIV/0!</v>
      </c>
      <c r="BA34" s="32" t="e">
        <f t="shared" si="17"/>
        <v>#DIV/0!</v>
      </c>
      <c r="BB34" s="33" t="e">
        <f t="shared" si="18"/>
        <v>#DIV/0!</v>
      </c>
      <c r="BC34" s="33" t="e">
        <f t="shared" si="19"/>
        <v>#DIV/0!</v>
      </c>
      <c r="BD34" s="33" t="e">
        <f t="shared" si="20"/>
        <v>#DIV/0!</v>
      </c>
      <c r="BE34" s="33" t="e">
        <f t="shared" si="21"/>
        <v>#DIV/0!</v>
      </c>
      <c r="BF34" s="33" t="e">
        <f t="shared" si="22"/>
        <v>#DIV/0!</v>
      </c>
      <c r="BG34" s="33" t="e">
        <f t="shared" si="23"/>
        <v>#DIV/0!</v>
      </c>
      <c r="BH34" s="33" t="e">
        <f t="shared" si="24"/>
        <v>#DIV/0!</v>
      </c>
      <c r="BI34" s="33" t="e">
        <f t="shared" si="25"/>
        <v>#DIV/0!</v>
      </c>
      <c r="BJ34" s="33" t="e">
        <f t="shared" si="26"/>
        <v>#DIV/0!</v>
      </c>
      <c r="BK34" s="33" t="e">
        <f t="shared" si="27"/>
        <v>#DIV/0!</v>
      </c>
      <c r="BL34" s="33" t="e">
        <f t="shared" si="28"/>
        <v>#DIV/0!</v>
      </c>
      <c r="BM34" s="32" t="e">
        <f t="shared" si="29"/>
        <v>#DIV/0!</v>
      </c>
      <c r="BO34" s="31" t="e">
        <f t="shared" si="30"/>
        <v>#DIV/0!</v>
      </c>
      <c r="BP34" s="31" t="e">
        <f t="shared" si="31"/>
        <v>#DIV/0!</v>
      </c>
      <c r="BQ34" s="31" t="e">
        <f t="shared" si="32"/>
        <v>#DIV/0!</v>
      </c>
      <c r="BR34" s="31" t="e">
        <f t="shared" si="33"/>
        <v>#DIV/0!</v>
      </c>
      <c r="BS34" s="31" t="e">
        <f t="shared" si="34"/>
        <v>#DIV/0!</v>
      </c>
      <c r="BT34" s="31" t="e">
        <f t="shared" si="35"/>
        <v>#DIV/0!</v>
      </c>
      <c r="BU34" s="31" t="e">
        <f t="shared" si="36"/>
        <v>#DIV/0!</v>
      </c>
      <c r="BV34" s="31" t="e">
        <f t="shared" si="37"/>
        <v>#DIV/0!</v>
      </c>
      <c r="BW34" s="31" t="e">
        <f t="shared" si="38"/>
        <v>#DIV/0!</v>
      </c>
      <c r="BX34" s="31" t="e">
        <f t="shared" si="39"/>
        <v>#DIV/0!</v>
      </c>
      <c r="BY34" s="31" t="e">
        <f t="shared" si="40"/>
        <v>#DIV/0!</v>
      </c>
      <c r="BZ34" s="31" t="e">
        <f t="shared" si="41"/>
        <v>#DIV/0!</v>
      </c>
      <c r="CA34" s="31" t="e">
        <f t="shared" si="42"/>
        <v>#DIV/0!</v>
      </c>
      <c r="CB34" s="31" t="e">
        <f t="shared" si="43"/>
        <v>#DIV/0!</v>
      </c>
      <c r="CC34" s="31" t="e">
        <f t="shared" si="44"/>
        <v>#DIV/0!</v>
      </c>
      <c r="CD34" s="31" t="e">
        <f t="shared" si="45"/>
        <v>#DIV/0!</v>
      </c>
      <c r="CE34" s="31" t="e">
        <f t="shared" si="46"/>
        <v>#DIV/0!</v>
      </c>
      <c r="CF34" s="31" t="e">
        <f t="shared" si="47"/>
        <v>#DIV/0!</v>
      </c>
      <c r="CG34" s="31" t="e">
        <f t="shared" si="48"/>
        <v>#DIV/0!</v>
      </c>
      <c r="CH34" s="31" t="e">
        <f t="shared" si="49"/>
        <v>#DIV/0!</v>
      </c>
      <c r="CI34" s="31" t="e">
        <f t="shared" si="50"/>
        <v>#DIV/0!</v>
      </c>
      <c r="CJ34" s="31" t="e">
        <f t="shared" si="51"/>
        <v>#DIV/0!</v>
      </c>
      <c r="CK34" s="31" t="e">
        <f t="shared" si="52"/>
        <v>#DIV/0!</v>
      </c>
      <c r="CL34" s="31" t="e">
        <f t="shared" si="53"/>
        <v>#DIV/0!</v>
      </c>
      <c r="CM34" s="31" t="e">
        <f t="shared" si="54"/>
        <v>#DIV/0!</v>
      </c>
      <c r="CO34" s="30" t="e">
        <f t="shared" si="55"/>
        <v>#DIV/0!</v>
      </c>
      <c r="CP34" s="30" t="e">
        <f t="shared" si="56"/>
        <v>#DIV/0!</v>
      </c>
      <c r="CQ34" s="30" t="e">
        <f t="shared" si="57"/>
        <v>#DIV/0!</v>
      </c>
      <c r="CR34" s="30" t="e">
        <f t="shared" si="58"/>
        <v>#DIV/0!</v>
      </c>
      <c r="CS34" s="30" t="e">
        <f t="shared" si="59"/>
        <v>#DIV/0!</v>
      </c>
      <c r="CT34" s="30" t="e">
        <f t="shared" si="60"/>
        <v>#DIV/0!</v>
      </c>
      <c r="CU34" s="30" t="e">
        <f t="shared" si="61"/>
        <v>#DIV/0!</v>
      </c>
      <c r="CV34" s="30" t="e">
        <f t="shared" si="62"/>
        <v>#DIV/0!</v>
      </c>
      <c r="CW34" s="30" t="e">
        <f t="shared" si="63"/>
        <v>#DIV/0!</v>
      </c>
      <c r="CX34" s="30" t="e">
        <f t="shared" si="64"/>
        <v>#DIV/0!</v>
      </c>
      <c r="CY34" s="30" t="e">
        <f t="shared" si="65"/>
        <v>#DIV/0!</v>
      </c>
      <c r="CZ34" s="30" t="e">
        <f t="shared" si="66"/>
        <v>#DIV/0!</v>
      </c>
      <c r="DA34" s="30" t="e">
        <f t="shared" si="67"/>
        <v>#DIV/0!</v>
      </c>
      <c r="DB34" s="30" t="e">
        <f t="shared" si="68"/>
        <v>#DIV/0!</v>
      </c>
      <c r="DC34" s="30" t="e">
        <f t="shared" si="69"/>
        <v>#DIV/0!</v>
      </c>
      <c r="DD34" s="30" t="e">
        <f t="shared" si="70"/>
        <v>#DIV/0!</v>
      </c>
      <c r="DE34" s="30" t="e">
        <f t="shared" si="71"/>
        <v>#DIV/0!</v>
      </c>
      <c r="DF34" s="30" t="e">
        <f t="shared" si="72"/>
        <v>#DIV/0!</v>
      </c>
      <c r="DG34" s="30" t="e">
        <f t="shared" si="73"/>
        <v>#DIV/0!</v>
      </c>
      <c r="DH34" s="30" t="e">
        <f t="shared" si="74"/>
        <v>#DIV/0!</v>
      </c>
      <c r="DI34" s="30" t="e">
        <f t="shared" si="75"/>
        <v>#DIV/0!</v>
      </c>
      <c r="DJ34" s="30" t="e">
        <f t="shared" si="76"/>
        <v>#DIV/0!</v>
      </c>
      <c r="DK34" s="30" t="e">
        <f t="shared" si="77"/>
        <v>#DIV/0!</v>
      </c>
      <c r="DL34" s="30" t="e">
        <f t="shared" si="78"/>
        <v>#DIV/0!</v>
      </c>
      <c r="DM34" s="30">
        <f t="shared" si="79"/>
        <v>0</v>
      </c>
      <c r="DO34" s="29">
        <f t="shared" si="80"/>
        <v>0</v>
      </c>
      <c r="DP34" s="29">
        <f t="shared" si="81"/>
        <v>0</v>
      </c>
      <c r="DQ34" s="29">
        <f t="shared" si="82"/>
        <v>0</v>
      </c>
      <c r="DR34" s="29">
        <f t="shared" si="83"/>
        <v>0</v>
      </c>
      <c r="DS34" s="11">
        <v>100</v>
      </c>
      <c r="DT34" s="11">
        <v>100</v>
      </c>
      <c r="DU34" s="11">
        <v>100</v>
      </c>
      <c r="DV34" s="11">
        <v>100</v>
      </c>
      <c r="DW34" s="11">
        <v>100</v>
      </c>
      <c r="DX34" s="11">
        <v>100</v>
      </c>
      <c r="DY34" s="11">
        <v>100</v>
      </c>
      <c r="DZ34" s="11">
        <v>100</v>
      </c>
      <c r="EA34" s="11">
        <v>100</v>
      </c>
      <c r="EB34" s="11">
        <v>100</v>
      </c>
      <c r="EC34" s="11">
        <v>100</v>
      </c>
      <c r="ED34" s="11">
        <v>100</v>
      </c>
      <c r="EE34" s="11">
        <v>100</v>
      </c>
      <c r="EF34" s="11">
        <v>100</v>
      </c>
      <c r="EG34" s="11">
        <v>100</v>
      </c>
      <c r="EH34" s="11">
        <v>100</v>
      </c>
      <c r="EI34" s="11">
        <v>100</v>
      </c>
      <c r="EJ34" s="11">
        <v>100</v>
      </c>
      <c r="EK34" s="11">
        <v>100</v>
      </c>
      <c r="EL34" s="11">
        <v>100</v>
      </c>
      <c r="EM34" s="11">
        <v>100</v>
      </c>
      <c r="EN34" s="11">
        <v>100</v>
      </c>
      <c r="EO34" s="11">
        <v>100</v>
      </c>
      <c r="EP34" s="11">
        <v>100</v>
      </c>
      <c r="EQ34" s="11">
        <v>100</v>
      </c>
      <c r="ES34" s="11">
        <f t="shared" si="84"/>
        <v>100</v>
      </c>
      <c r="ET34" s="11">
        <f t="shared" si="85"/>
        <v>100</v>
      </c>
      <c r="EU34" s="11">
        <f t="shared" si="86"/>
        <v>100</v>
      </c>
      <c r="EV34" s="11">
        <f t="shared" si="87"/>
        <v>100</v>
      </c>
      <c r="EW34" s="11">
        <f t="shared" si="88"/>
        <v>100</v>
      </c>
      <c r="EX34" s="11">
        <f t="shared" si="89"/>
        <v>100</v>
      </c>
      <c r="EZ34" s="29">
        <f t="shared" si="90"/>
        <v>0</v>
      </c>
      <c r="FA34" s="29">
        <f t="shared" si="91"/>
        <v>0</v>
      </c>
      <c r="FB34" s="29">
        <f t="shared" si="92"/>
        <v>0</v>
      </c>
      <c r="FC34" s="29">
        <f t="shared" si="93"/>
        <v>0</v>
      </c>
      <c r="FD34" s="25"/>
      <c r="FE34" s="25"/>
      <c r="FF34" s="25"/>
      <c r="FG34" s="25"/>
      <c r="FH34" s="25"/>
      <c r="FI34" s="25"/>
      <c r="FJ34" s="25"/>
      <c r="FK34" s="25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  <c r="GA34" s="25"/>
      <c r="GB34" s="28"/>
      <c r="GC34" s="27"/>
      <c r="GD34" s="26">
        <f t="shared" si="94"/>
        <v>0</v>
      </c>
      <c r="GE34" s="25">
        <f t="shared" si="95"/>
        <v>0</v>
      </c>
      <c r="GF34" s="25">
        <f t="shared" si="96"/>
        <v>0</v>
      </c>
      <c r="GG34" s="25">
        <f t="shared" si="97"/>
        <v>0</v>
      </c>
      <c r="GH34" s="25">
        <f t="shared" si="98"/>
        <v>0</v>
      </c>
      <c r="GI34" s="25">
        <f t="shared" si="99"/>
        <v>0</v>
      </c>
      <c r="GK34" s="24">
        <f t="shared" si="100"/>
        <v>0</v>
      </c>
      <c r="GL34" s="24">
        <f t="shared" si="101"/>
        <v>0</v>
      </c>
      <c r="GM34" s="24">
        <f t="shared" si="102"/>
        <v>0</v>
      </c>
      <c r="GN34" s="24">
        <f t="shared" si="103"/>
        <v>0</v>
      </c>
      <c r="GO34" s="23">
        <v>0.8</v>
      </c>
      <c r="GP34" s="23">
        <v>0.1</v>
      </c>
    </row>
    <row r="35" spans="3:198" ht="15.75">
      <c r="C35" s="46">
        <v>29</v>
      </c>
      <c r="D35" s="43"/>
      <c r="E35" s="45"/>
      <c r="G35" s="44"/>
      <c r="H35" s="43"/>
      <c r="I35" s="42"/>
      <c r="J35" s="41"/>
      <c r="K35" s="40"/>
      <c r="L35" s="39" t="e">
        <f t="shared" si="1"/>
        <v>#DIV/0!</v>
      </c>
      <c r="M35" s="38" t="e">
        <f t="shared" si="2"/>
        <v>#DIV/0!</v>
      </c>
      <c r="O35" s="37" t="e">
        <f t="shared" si="106"/>
        <v>#DIV/0!</v>
      </c>
      <c r="P35" s="36" t="e">
        <f t="shared" si="106"/>
        <v>#DIV/0!</v>
      </c>
      <c r="Q35" s="36" t="e">
        <f t="shared" si="106"/>
        <v>#DIV/0!</v>
      </c>
      <c r="R35" s="36" t="e">
        <f t="shared" si="106"/>
        <v>#DIV/0!</v>
      </c>
      <c r="S35" s="36" t="e">
        <f t="shared" si="106"/>
        <v>#DIV/0!</v>
      </c>
      <c r="T35" s="36" t="e">
        <f t="shared" si="106"/>
        <v>#DIV/0!</v>
      </c>
      <c r="U35" s="36" t="e">
        <f t="shared" si="106"/>
        <v>#DIV/0!</v>
      </c>
      <c r="V35" s="36" t="e">
        <f t="shared" si="106"/>
        <v>#DIV/0!</v>
      </c>
      <c r="W35" s="36" t="e">
        <f t="shared" si="106"/>
        <v>#DIV/0!</v>
      </c>
      <c r="X35" s="36" t="e">
        <f t="shared" si="106"/>
        <v>#DIV/0!</v>
      </c>
      <c r="Y35" s="36" t="e">
        <f t="shared" si="106"/>
        <v>#DIV/0!</v>
      </c>
      <c r="Z35" s="36" t="e">
        <f t="shared" si="106"/>
        <v>#DIV/0!</v>
      </c>
      <c r="AA35" s="35" t="e">
        <f t="shared" si="107"/>
        <v>#DIV/0!</v>
      </c>
      <c r="AB35" s="36" t="e">
        <f t="shared" si="107"/>
        <v>#DIV/0!</v>
      </c>
      <c r="AC35" s="36" t="e">
        <f t="shared" si="107"/>
        <v>#DIV/0!</v>
      </c>
      <c r="AD35" s="36" t="e">
        <f t="shared" si="107"/>
        <v>#DIV/0!</v>
      </c>
      <c r="AE35" s="36" t="e">
        <f t="shared" si="107"/>
        <v>#DIV/0!</v>
      </c>
      <c r="AF35" s="36" t="e">
        <f t="shared" si="107"/>
        <v>#DIV/0!</v>
      </c>
      <c r="AG35" s="36" t="e">
        <f t="shared" si="107"/>
        <v>#DIV/0!</v>
      </c>
      <c r="AH35" s="36" t="e">
        <f t="shared" si="107"/>
        <v>#DIV/0!</v>
      </c>
      <c r="AI35" s="36" t="e">
        <f t="shared" si="107"/>
        <v>#DIV/0!</v>
      </c>
      <c r="AJ35" s="36" t="e">
        <f t="shared" si="107"/>
        <v>#DIV/0!</v>
      </c>
      <c r="AK35" s="36" t="e">
        <f t="shared" si="107"/>
        <v>#DIV/0!</v>
      </c>
      <c r="AL35" s="36" t="e">
        <f t="shared" si="107"/>
        <v>#DIV/0!</v>
      </c>
      <c r="AM35" s="35" t="e">
        <f t="shared" si="107"/>
        <v>#DIV/0!</v>
      </c>
      <c r="AO35" s="34" t="e">
        <f t="shared" si="5"/>
        <v>#DIV/0!</v>
      </c>
      <c r="AP35" s="33" t="e">
        <f t="shared" si="6"/>
        <v>#DIV/0!</v>
      </c>
      <c r="AQ35" s="33" t="e">
        <f t="shared" si="7"/>
        <v>#DIV/0!</v>
      </c>
      <c r="AR35" s="33" t="e">
        <f t="shared" si="8"/>
        <v>#DIV/0!</v>
      </c>
      <c r="AS35" s="33" t="e">
        <f t="shared" si="9"/>
        <v>#DIV/0!</v>
      </c>
      <c r="AT35" s="33" t="e">
        <f t="shared" si="10"/>
        <v>#DIV/0!</v>
      </c>
      <c r="AU35" s="33" t="e">
        <f t="shared" si="11"/>
        <v>#DIV/0!</v>
      </c>
      <c r="AV35" s="33" t="e">
        <f t="shared" si="12"/>
        <v>#DIV/0!</v>
      </c>
      <c r="AW35" s="33" t="e">
        <f t="shared" si="13"/>
        <v>#DIV/0!</v>
      </c>
      <c r="AX35" s="33" t="e">
        <f t="shared" si="14"/>
        <v>#DIV/0!</v>
      </c>
      <c r="AY35" s="33" t="e">
        <f t="shared" si="15"/>
        <v>#DIV/0!</v>
      </c>
      <c r="AZ35" s="33" t="e">
        <f t="shared" si="16"/>
        <v>#DIV/0!</v>
      </c>
      <c r="BA35" s="32" t="e">
        <f t="shared" si="17"/>
        <v>#DIV/0!</v>
      </c>
      <c r="BB35" s="33" t="e">
        <f t="shared" si="18"/>
        <v>#DIV/0!</v>
      </c>
      <c r="BC35" s="33" t="e">
        <f t="shared" si="19"/>
        <v>#DIV/0!</v>
      </c>
      <c r="BD35" s="33" t="e">
        <f t="shared" si="20"/>
        <v>#DIV/0!</v>
      </c>
      <c r="BE35" s="33" t="e">
        <f t="shared" si="21"/>
        <v>#DIV/0!</v>
      </c>
      <c r="BF35" s="33" t="e">
        <f t="shared" si="22"/>
        <v>#DIV/0!</v>
      </c>
      <c r="BG35" s="33" t="e">
        <f t="shared" si="23"/>
        <v>#DIV/0!</v>
      </c>
      <c r="BH35" s="33" t="e">
        <f t="shared" si="24"/>
        <v>#DIV/0!</v>
      </c>
      <c r="BI35" s="33" t="e">
        <f t="shared" si="25"/>
        <v>#DIV/0!</v>
      </c>
      <c r="BJ35" s="33" t="e">
        <f t="shared" si="26"/>
        <v>#DIV/0!</v>
      </c>
      <c r="BK35" s="33" t="e">
        <f t="shared" si="27"/>
        <v>#DIV/0!</v>
      </c>
      <c r="BL35" s="33" t="e">
        <f t="shared" si="28"/>
        <v>#DIV/0!</v>
      </c>
      <c r="BM35" s="32" t="e">
        <f t="shared" si="29"/>
        <v>#DIV/0!</v>
      </c>
      <c r="BO35" s="31" t="e">
        <f t="shared" si="30"/>
        <v>#DIV/0!</v>
      </c>
      <c r="BP35" s="31" t="e">
        <f t="shared" si="31"/>
        <v>#DIV/0!</v>
      </c>
      <c r="BQ35" s="31" t="e">
        <f t="shared" si="32"/>
        <v>#DIV/0!</v>
      </c>
      <c r="BR35" s="31" t="e">
        <f t="shared" si="33"/>
        <v>#DIV/0!</v>
      </c>
      <c r="BS35" s="31" t="e">
        <f t="shared" si="34"/>
        <v>#DIV/0!</v>
      </c>
      <c r="BT35" s="31" t="e">
        <f t="shared" si="35"/>
        <v>#DIV/0!</v>
      </c>
      <c r="BU35" s="31" t="e">
        <f t="shared" si="36"/>
        <v>#DIV/0!</v>
      </c>
      <c r="BV35" s="31" t="e">
        <f t="shared" si="37"/>
        <v>#DIV/0!</v>
      </c>
      <c r="BW35" s="31" t="e">
        <f t="shared" si="38"/>
        <v>#DIV/0!</v>
      </c>
      <c r="BX35" s="31" t="e">
        <f t="shared" si="39"/>
        <v>#DIV/0!</v>
      </c>
      <c r="BY35" s="31" t="e">
        <f t="shared" si="40"/>
        <v>#DIV/0!</v>
      </c>
      <c r="BZ35" s="31" t="e">
        <f t="shared" si="41"/>
        <v>#DIV/0!</v>
      </c>
      <c r="CA35" s="31" t="e">
        <f t="shared" si="42"/>
        <v>#DIV/0!</v>
      </c>
      <c r="CB35" s="31" t="e">
        <f t="shared" si="43"/>
        <v>#DIV/0!</v>
      </c>
      <c r="CC35" s="31" t="e">
        <f t="shared" si="44"/>
        <v>#DIV/0!</v>
      </c>
      <c r="CD35" s="31" t="e">
        <f t="shared" si="45"/>
        <v>#DIV/0!</v>
      </c>
      <c r="CE35" s="31" t="e">
        <f t="shared" si="46"/>
        <v>#DIV/0!</v>
      </c>
      <c r="CF35" s="31" t="e">
        <f t="shared" si="47"/>
        <v>#DIV/0!</v>
      </c>
      <c r="CG35" s="31" t="e">
        <f t="shared" si="48"/>
        <v>#DIV/0!</v>
      </c>
      <c r="CH35" s="31" t="e">
        <f t="shared" si="49"/>
        <v>#DIV/0!</v>
      </c>
      <c r="CI35" s="31" t="e">
        <f t="shared" si="50"/>
        <v>#DIV/0!</v>
      </c>
      <c r="CJ35" s="31" t="e">
        <f t="shared" si="51"/>
        <v>#DIV/0!</v>
      </c>
      <c r="CK35" s="31" t="e">
        <f t="shared" si="52"/>
        <v>#DIV/0!</v>
      </c>
      <c r="CL35" s="31" t="e">
        <f t="shared" si="53"/>
        <v>#DIV/0!</v>
      </c>
      <c r="CM35" s="31" t="e">
        <f t="shared" si="54"/>
        <v>#DIV/0!</v>
      </c>
      <c r="CO35" s="30" t="e">
        <f t="shared" si="55"/>
        <v>#DIV/0!</v>
      </c>
      <c r="CP35" s="30" t="e">
        <f t="shared" si="56"/>
        <v>#DIV/0!</v>
      </c>
      <c r="CQ35" s="30" t="e">
        <f t="shared" si="57"/>
        <v>#DIV/0!</v>
      </c>
      <c r="CR35" s="30" t="e">
        <f t="shared" si="58"/>
        <v>#DIV/0!</v>
      </c>
      <c r="CS35" s="30" t="e">
        <f t="shared" si="59"/>
        <v>#DIV/0!</v>
      </c>
      <c r="CT35" s="30" t="e">
        <f t="shared" si="60"/>
        <v>#DIV/0!</v>
      </c>
      <c r="CU35" s="30" t="e">
        <f t="shared" si="61"/>
        <v>#DIV/0!</v>
      </c>
      <c r="CV35" s="30" t="e">
        <f t="shared" si="62"/>
        <v>#DIV/0!</v>
      </c>
      <c r="CW35" s="30" t="e">
        <f t="shared" si="63"/>
        <v>#DIV/0!</v>
      </c>
      <c r="CX35" s="30" t="e">
        <f t="shared" si="64"/>
        <v>#DIV/0!</v>
      </c>
      <c r="CY35" s="30" t="e">
        <f t="shared" si="65"/>
        <v>#DIV/0!</v>
      </c>
      <c r="CZ35" s="30" t="e">
        <f t="shared" si="66"/>
        <v>#DIV/0!</v>
      </c>
      <c r="DA35" s="30" t="e">
        <f t="shared" si="67"/>
        <v>#DIV/0!</v>
      </c>
      <c r="DB35" s="30" t="e">
        <f t="shared" si="68"/>
        <v>#DIV/0!</v>
      </c>
      <c r="DC35" s="30" t="e">
        <f t="shared" si="69"/>
        <v>#DIV/0!</v>
      </c>
      <c r="DD35" s="30" t="e">
        <f t="shared" si="70"/>
        <v>#DIV/0!</v>
      </c>
      <c r="DE35" s="30" t="e">
        <f t="shared" si="71"/>
        <v>#DIV/0!</v>
      </c>
      <c r="DF35" s="30" t="e">
        <f t="shared" si="72"/>
        <v>#DIV/0!</v>
      </c>
      <c r="DG35" s="30" t="e">
        <f t="shared" si="73"/>
        <v>#DIV/0!</v>
      </c>
      <c r="DH35" s="30" t="e">
        <f t="shared" si="74"/>
        <v>#DIV/0!</v>
      </c>
      <c r="DI35" s="30" t="e">
        <f t="shared" si="75"/>
        <v>#DIV/0!</v>
      </c>
      <c r="DJ35" s="30" t="e">
        <f t="shared" si="76"/>
        <v>#DIV/0!</v>
      </c>
      <c r="DK35" s="30" t="e">
        <f t="shared" si="77"/>
        <v>#DIV/0!</v>
      </c>
      <c r="DL35" s="30" t="e">
        <f t="shared" si="78"/>
        <v>#DIV/0!</v>
      </c>
      <c r="DM35" s="30">
        <f t="shared" si="79"/>
        <v>0</v>
      </c>
      <c r="DO35" s="29">
        <f t="shared" si="80"/>
        <v>0</v>
      </c>
      <c r="DP35" s="29">
        <f t="shared" si="81"/>
        <v>0</v>
      </c>
      <c r="DQ35" s="29">
        <f t="shared" si="82"/>
        <v>0</v>
      </c>
      <c r="DR35" s="29">
        <f t="shared" si="83"/>
        <v>0</v>
      </c>
      <c r="DS35" s="11">
        <v>100</v>
      </c>
      <c r="DT35" s="11">
        <v>100</v>
      </c>
      <c r="DU35" s="11">
        <v>100</v>
      </c>
      <c r="DV35" s="11">
        <v>100</v>
      </c>
      <c r="DW35" s="11">
        <v>100</v>
      </c>
      <c r="DX35" s="11">
        <v>100</v>
      </c>
      <c r="DY35" s="11">
        <v>100</v>
      </c>
      <c r="DZ35" s="11">
        <v>100</v>
      </c>
      <c r="EA35" s="11">
        <v>100</v>
      </c>
      <c r="EB35" s="11">
        <v>100</v>
      </c>
      <c r="EC35" s="11">
        <v>100</v>
      </c>
      <c r="ED35" s="11">
        <v>100</v>
      </c>
      <c r="EE35" s="11">
        <v>100</v>
      </c>
      <c r="EF35" s="11">
        <v>100</v>
      </c>
      <c r="EG35" s="11">
        <v>100</v>
      </c>
      <c r="EH35" s="11">
        <v>100</v>
      </c>
      <c r="EI35" s="11">
        <v>100</v>
      </c>
      <c r="EJ35" s="11">
        <v>100</v>
      </c>
      <c r="EK35" s="11">
        <v>100</v>
      </c>
      <c r="EL35" s="11">
        <v>100</v>
      </c>
      <c r="EM35" s="11">
        <v>100</v>
      </c>
      <c r="EN35" s="11">
        <v>100</v>
      </c>
      <c r="EO35" s="11">
        <v>100</v>
      </c>
      <c r="EP35" s="11">
        <v>100</v>
      </c>
      <c r="EQ35" s="11">
        <v>100</v>
      </c>
      <c r="ES35" s="11">
        <f t="shared" si="84"/>
        <v>100</v>
      </c>
      <c r="ET35" s="11">
        <f t="shared" si="85"/>
        <v>100</v>
      </c>
      <c r="EU35" s="11">
        <f t="shared" si="86"/>
        <v>100</v>
      </c>
      <c r="EV35" s="11">
        <f t="shared" si="87"/>
        <v>100</v>
      </c>
      <c r="EW35" s="11">
        <f t="shared" si="88"/>
        <v>100</v>
      </c>
      <c r="EX35" s="11">
        <f t="shared" si="89"/>
        <v>100</v>
      </c>
      <c r="EZ35" s="29">
        <f t="shared" si="90"/>
        <v>0</v>
      </c>
      <c r="FA35" s="29">
        <f t="shared" si="91"/>
        <v>0</v>
      </c>
      <c r="FB35" s="29">
        <f t="shared" si="92"/>
        <v>0</v>
      </c>
      <c r="FC35" s="29">
        <f t="shared" si="93"/>
        <v>0</v>
      </c>
      <c r="FD35" s="25"/>
      <c r="FE35" s="25"/>
      <c r="FF35" s="25"/>
      <c r="FG35" s="25"/>
      <c r="FH35" s="25"/>
      <c r="FI35" s="25"/>
      <c r="FJ35" s="25"/>
      <c r="FK35" s="25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  <c r="GA35" s="25"/>
      <c r="GB35" s="28"/>
      <c r="GC35" s="27"/>
      <c r="GD35" s="26">
        <f t="shared" si="94"/>
        <v>0</v>
      </c>
      <c r="GE35" s="25">
        <f t="shared" si="95"/>
        <v>0</v>
      </c>
      <c r="GF35" s="25">
        <f t="shared" si="96"/>
        <v>0</v>
      </c>
      <c r="GG35" s="25">
        <f t="shared" si="97"/>
        <v>0</v>
      </c>
      <c r="GH35" s="25">
        <f t="shared" si="98"/>
        <v>0</v>
      </c>
      <c r="GI35" s="25">
        <f t="shared" si="99"/>
        <v>0</v>
      </c>
      <c r="GK35" s="24">
        <f t="shared" si="100"/>
        <v>0</v>
      </c>
      <c r="GL35" s="24">
        <f t="shared" si="101"/>
        <v>0</v>
      </c>
      <c r="GM35" s="24">
        <f t="shared" si="102"/>
        <v>0</v>
      </c>
      <c r="GN35" s="24">
        <f t="shared" si="103"/>
        <v>0</v>
      </c>
      <c r="GO35" s="23">
        <v>0.8</v>
      </c>
      <c r="GP35" s="23">
        <v>0.1</v>
      </c>
    </row>
    <row r="36" spans="3:198" ht="15.75">
      <c r="C36" s="46">
        <v>30</v>
      </c>
      <c r="D36" s="43"/>
      <c r="E36" s="45"/>
      <c r="G36" s="44"/>
      <c r="H36" s="43"/>
      <c r="I36" s="42"/>
      <c r="J36" s="41"/>
      <c r="K36" s="40"/>
      <c r="L36" s="39" t="e">
        <f t="shared" si="1"/>
        <v>#DIV/0!</v>
      </c>
      <c r="M36" s="38" t="e">
        <f t="shared" si="2"/>
        <v>#DIV/0!</v>
      </c>
      <c r="O36" s="37" t="e">
        <f t="shared" si="106"/>
        <v>#DIV/0!</v>
      </c>
      <c r="P36" s="36" t="e">
        <f t="shared" si="106"/>
        <v>#DIV/0!</v>
      </c>
      <c r="Q36" s="36" t="e">
        <f t="shared" si="106"/>
        <v>#DIV/0!</v>
      </c>
      <c r="R36" s="36" t="e">
        <f t="shared" si="106"/>
        <v>#DIV/0!</v>
      </c>
      <c r="S36" s="36" t="e">
        <f t="shared" si="106"/>
        <v>#DIV/0!</v>
      </c>
      <c r="T36" s="36" t="e">
        <f t="shared" si="106"/>
        <v>#DIV/0!</v>
      </c>
      <c r="U36" s="36" t="e">
        <f t="shared" si="106"/>
        <v>#DIV/0!</v>
      </c>
      <c r="V36" s="36" t="e">
        <f t="shared" si="106"/>
        <v>#DIV/0!</v>
      </c>
      <c r="W36" s="36" t="e">
        <f t="shared" si="106"/>
        <v>#DIV/0!</v>
      </c>
      <c r="X36" s="36" t="e">
        <f t="shared" si="106"/>
        <v>#DIV/0!</v>
      </c>
      <c r="Y36" s="36" t="e">
        <f t="shared" si="106"/>
        <v>#DIV/0!</v>
      </c>
      <c r="Z36" s="36" t="e">
        <f t="shared" si="106"/>
        <v>#DIV/0!</v>
      </c>
      <c r="AA36" s="35" t="e">
        <f t="shared" si="107"/>
        <v>#DIV/0!</v>
      </c>
      <c r="AB36" s="36" t="e">
        <f t="shared" si="107"/>
        <v>#DIV/0!</v>
      </c>
      <c r="AC36" s="36" t="e">
        <f t="shared" si="107"/>
        <v>#DIV/0!</v>
      </c>
      <c r="AD36" s="36" t="e">
        <f t="shared" si="107"/>
        <v>#DIV/0!</v>
      </c>
      <c r="AE36" s="36" t="e">
        <f t="shared" si="107"/>
        <v>#DIV/0!</v>
      </c>
      <c r="AF36" s="36" t="e">
        <f t="shared" si="107"/>
        <v>#DIV/0!</v>
      </c>
      <c r="AG36" s="36" t="e">
        <f t="shared" si="107"/>
        <v>#DIV/0!</v>
      </c>
      <c r="AH36" s="36" t="e">
        <f t="shared" si="107"/>
        <v>#DIV/0!</v>
      </c>
      <c r="AI36" s="36" t="e">
        <f t="shared" si="107"/>
        <v>#DIV/0!</v>
      </c>
      <c r="AJ36" s="36" t="e">
        <f t="shared" si="107"/>
        <v>#DIV/0!</v>
      </c>
      <c r="AK36" s="36" t="e">
        <f t="shared" si="107"/>
        <v>#DIV/0!</v>
      </c>
      <c r="AL36" s="36" t="e">
        <f t="shared" si="107"/>
        <v>#DIV/0!</v>
      </c>
      <c r="AM36" s="35" t="e">
        <f t="shared" si="107"/>
        <v>#DIV/0!</v>
      </c>
      <c r="AO36" s="34" t="e">
        <f t="shared" si="5"/>
        <v>#DIV/0!</v>
      </c>
      <c r="AP36" s="33" t="e">
        <f t="shared" si="6"/>
        <v>#DIV/0!</v>
      </c>
      <c r="AQ36" s="33" t="e">
        <f t="shared" si="7"/>
        <v>#DIV/0!</v>
      </c>
      <c r="AR36" s="33" t="e">
        <f t="shared" si="8"/>
        <v>#DIV/0!</v>
      </c>
      <c r="AS36" s="33" t="e">
        <f t="shared" si="9"/>
        <v>#DIV/0!</v>
      </c>
      <c r="AT36" s="33" t="e">
        <f t="shared" si="10"/>
        <v>#DIV/0!</v>
      </c>
      <c r="AU36" s="33" t="e">
        <f t="shared" si="11"/>
        <v>#DIV/0!</v>
      </c>
      <c r="AV36" s="33" t="e">
        <f t="shared" si="12"/>
        <v>#DIV/0!</v>
      </c>
      <c r="AW36" s="33" t="e">
        <f t="shared" si="13"/>
        <v>#DIV/0!</v>
      </c>
      <c r="AX36" s="33" t="e">
        <f t="shared" si="14"/>
        <v>#DIV/0!</v>
      </c>
      <c r="AY36" s="33" t="e">
        <f t="shared" si="15"/>
        <v>#DIV/0!</v>
      </c>
      <c r="AZ36" s="33" t="e">
        <f t="shared" si="16"/>
        <v>#DIV/0!</v>
      </c>
      <c r="BA36" s="32" t="e">
        <f t="shared" si="17"/>
        <v>#DIV/0!</v>
      </c>
      <c r="BB36" s="33" t="e">
        <f t="shared" si="18"/>
        <v>#DIV/0!</v>
      </c>
      <c r="BC36" s="33" t="e">
        <f t="shared" si="19"/>
        <v>#DIV/0!</v>
      </c>
      <c r="BD36" s="33" t="e">
        <f t="shared" si="20"/>
        <v>#DIV/0!</v>
      </c>
      <c r="BE36" s="33" t="e">
        <f t="shared" si="21"/>
        <v>#DIV/0!</v>
      </c>
      <c r="BF36" s="33" t="e">
        <f t="shared" si="22"/>
        <v>#DIV/0!</v>
      </c>
      <c r="BG36" s="33" t="e">
        <f t="shared" si="23"/>
        <v>#DIV/0!</v>
      </c>
      <c r="BH36" s="33" t="e">
        <f t="shared" si="24"/>
        <v>#DIV/0!</v>
      </c>
      <c r="BI36" s="33" t="e">
        <f t="shared" si="25"/>
        <v>#DIV/0!</v>
      </c>
      <c r="BJ36" s="33" t="e">
        <f t="shared" si="26"/>
        <v>#DIV/0!</v>
      </c>
      <c r="BK36" s="33" t="e">
        <f t="shared" si="27"/>
        <v>#DIV/0!</v>
      </c>
      <c r="BL36" s="33" t="e">
        <f t="shared" si="28"/>
        <v>#DIV/0!</v>
      </c>
      <c r="BM36" s="32" t="e">
        <f t="shared" si="29"/>
        <v>#DIV/0!</v>
      </c>
      <c r="BO36" s="31" t="e">
        <f t="shared" si="30"/>
        <v>#DIV/0!</v>
      </c>
      <c r="BP36" s="31" t="e">
        <f t="shared" si="31"/>
        <v>#DIV/0!</v>
      </c>
      <c r="BQ36" s="31" t="e">
        <f t="shared" si="32"/>
        <v>#DIV/0!</v>
      </c>
      <c r="BR36" s="31" t="e">
        <f t="shared" si="33"/>
        <v>#DIV/0!</v>
      </c>
      <c r="BS36" s="31" t="e">
        <f t="shared" si="34"/>
        <v>#DIV/0!</v>
      </c>
      <c r="BT36" s="31" t="e">
        <f t="shared" si="35"/>
        <v>#DIV/0!</v>
      </c>
      <c r="BU36" s="31" t="e">
        <f t="shared" si="36"/>
        <v>#DIV/0!</v>
      </c>
      <c r="BV36" s="31" t="e">
        <f t="shared" si="37"/>
        <v>#DIV/0!</v>
      </c>
      <c r="BW36" s="31" t="e">
        <f t="shared" si="38"/>
        <v>#DIV/0!</v>
      </c>
      <c r="BX36" s="31" t="e">
        <f t="shared" si="39"/>
        <v>#DIV/0!</v>
      </c>
      <c r="BY36" s="31" t="e">
        <f t="shared" si="40"/>
        <v>#DIV/0!</v>
      </c>
      <c r="BZ36" s="31" t="e">
        <f t="shared" si="41"/>
        <v>#DIV/0!</v>
      </c>
      <c r="CA36" s="31" t="e">
        <f t="shared" si="42"/>
        <v>#DIV/0!</v>
      </c>
      <c r="CB36" s="31" t="e">
        <f t="shared" si="43"/>
        <v>#DIV/0!</v>
      </c>
      <c r="CC36" s="31" t="e">
        <f t="shared" si="44"/>
        <v>#DIV/0!</v>
      </c>
      <c r="CD36" s="31" t="e">
        <f t="shared" si="45"/>
        <v>#DIV/0!</v>
      </c>
      <c r="CE36" s="31" t="e">
        <f t="shared" si="46"/>
        <v>#DIV/0!</v>
      </c>
      <c r="CF36" s="31" t="e">
        <f t="shared" si="47"/>
        <v>#DIV/0!</v>
      </c>
      <c r="CG36" s="31" t="e">
        <f t="shared" si="48"/>
        <v>#DIV/0!</v>
      </c>
      <c r="CH36" s="31" t="e">
        <f t="shared" si="49"/>
        <v>#DIV/0!</v>
      </c>
      <c r="CI36" s="31" t="e">
        <f t="shared" si="50"/>
        <v>#DIV/0!</v>
      </c>
      <c r="CJ36" s="31" t="e">
        <f t="shared" si="51"/>
        <v>#DIV/0!</v>
      </c>
      <c r="CK36" s="31" t="e">
        <f t="shared" si="52"/>
        <v>#DIV/0!</v>
      </c>
      <c r="CL36" s="31" t="e">
        <f t="shared" si="53"/>
        <v>#DIV/0!</v>
      </c>
      <c r="CM36" s="31" t="e">
        <f t="shared" si="54"/>
        <v>#DIV/0!</v>
      </c>
      <c r="CO36" s="30" t="e">
        <f t="shared" si="55"/>
        <v>#DIV/0!</v>
      </c>
      <c r="CP36" s="30" t="e">
        <f t="shared" si="56"/>
        <v>#DIV/0!</v>
      </c>
      <c r="CQ36" s="30" t="e">
        <f t="shared" si="57"/>
        <v>#DIV/0!</v>
      </c>
      <c r="CR36" s="30" t="e">
        <f t="shared" si="58"/>
        <v>#DIV/0!</v>
      </c>
      <c r="CS36" s="30" t="e">
        <f t="shared" si="59"/>
        <v>#DIV/0!</v>
      </c>
      <c r="CT36" s="30" t="e">
        <f t="shared" si="60"/>
        <v>#DIV/0!</v>
      </c>
      <c r="CU36" s="30" t="e">
        <f t="shared" si="61"/>
        <v>#DIV/0!</v>
      </c>
      <c r="CV36" s="30" t="e">
        <f t="shared" si="62"/>
        <v>#DIV/0!</v>
      </c>
      <c r="CW36" s="30" t="e">
        <f t="shared" si="63"/>
        <v>#DIV/0!</v>
      </c>
      <c r="CX36" s="30" t="e">
        <f t="shared" si="64"/>
        <v>#DIV/0!</v>
      </c>
      <c r="CY36" s="30" t="e">
        <f t="shared" si="65"/>
        <v>#DIV/0!</v>
      </c>
      <c r="CZ36" s="30" t="e">
        <f t="shared" si="66"/>
        <v>#DIV/0!</v>
      </c>
      <c r="DA36" s="30" t="e">
        <f t="shared" si="67"/>
        <v>#DIV/0!</v>
      </c>
      <c r="DB36" s="30" t="e">
        <f t="shared" si="68"/>
        <v>#DIV/0!</v>
      </c>
      <c r="DC36" s="30" t="e">
        <f t="shared" si="69"/>
        <v>#DIV/0!</v>
      </c>
      <c r="DD36" s="30" t="e">
        <f t="shared" si="70"/>
        <v>#DIV/0!</v>
      </c>
      <c r="DE36" s="30" t="e">
        <f t="shared" si="71"/>
        <v>#DIV/0!</v>
      </c>
      <c r="DF36" s="30" t="e">
        <f t="shared" si="72"/>
        <v>#DIV/0!</v>
      </c>
      <c r="DG36" s="30" t="e">
        <f t="shared" si="73"/>
        <v>#DIV/0!</v>
      </c>
      <c r="DH36" s="30" t="e">
        <f t="shared" si="74"/>
        <v>#DIV/0!</v>
      </c>
      <c r="DI36" s="30" t="e">
        <f t="shared" si="75"/>
        <v>#DIV/0!</v>
      </c>
      <c r="DJ36" s="30" t="e">
        <f t="shared" si="76"/>
        <v>#DIV/0!</v>
      </c>
      <c r="DK36" s="30" t="e">
        <f t="shared" si="77"/>
        <v>#DIV/0!</v>
      </c>
      <c r="DL36" s="30" t="e">
        <f t="shared" si="78"/>
        <v>#DIV/0!</v>
      </c>
      <c r="DM36" s="30">
        <f t="shared" si="79"/>
        <v>0</v>
      </c>
      <c r="DO36" s="29">
        <f t="shared" si="80"/>
        <v>0</v>
      </c>
      <c r="DP36" s="29">
        <f t="shared" si="81"/>
        <v>0</v>
      </c>
      <c r="DQ36" s="29">
        <f t="shared" si="82"/>
        <v>0</v>
      </c>
      <c r="DR36" s="29">
        <f t="shared" si="83"/>
        <v>0</v>
      </c>
      <c r="DS36" s="11">
        <v>100</v>
      </c>
      <c r="DT36" s="11">
        <v>100</v>
      </c>
      <c r="DU36" s="11">
        <v>100</v>
      </c>
      <c r="DV36" s="11">
        <v>100</v>
      </c>
      <c r="DW36" s="11">
        <v>100</v>
      </c>
      <c r="DX36" s="11">
        <v>100</v>
      </c>
      <c r="DY36" s="11">
        <v>100</v>
      </c>
      <c r="DZ36" s="11">
        <v>100</v>
      </c>
      <c r="EA36" s="11">
        <v>100</v>
      </c>
      <c r="EB36" s="11">
        <v>100</v>
      </c>
      <c r="EC36" s="11">
        <v>100</v>
      </c>
      <c r="ED36" s="11">
        <v>100</v>
      </c>
      <c r="EE36" s="11">
        <v>100</v>
      </c>
      <c r="EF36" s="11">
        <v>100</v>
      </c>
      <c r="EG36" s="11">
        <v>100</v>
      </c>
      <c r="EH36" s="11">
        <v>100</v>
      </c>
      <c r="EI36" s="11">
        <v>100</v>
      </c>
      <c r="EJ36" s="11">
        <v>100</v>
      </c>
      <c r="EK36" s="11">
        <v>100</v>
      </c>
      <c r="EL36" s="11">
        <v>100</v>
      </c>
      <c r="EM36" s="11">
        <v>100</v>
      </c>
      <c r="EN36" s="11">
        <v>100</v>
      </c>
      <c r="EO36" s="11">
        <v>100</v>
      </c>
      <c r="EP36" s="11">
        <v>100</v>
      </c>
      <c r="EQ36" s="11">
        <v>100</v>
      </c>
      <c r="ES36" s="11">
        <f t="shared" si="84"/>
        <v>100</v>
      </c>
      <c r="ET36" s="11">
        <f t="shared" si="85"/>
        <v>100</v>
      </c>
      <c r="EU36" s="11">
        <f t="shared" si="86"/>
        <v>100</v>
      </c>
      <c r="EV36" s="11">
        <f t="shared" si="87"/>
        <v>100</v>
      </c>
      <c r="EW36" s="11">
        <f t="shared" si="88"/>
        <v>100</v>
      </c>
      <c r="EX36" s="11">
        <f t="shared" si="89"/>
        <v>100</v>
      </c>
      <c r="EZ36" s="29">
        <f t="shared" si="90"/>
        <v>0</v>
      </c>
      <c r="FA36" s="29">
        <f t="shared" si="91"/>
        <v>0</v>
      </c>
      <c r="FB36" s="29">
        <f t="shared" si="92"/>
        <v>0</v>
      </c>
      <c r="FC36" s="29">
        <f t="shared" si="93"/>
        <v>0</v>
      </c>
      <c r="FD36" s="25"/>
      <c r="FE36" s="25"/>
      <c r="FF36" s="25"/>
      <c r="FG36" s="25"/>
      <c r="FH36" s="25"/>
      <c r="FI36" s="25"/>
      <c r="FJ36" s="25"/>
      <c r="FK36" s="25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  <c r="GA36" s="25"/>
      <c r="GB36" s="28"/>
      <c r="GC36" s="27"/>
      <c r="GD36" s="26">
        <f t="shared" si="94"/>
        <v>0</v>
      </c>
      <c r="GE36" s="25">
        <f t="shared" si="95"/>
        <v>0</v>
      </c>
      <c r="GF36" s="25">
        <f t="shared" si="96"/>
        <v>0</v>
      </c>
      <c r="GG36" s="25">
        <f t="shared" si="97"/>
        <v>0</v>
      </c>
      <c r="GH36" s="25">
        <f t="shared" si="98"/>
        <v>0</v>
      </c>
      <c r="GI36" s="25">
        <f t="shared" si="99"/>
        <v>0</v>
      </c>
      <c r="GK36" s="24">
        <f t="shared" si="100"/>
        <v>0</v>
      </c>
      <c r="GL36" s="24">
        <f t="shared" si="101"/>
        <v>0</v>
      </c>
      <c r="GM36" s="24">
        <f t="shared" si="102"/>
        <v>0</v>
      </c>
      <c r="GN36" s="24">
        <f t="shared" si="103"/>
        <v>0</v>
      </c>
      <c r="GO36" s="23">
        <v>0.8</v>
      </c>
      <c r="GP36" s="23">
        <v>0.1</v>
      </c>
    </row>
    <row r="37" spans="3:198" ht="15.75">
      <c r="C37" s="46">
        <v>31</v>
      </c>
      <c r="D37" s="43"/>
      <c r="E37" s="45"/>
      <c r="G37" s="44"/>
      <c r="H37" s="43"/>
      <c r="I37" s="42"/>
      <c r="J37" s="41"/>
      <c r="K37" s="40"/>
      <c r="L37" s="39" t="e">
        <f t="shared" si="1"/>
        <v>#DIV/0!</v>
      </c>
      <c r="M37" s="38" t="e">
        <f t="shared" si="2"/>
        <v>#DIV/0!</v>
      </c>
      <c r="O37" s="37" t="e">
        <f t="shared" ref="O37:Z46" si="108">($J37-$I37)/$I37</f>
        <v>#DIV/0!</v>
      </c>
      <c r="P37" s="36" t="e">
        <f t="shared" si="108"/>
        <v>#DIV/0!</v>
      </c>
      <c r="Q37" s="36" t="e">
        <f t="shared" si="108"/>
        <v>#DIV/0!</v>
      </c>
      <c r="R37" s="36" t="e">
        <f t="shared" si="108"/>
        <v>#DIV/0!</v>
      </c>
      <c r="S37" s="36" t="e">
        <f t="shared" si="108"/>
        <v>#DIV/0!</v>
      </c>
      <c r="T37" s="36" t="e">
        <f t="shared" si="108"/>
        <v>#DIV/0!</v>
      </c>
      <c r="U37" s="36" t="e">
        <f t="shared" si="108"/>
        <v>#DIV/0!</v>
      </c>
      <c r="V37" s="36" t="e">
        <f t="shared" si="108"/>
        <v>#DIV/0!</v>
      </c>
      <c r="W37" s="36" t="e">
        <f t="shared" si="108"/>
        <v>#DIV/0!</v>
      </c>
      <c r="X37" s="36" t="e">
        <f t="shared" si="108"/>
        <v>#DIV/0!</v>
      </c>
      <c r="Y37" s="36" t="e">
        <f t="shared" si="108"/>
        <v>#DIV/0!</v>
      </c>
      <c r="Z37" s="36" t="e">
        <f t="shared" si="108"/>
        <v>#DIV/0!</v>
      </c>
      <c r="AA37" s="35" t="e">
        <f t="shared" ref="AA37:AM46" si="109">1-$M37</f>
        <v>#DIV/0!</v>
      </c>
      <c r="AB37" s="36" t="e">
        <f t="shared" si="109"/>
        <v>#DIV/0!</v>
      </c>
      <c r="AC37" s="36" t="e">
        <f t="shared" si="109"/>
        <v>#DIV/0!</v>
      </c>
      <c r="AD37" s="36" t="e">
        <f t="shared" si="109"/>
        <v>#DIV/0!</v>
      </c>
      <c r="AE37" s="36" t="e">
        <f t="shared" si="109"/>
        <v>#DIV/0!</v>
      </c>
      <c r="AF37" s="36" t="e">
        <f t="shared" si="109"/>
        <v>#DIV/0!</v>
      </c>
      <c r="AG37" s="36" t="e">
        <f t="shared" si="109"/>
        <v>#DIV/0!</v>
      </c>
      <c r="AH37" s="36" t="e">
        <f t="shared" si="109"/>
        <v>#DIV/0!</v>
      </c>
      <c r="AI37" s="36" t="e">
        <f t="shared" si="109"/>
        <v>#DIV/0!</v>
      </c>
      <c r="AJ37" s="36" t="e">
        <f t="shared" si="109"/>
        <v>#DIV/0!</v>
      </c>
      <c r="AK37" s="36" t="e">
        <f t="shared" si="109"/>
        <v>#DIV/0!</v>
      </c>
      <c r="AL37" s="36" t="e">
        <f t="shared" si="109"/>
        <v>#DIV/0!</v>
      </c>
      <c r="AM37" s="35" t="e">
        <f t="shared" si="109"/>
        <v>#DIV/0!</v>
      </c>
      <c r="AO37" s="34" t="e">
        <f t="shared" si="5"/>
        <v>#DIV/0!</v>
      </c>
      <c r="AP37" s="33" t="e">
        <f t="shared" si="6"/>
        <v>#DIV/0!</v>
      </c>
      <c r="AQ37" s="33" t="e">
        <f t="shared" si="7"/>
        <v>#DIV/0!</v>
      </c>
      <c r="AR37" s="33" t="e">
        <f t="shared" si="8"/>
        <v>#DIV/0!</v>
      </c>
      <c r="AS37" s="33" t="e">
        <f t="shared" si="9"/>
        <v>#DIV/0!</v>
      </c>
      <c r="AT37" s="33" t="e">
        <f t="shared" si="10"/>
        <v>#DIV/0!</v>
      </c>
      <c r="AU37" s="33" t="e">
        <f t="shared" si="11"/>
        <v>#DIV/0!</v>
      </c>
      <c r="AV37" s="33" t="e">
        <f t="shared" si="12"/>
        <v>#DIV/0!</v>
      </c>
      <c r="AW37" s="33" t="e">
        <f t="shared" si="13"/>
        <v>#DIV/0!</v>
      </c>
      <c r="AX37" s="33" t="e">
        <f t="shared" si="14"/>
        <v>#DIV/0!</v>
      </c>
      <c r="AY37" s="33" t="e">
        <f t="shared" si="15"/>
        <v>#DIV/0!</v>
      </c>
      <c r="AZ37" s="33" t="e">
        <f t="shared" si="16"/>
        <v>#DIV/0!</v>
      </c>
      <c r="BA37" s="32" t="e">
        <f t="shared" si="17"/>
        <v>#DIV/0!</v>
      </c>
      <c r="BB37" s="33" t="e">
        <f t="shared" si="18"/>
        <v>#DIV/0!</v>
      </c>
      <c r="BC37" s="33" t="e">
        <f t="shared" si="19"/>
        <v>#DIV/0!</v>
      </c>
      <c r="BD37" s="33" t="e">
        <f t="shared" si="20"/>
        <v>#DIV/0!</v>
      </c>
      <c r="BE37" s="33" t="e">
        <f t="shared" si="21"/>
        <v>#DIV/0!</v>
      </c>
      <c r="BF37" s="33" t="e">
        <f t="shared" si="22"/>
        <v>#DIV/0!</v>
      </c>
      <c r="BG37" s="33" t="e">
        <f t="shared" si="23"/>
        <v>#DIV/0!</v>
      </c>
      <c r="BH37" s="33" t="e">
        <f t="shared" si="24"/>
        <v>#DIV/0!</v>
      </c>
      <c r="BI37" s="33" t="e">
        <f t="shared" si="25"/>
        <v>#DIV/0!</v>
      </c>
      <c r="BJ37" s="33" t="e">
        <f t="shared" si="26"/>
        <v>#DIV/0!</v>
      </c>
      <c r="BK37" s="33" t="e">
        <f t="shared" si="27"/>
        <v>#DIV/0!</v>
      </c>
      <c r="BL37" s="33" t="e">
        <f t="shared" si="28"/>
        <v>#DIV/0!</v>
      </c>
      <c r="BM37" s="32" t="e">
        <f t="shared" si="29"/>
        <v>#DIV/0!</v>
      </c>
      <c r="BO37" s="31" t="e">
        <f t="shared" si="30"/>
        <v>#DIV/0!</v>
      </c>
      <c r="BP37" s="31" t="e">
        <f t="shared" si="31"/>
        <v>#DIV/0!</v>
      </c>
      <c r="BQ37" s="31" t="e">
        <f t="shared" si="32"/>
        <v>#DIV/0!</v>
      </c>
      <c r="BR37" s="31" t="e">
        <f t="shared" si="33"/>
        <v>#DIV/0!</v>
      </c>
      <c r="BS37" s="31" t="e">
        <f t="shared" si="34"/>
        <v>#DIV/0!</v>
      </c>
      <c r="BT37" s="31" t="e">
        <f t="shared" si="35"/>
        <v>#DIV/0!</v>
      </c>
      <c r="BU37" s="31" t="e">
        <f t="shared" si="36"/>
        <v>#DIV/0!</v>
      </c>
      <c r="BV37" s="31" t="e">
        <f t="shared" si="37"/>
        <v>#DIV/0!</v>
      </c>
      <c r="BW37" s="31" t="e">
        <f t="shared" si="38"/>
        <v>#DIV/0!</v>
      </c>
      <c r="BX37" s="31" t="e">
        <f t="shared" si="39"/>
        <v>#DIV/0!</v>
      </c>
      <c r="BY37" s="31" t="e">
        <f t="shared" si="40"/>
        <v>#DIV/0!</v>
      </c>
      <c r="BZ37" s="31" t="e">
        <f t="shared" si="41"/>
        <v>#DIV/0!</v>
      </c>
      <c r="CA37" s="31" t="e">
        <f t="shared" si="42"/>
        <v>#DIV/0!</v>
      </c>
      <c r="CB37" s="31" t="e">
        <f t="shared" si="43"/>
        <v>#DIV/0!</v>
      </c>
      <c r="CC37" s="31" t="e">
        <f t="shared" si="44"/>
        <v>#DIV/0!</v>
      </c>
      <c r="CD37" s="31" t="e">
        <f t="shared" si="45"/>
        <v>#DIV/0!</v>
      </c>
      <c r="CE37" s="31" t="e">
        <f t="shared" si="46"/>
        <v>#DIV/0!</v>
      </c>
      <c r="CF37" s="31" t="e">
        <f t="shared" si="47"/>
        <v>#DIV/0!</v>
      </c>
      <c r="CG37" s="31" t="e">
        <f t="shared" si="48"/>
        <v>#DIV/0!</v>
      </c>
      <c r="CH37" s="31" t="e">
        <f t="shared" si="49"/>
        <v>#DIV/0!</v>
      </c>
      <c r="CI37" s="31" t="e">
        <f t="shared" si="50"/>
        <v>#DIV/0!</v>
      </c>
      <c r="CJ37" s="31" t="e">
        <f t="shared" si="51"/>
        <v>#DIV/0!</v>
      </c>
      <c r="CK37" s="31" t="e">
        <f t="shared" si="52"/>
        <v>#DIV/0!</v>
      </c>
      <c r="CL37" s="31" t="e">
        <f t="shared" si="53"/>
        <v>#DIV/0!</v>
      </c>
      <c r="CM37" s="31" t="e">
        <f t="shared" si="54"/>
        <v>#DIV/0!</v>
      </c>
      <c r="CO37" s="30" t="e">
        <f t="shared" si="55"/>
        <v>#DIV/0!</v>
      </c>
      <c r="CP37" s="30" t="e">
        <f t="shared" si="56"/>
        <v>#DIV/0!</v>
      </c>
      <c r="CQ37" s="30" t="e">
        <f t="shared" si="57"/>
        <v>#DIV/0!</v>
      </c>
      <c r="CR37" s="30" t="e">
        <f t="shared" si="58"/>
        <v>#DIV/0!</v>
      </c>
      <c r="CS37" s="30" t="e">
        <f t="shared" si="59"/>
        <v>#DIV/0!</v>
      </c>
      <c r="CT37" s="30" t="e">
        <f t="shared" si="60"/>
        <v>#DIV/0!</v>
      </c>
      <c r="CU37" s="30" t="e">
        <f t="shared" si="61"/>
        <v>#DIV/0!</v>
      </c>
      <c r="CV37" s="30" t="e">
        <f t="shared" si="62"/>
        <v>#DIV/0!</v>
      </c>
      <c r="CW37" s="30" t="e">
        <f t="shared" si="63"/>
        <v>#DIV/0!</v>
      </c>
      <c r="CX37" s="30" t="e">
        <f t="shared" si="64"/>
        <v>#DIV/0!</v>
      </c>
      <c r="CY37" s="30" t="e">
        <f t="shared" si="65"/>
        <v>#DIV/0!</v>
      </c>
      <c r="CZ37" s="30" t="e">
        <f t="shared" si="66"/>
        <v>#DIV/0!</v>
      </c>
      <c r="DA37" s="30" t="e">
        <f t="shared" si="67"/>
        <v>#DIV/0!</v>
      </c>
      <c r="DB37" s="30" t="e">
        <f t="shared" si="68"/>
        <v>#DIV/0!</v>
      </c>
      <c r="DC37" s="30" t="e">
        <f t="shared" si="69"/>
        <v>#DIV/0!</v>
      </c>
      <c r="DD37" s="30" t="e">
        <f t="shared" si="70"/>
        <v>#DIV/0!</v>
      </c>
      <c r="DE37" s="30" t="e">
        <f t="shared" si="71"/>
        <v>#DIV/0!</v>
      </c>
      <c r="DF37" s="30" t="e">
        <f t="shared" si="72"/>
        <v>#DIV/0!</v>
      </c>
      <c r="DG37" s="30" t="e">
        <f t="shared" si="73"/>
        <v>#DIV/0!</v>
      </c>
      <c r="DH37" s="30" t="e">
        <f t="shared" si="74"/>
        <v>#DIV/0!</v>
      </c>
      <c r="DI37" s="30" t="e">
        <f t="shared" si="75"/>
        <v>#DIV/0!</v>
      </c>
      <c r="DJ37" s="30" t="e">
        <f t="shared" si="76"/>
        <v>#DIV/0!</v>
      </c>
      <c r="DK37" s="30" t="e">
        <f t="shared" si="77"/>
        <v>#DIV/0!</v>
      </c>
      <c r="DL37" s="30" t="e">
        <f t="shared" si="78"/>
        <v>#DIV/0!</v>
      </c>
      <c r="DM37" s="30">
        <f t="shared" si="79"/>
        <v>0</v>
      </c>
      <c r="DO37" s="29">
        <f t="shared" si="80"/>
        <v>0</v>
      </c>
      <c r="DP37" s="29">
        <f t="shared" si="81"/>
        <v>0</v>
      </c>
      <c r="DQ37" s="29">
        <f t="shared" si="82"/>
        <v>0</v>
      </c>
      <c r="DR37" s="29">
        <f t="shared" si="83"/>
        <v>0</v>
      </c>
      <c r="DS37" s="11">
        <v>100</v>
      </c>
      <c r="DT37" s="11">
        <v>100</v>
      </c>
      <c r="DU37" s="11">
        <v>100</v>
      </c>
      <c r="DV37" s="11">
        <v>100</v>
      </c>
      <c r="DW37" s="11">
        <v>100</v>
      </c>
      <c r="DX37" s="11">
        <v>100</v>
      </c>
      <c r="DY37" s="11">
        <v>100</v>
      </c>
      <c r="DZ37" s="11">
        <v>100</v>
      </c>
      <c r="EA37" s="11">
        <v>100</v>
      </c>
      <c r="EB37" s="11">
        <v>100</v>
      </c>
      <c r="EC37" s="11">
        <v>100</v>
      </c>
      <c r="ED37" s="11">
        <v>100</v>
      </c>
      <c r="EE37" s="11">
        <v>100</v>
      </c>
      <c r="EF37" s="11">
        <v>100</v>
      </c>
      <c r="EG37" s="11">
        <v>100</v>
      </c>
      <c r="EH37" s="11">
        <v>100</v>
      </c>
      <c r="EI37" s="11">
        <v>100</v>
      </c>
      <c r="EJ37" s="11">
        <v>100</v>
      </c>
      <c r="EK37" s="11">
        <v>100</v>
      </c>
      <c r="EL37" s="11">
        <v>100</v>
      </c>
      <c r="EM37" s="11">
        <v>100</v>
      </c>
      <c r="EN37" s="11">
        <v>100</v>
      </c>
      <c r="EO37" s="11">
        <v>100</v>
      </c>
      <c r="EP37" s="11">
        <v>100</v>
      </c>
      <c r="EQ37" s="11">
        <v>100</v>
      </c>
      <c r="ES37" s="11">
        <f t="shared" si="84"/>
        <v>100</v>
      </c>
      <c r="ET37" s="11">
        <f t="shared" si="85"/>
        <v>100</v>
      </c>
      <c r="EU37" s="11">
        <f t="shared" si="86"/>
        <v>100</v>
      </c>
      <c r="EV37" s="11">
        <f t="shared" si="87"/>
        <v>100</v>
      </c>
      <c r="EW37" s="11">
        <f t="shared" si="88"/>
        <v>100</v>
      </c>
      <c r="EX37" s="11">
        <f t="shared" si="89"/>
        <v>100</v>
      </c>
      <c r="EZ37" s="29">
        <f t="shared" si="90"/>
        <v>0</v>
      </c>
      <c r="FA37" s="29">
        <f t="shared" si="91"/>
        <v>0</v>
      </c>
      <c r="FB37" s="29">
        <f t="shared" si="92"/>
        <v>0</v>
      </c>
      <c r="FC37" s="29">
        <f t="shared" si="93"/>
        <v>0</v>
      </c>
      <c r="FD37" s="25"/>
      <c r="FE37" s="25"/>
      <c r="FF37" s="25"/>
      <c r="FG37" s="25"/>
      <c r="FH37" s="25"/>
      <c r="FI37" s="25"/>
      <c r="FJ37" s="25"/>
      <c r="FK37" s="25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  <c r="GA37" s="25"/>
      <c r="GB37" s="28"/>
      <c r="GC37" s="27"/>
      <c r="GD37" s="26">
        <f t="shared" si="94"/>
        <v>0</v>
      </c>
      <c r="GE37" s="25">
        <f t="shared" si="95"/>
        <v>0</v>
      </c>
      <c r="GF37" s="25">
        <f t="shared" si="96"/>
        <v>0</v>
      </c>
      <c r="GG37" s="25">
        <f t="shared" si="97"/>
        <v>0</v>
      </c>
      <c r="GH37" s="25">
        <f t="shared" si="98"/>
        <v>0</v>
      </c>
      <c r="GI37" s="25">
        <f t="shared" si="99"/>
        <v>0</v>
      </c>
      <c r="GK37" s="24">
        <f t="shared" si="100"/>
        <v>0</v>
      </c>
      <c r="GL37" s="24">
        <f t="shared" si="101"/>
        <v>0</v>
      </c>
      <c r="GM37" s="24">
        <f t="shared" si="102"/>
        <v>0</v>
      </c>
      <c r="GN37" s="24">
        <f t="shared" si="103"/>
        <v>0</v>
      </c>
      <c r="GO37" s="23">
        <v>0.8</v>
      </c>
      <c r="GP37" s="23">
        <v>0.1</v>
      </c>
    </row>
    <row r="38" spans="3:198" ht="15.75">
      <c r="C38" s="46">
        <v>32</v>
      </c>
      <c r="D38" s="43"/>
      <c r="E38" s="45"/>
      <c r="G38" s="44"/>
      <c r="H38" s="43"/>
      <c r="I38" s="42"/>
      <c r="J38" s="41"/>
      <c r="K38" s="40"/>
      <c r="L38" s="39" t="e">
        <f t="shared" si="1"/>
        <v>#DIV/0!</v>
      </c>
      <c r="M38" s="38" t="e">
        <f t="shared" si="2"/>
        <v>#DIV/0!</v>
      </c>
      <c r="O38" s="37" t="e">
        <f t="shared" si="108"/>
        <v>#DIV/0!</v>
      </c>
      <c r="P38" s="36" t="e">
        <f t="shared" si="108"/>
        <v>#DIV/0!</v>
      </c>
      <c r="Q38" s="36" t="e">
        <f t="shared" si="108"/>
        <v>#DIV/0!</v>
      </c>
      <c r="R38" s="36" t="e">
        <f t="shared" si="108"/>
        <v>#DIV/0!</v>
      </c>
      <c r="S38" s="36" t="e">
        <f t="shared" si="108"/>
        <v>#DIV/0!</v>
      </c>
      <c r="T38" s="36" t="e">
        <f t="shared" si="108"/>
        <v>#DIV/0!</v>
      </c>
      <c r="U38" s="36" t="e">
        <f t="shared" si="108"/>
        <v>#DIV/0!</v>
      </c>
      <c r="V38" s="36" t="e">
        <f t="shared" si="108"/>
        <v>#DIV/0!</v>
      </c>
      <c r="W38" s="36" t="e">
        <f t="shared" si="108"/>
        <v>#DIV/0!</v>
      </c>
      <c r="X38" s="36" t="e">
        <f t="shared" si="108"/>
        <v>#DIV/0!</v>
      </c>
      <c r="Y38" s="36" t="e">
        <f t="shared" si="108"/>
        <v>#DIV/0!</v>
      </c>
      <c r="Z38" s="36" t="e">
        <f t="shared" si="108"/>
        <v>#DIV/0!</v>
      </c>
      <c r="AA38" s="35" t="e">
        <f t="shared" si="109"/>
        <v>#DIV/0!</v>
      </c>
      <c r="AB38" s="36" t="e">
        <f t="shared" si="109"/>
        <v>#DIV/0!</v>
      </c>
      <c r="AC38" s="36" t="e">
        <f t="shared" si="109"/>
        <v>#DIV/0!</v>
      </c>
      <c r="AD38" s="36" t="e">
        <f t="shared" si="109"/>
        <v>#DIV/0!</v>
      </c>
      <c r="AE38" s="36" t="e">
        <f t="shared" si="109"/>
        <v>#DIV/0!</v>
      </c>
      <c r="AF38" s="36" t="e">
        <f t="shared" si="109"/>
        <v>#DIV/0!</v>
      </c>
      <c r="AG38" s="36" t="e">
        <f t="shared" si="109"/>
        <v>#DIV/0!</v>
      </c>
      <c r="AH38" s="36" t="e">
        <f t="shared" si="109"/>
        <v>#DIV/0!</v>
      </c>
      <c r="AI38" s="36" t="e">
        <f t="shared" si="109"/>
        <v>#DIV/0!</v>
      </c>
      <c r="AJ38" s="36" t="e">
        <f t="shared" si="109"/>
        <v>#DIV/0!</v>
      </c>
      <c r="AK38" s="36" t="e">
        <f t="shared" si="109"/>
        <v>#DIV/0!</v>
      </c>
      <c r="AL38" s="36" t="e">
        <f t="shared" si="109"/>
        <v>#DIV/0!</v>
      </c>
      <c r="AM38" s="35" t="e">
        <f t="shared" si="109"/>
        <v>#DIV/0!</v>
      </c>
      <c r="AO38" s="34" t="e">
        <f t="shared" si="5"/>
        <v>#DIV/0!</v>
      </c>
      <c r="AP38" s="33" t="e">
        <f t="shared" si="6"/>
        <v>#DIV/0!</v>
      </c>
      <c r="AQ38" s="33" t="e">
        <f t="shared" si="7"/>
        <v>#DIV/0!</v>
      </c>
      <c r="AR38" s="33" t="e">
        <f t="shared" si="8"/>
        <v>#DIV/0!</v>
      </c>
      <c r="AS38" s="33" t="e">
        <f t="shared" si="9"/>
        <v>#DIV/0!</v>
      </c>
      <c r="AT38" s="33" t="e">
        <f t="shared" si="10"/>
        <v>#DIV/0!</v>
      </c>
      <c r="AU38" s="33" t="e">
        <f t="shared" si="11"/>
        <v>#DIV/0!</v>
      </c>
      <c r="AV38" s="33" t="e">
        <f t="shared" si="12"/>
        <v>#DIV/0!</v>
      </c>
      <c r="AW38" s="33" t="e">
        <f t="shared" si="13"/>
        <v>#DIV/0!</v>
      </c>
      <c r="AX38" s="33" t="e">
        <f t="shared" si="14"/>
        <v>#DIV/0!</v>
      </c>
      <c r="AY38" s="33" t="e">
        <f t="shared" si="15"/>
        <v>#DIV/0!</v>
      </c>
      <c r="AZ38" s="33" t="e">
        <f t="shared" si="16"/>
        <v>#DIV/0!</v>
      </c>
      <c r="BA38" s="32" t="e">
        <f t="shared" si="17"/>
        <v>#DIV/0!</v>
      </c>
      <c r="BB38" s="33" t="e">
        <f t="shared" si="18"/>
        <v>#DIV/0!</v>
      </c>
      <c r="BC38" s="33" t="e">
        <f t="shared" si="19"/>
        <v>#DIV/0!</v>
      </c>
      <c r="BD38" s="33" t="e">
        <f t="shared" si="20"/>
        <v>#DIV/0!</v>
      </c>
      <c r="BE38" s="33" t="e">
        <f t="shared" si="21"/>
        <v>#DIV/0!</v>
      </c>
      <c r="BF38" s="33" t="e">
        <f t="shared" si="22"/>
        <v>#DIV/0!</v>
      </c>
      <c r="BG38" s="33" t="e">
        <f t="shared" si="23"/>
        <v>#DIV/0!</v>
      </c>
      <c r="BH38" s="33" t="e">
        <f t="shared" si="24"/>
        <v>#DIV/0!</v>
      </c>
      <c r="BI38" s="33" t="e">
        <f t="shared" si="25"/>
        <v>#DIV/0!</v>
      </c>
      <c r="BJ38" s="33" t="e">
        <f t="shared" si="26"/>
        <v>#DIV/0!</v>
      </c>
      <c r="BK38" s="33" t="e">
        <f t="shared" si="27"/>
        <v>#DIV/0!</v>
      </c>
      <c r="BL38" s="33" t="e">
        <f t="shared" si="28"/>
        <v>#DIV/0!</v>
      </c>
      <c r="BM38" s="32" t="e">
        <f t="shared" si="29"/>
        <v>#DIV/0!</v>
      </c>
      <c r="BO38" s="31" t="e">
        <f t="shared" si="30"/>
        <v>#DIV/0!</v>
      </c>
      <c r="BP38" s="31" t="e">
        <f t="shared" si="31"/>
        <v>#DIV/0!</v>
      </c>
      <c r="BQ38" s="31" t="e">
        <f t="shared" si="32"/>
        <v>#DIV/0!</v>
      </c>
      <c r="BR38" s="31" t="e">
        <f t="shared" si="33"/>
        <v>#DIV/0!</v>
      </c>
      <c r="BS38" s="31" t="e">
        <f t="shared" si="34"/>
        <v>#DIV/0!</v>
      </c>
      <c r="BT38" s="31" t="e">
        <f t="shared" si="35"/>
        <v>#DIV/0!</v>
      </c>
      <c r="BU38" s="31" t="e">
        <f t="shared" si="36"/>
        <v>#DIV/0!</v>
      </c>
      <c r="BV38" s="31" t="e">
        <f t="shared" si="37"/>
        <v>#DIV/0!</v>
      </c>
      <c r="BW38" s="31" t="e">
        <f t="shared" si="38"/>
        <v>#DIV/0!</v>
      </c>
      <c r="BX38" s="31" t="e">
        <f t="shared" si="39"/>
        <v>#DIV/0!</v>
      </c>
      <c r="BY38" s="31" t="e">
        <f t="shared" si="40"/>
        <v>#DIV/0!</v>
      </c>
      <c r="BZ38" s="31" t="e">
        <f t="shared" si="41"/>
        <v>#DIV/0!</v>
      </c>
      <c r="CA38" s="31" t="e">
        <f t="shared" si="42"/>
        <v>#DIV/0!</v>
      </c>
      <c r="CB38" s="31" t="e">
        <f t="shared" si="43"/>
        <v>#DIV/0!</v>
      </c>
      <c r="CC38" s="31" t="e">
        <f t="shared" si="44"/>
        <v>#DIV/0!</v>
      </c>
      <c r="CD38" s="31" t="e">
        <f t="shared" si="45"/>
        <v>#DIV/0!</v>
      </c>
      <c r="CE38" s="31" t="e">
        <f t="shared" si="46"/>
        <v>#DIV/0!</v>
      </c>
      <c r="CF38" s="31" t="e">
        <f t="shared" si="47"/>
        <v>#DIV/0!</v>
      </c>
      <c r="CG38" s="31" t="e">
        <f t="shared" si="48"/>
        <v>#DIV/0!</v>
      </c>
      <c r="CH38" s="31" t="e">
        <f t="shared" si="49"/>
        <v>#DIV/0!</v>
      </c>
      <c r="CI38" s="31" t="e">
        <f t="shared" si="50"/>
        <v>#DIV/0!</v>
      </c>
      <c r="CJ38" s="31" t="e">
        <f t="shared" si="51"/>
        <v>#DIV/0!</v>
      </c>
      <c r="CK38" s="31" t="e">
        <f t="shared" si="52"/>
        <v>#DIV/0!</v>
      </c>
      <c r="CL38" s="31" t="e">
        <f t="shared" si="53"/>
        <v>#DIV/0!</v>
      </c>
      <c r="CM38" s="31" t="e">
        <f t="shared" si="54"/>
        <v>#DIV/0!</v>
      </c>
      <c r="CO38" s="30" t="e">
        <f t="shared" si="55"/>
        <v>#DIV/0!</v>
      </c>
      <c r="CP38" s="30" t="e">
        <f t="shared" si="56"/>
        <v>#DIV/0!</v>
      </c>
      <c r="CQ38" s="30" t="e">
        <f t="shared" si="57"/>
        <v>#DIV/0!</v>
      </c>
      <c r="CR38" s="30" t="e">
        <f t="shared" si="58"/>
        <v>#DIV/0!</v>
      </c>
      <c r="CS38" s="30" t="e">
        <f t="shared" si="59"/>
        <v>#DIV/0!</v>
      </c>
      <c r="CT38" s="30" t="e">
        <f t="shared" si="60"/>
        <v>#DIV/0!</v>
      </c>
      <c r="CU38" s="30" t="e">
        <f t="shared" si="61"/>
        <v>#DIV/0!</v>
      </c>
      <c r="CV38" s="30" t="e">
        <f t="shared" si="62"/>
        <v>#DIV/0!</v>
      </c>
      <c r="CW38" s="30" t="e">
        <f t="shared" si="63"/>
        <v>#DIV/0!</v>
      </c>
      <c r="CX38" s="30" t="e">
        <f t="shared" si="64"/>
        <v>#DIV/0!</v>
      </c>
      <c r="CY38" s="30" t="e">
        <f t="shared" si="65"/>
        <v>#DIV/0!</v>
      </c>
      <c r="CZ38" s="30" t="e">
        <f t="shared" si="66"/>
        <v>#DIV/0!</v>
      </c>
      <c r="DA38" s="30" t="e">
        <f t="shared" si="67"/>
        <v>#DIV/0!</v>
      </c>
      <c r="DB38" s="30" t="e">
        <f t="shared" si="68"/>
        <v>#DIV/0!</v>
      </c>
      <c r="DC38" s="30" t="e">
        <f t="shared" si="69"/>
        <v>#DIV/0!</v>
      </c>
      <c r="DD38" s="30" t="e">
        <f t="shared" si="70"/>
        <v>#DIV/0!</v>
      </c>
      <c r="DE38" s="30" t="e">
        <f t="shared" si="71"/>
        <v>#DIV/0!</v>
      </c>
      <c r="DF38" s="30" t="e">
        <f t="shared" si="72"/>
        <v>#DIV/0!</v>
      </c>
      <c r="DG38" s="30" t="e">
        <f t="shared" si="73"/>
        <v>#DIV/0!</v>
      </c>
      <c r="DH38" s="30" t="e">
        <f t="shared" si="74"/>
        <v>#DIV/0!</v>
      </c>
      <c r="DI38" s="30" t="e">
        <f t="shared" si="75"/>
        <v>#DIV/0!</v>
      </c>
      <c r="DJ38" s="30" t="e">
        <f t="shared" si="76"/>
        <v>#DIV/0!</v>
      </c>
      <c r="DK38" s="30" t="e">
        <f t="shared" si="77"/>
        <v>#DIV/0!</v>
      </c>
      <c r="DL38" s="30" t="e">
        <f t="shared" si="78"/>
        <v>#DIV/0!</v>
      </c>
      <c r="DM38" s="30">
        <f t="shared" si="79"/>
        <v>0</v>
      </c>
      <c r="DO38" s="29">
        <f t="shared" si="80"/>
        <v>0</v>
      </c>
      <c r="DP38" s="29">
        <f t="shared" si="81"/>
        <v>0</v>
      </c>
      <c r="DQ38" s="29">
        <f t="shared" si="82"/>
        <v>0</v>
      </c>
      <c r="DR38" s="29">
        <f t="shared" si="83"/>
        <v>0</v>
      </c>
      <c r="DS38" s="11">
        <v>100</v>
      </c>
      <c r="DT38" s="11">
        <v>100</v>
      </c>
      <c r="DU38" s="11">
        <v>100</v>
      </c>
      <c r="DV38" s="11">
        <v>100</v>
      </c>
      <c r="DW38" s="11">
        <v>100</v>
      </c>
      <c r="DX38" s="11">
        <v>100</v>
      </c>
      <c r="DY38" s="11">
        <v>100</v>
      </c>
      <c r="DZ38" s="11">
        <v>100</v>
      </c>
      <c r="EA38" s="11">
        <v>100</v>
      </c>
      <c r="EB38" s="11">
        <v>100</v>
      </c>
      <c r="EC38" s="11">
        <v>100</v>
      </c>
      <c r="ED38" s="11">
        <v>100</v>
      </c>
      <c r="EE38" s="11">
        <v>100</v>
      </c>
      <c r="EF38" s="11">
        <v>100</v>
      </c>
      <c r="EG38" s="11">
        <v>100</v>
      </c>
      <c r="EH38" s="11">
        <v>100</v>
      </c>
      <c r="EI38" s="11">
        <v>100</v>
      </c>
      <c r="EJ38" s="11">
        <v>100</v>
      </c>
      <c r="EK38" s="11">
        <v>100</v>
      </c>
      <c r="EL38" s="11">
        <v>100</v>
      </c>
      <c r="EM38" s="11">
        <v>100</v>
      </c>
      <c r="EN38" s="11">
        <v>100</v>
      </c>
      <c r="EO38" s="11">
        <v>100</v>
      </c>
      <c r="EP38" s="11">
        <v>100</v>
      </c>
      <c r="EQ38" s="11">
        <v>100</v>
      </c>
      <c r="ES38" s="11">
        <f t="shared" si="84"/>
        <v>100</v>
      </c>
      <c r="ET38" s="11">
        <f t="shared" si="85"/>
        <v>100</v>
      </c>
      <c r="EU38" s="11">
        <f t="shared" si="86"/>
        <v>100</v>
      </c>
      <c r="EV38" s="11">
        <f t="shared" si="87"/>
        <v>100</v>
      </c>
      <c r="EW38" s="11">
        <f t="shared" si="88"/>
        <v>100</v>
      </c>
      <c r="EX38" s="11">
        <f t="shared" si="89"/>
        <v>100</v>
      </c>
      <c r="EZ38" s="29">
        <f t="shared" si="90"/>
        <v>0</v>
      </c>
      <c r="FA38" s="29">
        <f t="shared" si="91"/>
        <v>0</v>
      </c>
      <c r="FB38" s="29">
        <f t="shared" si="92"/>
        <v>0</v>
      </c>
      <c r="FC38" s="29">
        <f t="shared" si="93"/>
        <v>0</v>
      </c>
      <c r="FD38" s="25"/>
      <c r="FE38" s="25"/>
      <c r="FF38" s="25"/>
      <c r="FG38" s="25"/>
      <c r="FH38" s="25"/>
      <c r="FI38" s="25"/>
      <c r="FJ38" s="25"/>
      <c r="FK38" s="25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  <c r="GA38" s="25"/>
      <c r="GB38" s="28"/>
      <c r="GC38" s="27"/>
      <c r="GD38" s="26">
        <f t="shared" si="94"/>
        <v>0</v>
      </c>
      <c r="GE38" s="25">
        <f t="shared" si="95"/>
        <v>0</v>
      </c>
      <c r="GF38" s="25">
        <f t="shared" si="96"/>
        <v>0</v>
      </c>
      <c r="GG38" s="25">
        <f t="shared" si="97"/>
        <v>0</v>
      </c>
      <c r="GH38" s="25">
        <f t="shared" si="98"/>
        <v>0</v>
      </c>
      <c r="GI38" s="25">
        <f t="shared" si="99"/>
        <v>0</v>
      </c>
      <c r="GK38" s="24">
        <f t="shared" si="100"/>
        <v>0</v>
      </c>
      <c r="GL38" s="24">
        <f t="shared" si="101"/>
        <v>0</v>
      </c>
      <c r="GM38" s="24">
        <f t="shared" si="102"/>
        <v>0</v>
      </c>
      <c r="GN38" s="24">
        <f t="shared" si="103"/>
        <v>0</v>
      </c>
      <c r="GO38" s="23">
        <v>0.8</v>
      </c>
      <c r="GP38" s="23">
        <v>0.1</v>
      </c>
    </row>
    <row r="39" spans="3:198" ht="15.75">
      <c r="C39" s="46">
        <v>33</v>
      </c>
      <c r="D39" s="43"/>
      <c r="E39" s="45"/>
      <c r="G39" s="44"/>
      <c r="H39" s="43"/>
      <c r="I39" s="42"/>
      <c r="J39" s="41"/>
      <c r="K39" s="40"/>
      <c r="L39" s="39" t="e">
        <f t="shared" ref="L39:L55" si="110">I39/K39</f>
        <v>#DIV/0!</v>
      </c>
      <c r="M39" s="38" t="e">
        <f t="shared" ref="M39:M55" si="111">I39/J39</f>
        <v>#DIV/0!</v>
      </c>
      <c r="O39" s="37" t="e">
        <f t="shared" si="108"/>
        <v>#DIV/0!</v>
      </c>
      <c r="P39" s="36" t="e">
        <f t="shared" si="108"/>
        <v>#DIV/0!</v>
      </c>
      <c r="Q39" s="36" t="e">
        <f t="shared" si="108"/>
        <v>#DIV/0!</v>
      </c>
      <c r="R39" s="36" t="e">
        <f t="shared" si="108"/>
        <v>#DIV/0!</v>
      </c>
      <c r="S39" s="36" t="e">
        <f t="shared" si="108"/>
        <v>#DIV/0!</v>
      </c>
      <c r="T39" s="36" t="e">
        <f t="shared" si="108"/>
        <v>#DIV/0!</v>
      </c>
      <c r="U39" s="36" t="e">
        <f t="shared" si="108"/>
        <v>#DIV/0!</v>
      </c>
      <c r="V39" s="36" t="e">
        <f t="shared" si="108"/>
        <v>#DIV/0!</v>
      </c>
      <c r="W39" s="36" t="e">
        <f t="shared" si="108"/>
        <v>#DIV/0!</v>
      </c>
      <c r="X39" s="36" t="e">
        <f t="shared" si="108"/>
        <v>#DIV/0!</v>
      </c>
      <c r="Y39" s="36" t="e">
        <f t="shared" si="108"/>
        <v>#DIV/0!</v>
      </c>
      <c r="Z39" s="36" t="e">
        <f t="shared" si="108"/>
        <v>#DIV/0!</v>
      </c>
      <c r="AA39" s="35" t="e">
        <f t="shared" si="109"/>
        <v>#DIV/0!</v>
      </c>
      <c r="AB39" s="36" t="e">
        <f t="shared" si="109"/>
        <v>#DIV/0!</v>
      </c>
      <c r="AC39" s="36" t="e">
        <f t="shared" si="109"/>
        <v>#DIV/0!</v>
      </c>
      <c r="AD39" s="36" t="e">
        <f t="shared" si="109"/>
        <v>#DIV/0!</v>
      </c>
      <c r="AE39" s="36" t="e">
        <f t="shared" si="109"/>
        <v>#DIV/0!</v>
      </c>
      <c r="AF39" s="36" t="e">
        <f t="shared" si="109"/>
        <v>#DIV/0!</v>
      </c>
      <c r="AG39" s="36" t="e">
        <f t="shared" si="109"/>
        <v>#DIV/0!</v>
      </c>
      <c r="AH39" s="36" t="e">
        <f t="shared" si="109"/>
        <v>#DIV/0!</v>
      </c>
      <c r="AI39" s="36" t="e">
        <f t="shared" si="109"/>
        <v>#DIV/0!</v>
      </c>
      <c r="AJ39" s="36" t="e">
        <f t="shared" si="109"/>
        <v>#DIV/0!</v>
      </c>
      <c r="AK39" s="36" t="e">
        <f t="shared" si="109"/>
        <v>#DIV/0!</v>
      </c>
      <c r="AL39" s="36" t="e">
        <f t="shared" si="109"/>
        <v>#DIV/0!</v>
      </c>
      <c r="AM39" s="35" t="e">
        <f t="shared" si="109"/>
        <v>#DIV/0!</v>
      </c>
      <c r="AO39" s="34" t="e">
        <f t="shared" ref="AO39:AO55" si="112">($I$34*(1+O39))-$K$34</f>
        <v>#DIV/0!</v>
      </c>
      <c r="AP39" s="33" t="e">
        <f t="shared" ref="AP39:AP55" si="113">($I$34*(1+P39))-$K$34</f>
        <v>#DIV/0!</v>
      </c>
      <c r="AQ39" s="33" t="e">
        <f t="shared" ref="AQ39:AQ55" si="114">($I$34*(1+Q39))-$K$34</f>
        <v>#DIV/0!</v>
      </c>
      <c r="AR39" s="33" t="e">
        <f t="shared" ref="AR39:AR55" si="115">($I$34*(1+R39))-$K$34</f>
        <v>#DIV/0!</v>
      </c>
      <c r="AS39" s="33" t="e">
        <f t="shared" ref="AS39:AS55" si="116">($I$34*(1+S39))-$K$34</f>
        <v>#DIV/0!</v>
      </c>
      <c r="AT39" s="33" t="e">
        <f t="shared" ref="AT39:AT55" si="117">($I$34*(1+T39))-$K$34</f>
        <v>#DIV/0!</v>
      </c>
      <c r="AU39" s="33" t="e">
        <f t="shared" ref="AU39:AU55" si="118">($I$34*(1+U39))-$K$34</f>
        <v>#DIV/0!</v>
      </c>
      <c r="AV39" s="33" t="e">
        <f t="shared" ref="AV39:AV55" si="119">($I$34*(1+V39))-$K$34</f>
        <v>#DIV/0!</v>
      </c>
      <c r="AW39" s="33" t="e">
        <f t="shared" ref="AW39:AW55" si="120">($I$34*(1+W39))-$K$34</f>
        <v>#DIV/0!</v>
      </c>
      <c r="AX39" s="33" t="e">
        <f t="shared" ref="AX39:AX55" si="121">($I$34*(1+X39))-$K$34</f>
        <v>#DIV/0!</v>
      </c>
      <c r="AY39" s="33" t="e">
        <f t="shared" ref="AY39:AY55" si="122">($I$34*(1+Y39))-$K$34</f>
        <v>#DIV/0!</v>
      </c>
      <c r="AZ39" s="33" t="e">
        <f t="shared" ref="AZ39:AZ55" si="123">($I$34*(1+Z39))-$K$34</f>
        <v>#DIV/0!</v>
      </c>
      <c r="BA39" s="32" t="e">
        <f t="shared" ref="BA39:BA55" si="124">($I$34*(1+AA39))-$K$34</f>
        <v>#DIV/0!</v>
      </c>
      <c r="BB39" s="33" t="e">
        <f t="shared" ref="BB39:BB55" si="125">($I$34*(1+AB39))-$K$34</f>
        <v>#DIV/0!</v>
      </c>
      <c r="BC39" s="33" t="e">
        <f t="shared" ref="BC39:BC55" si="126">($I$34*(1+AC39))-$K$34</f>
        <v>#DIV/0!</v>
      </c>
      <c r="BD39" s="33" t="e">
        <f t="shared" ref="BD39:BD55" si="127">($I$34*(1+AD39))-$K$34</f>
        <v>#DIV/0!</v>
      </c>
      <c r="BE39" s="33" t="e">
        <f t="shared" ref="BE39:BE55" si="128">($I$34*(1+AE39))-$K$34</f>
        <v>#DIV/0!</v>
      </c>
      <c r="BF39" s="33" t="e">
        <f t="shared" ref="BF39:BF55" si="129">($I$34*(1+AF39))-$K$34</f>
        <v>#DIV/0!</v>
      </c>
      <c r="BG39" s="33" t="e">
        <f t="shared" ref="BG39:BG55" si="130">($I$34*(1+AG39))-$K$34</f>
        <v>#DIV/0!</v>
      </c>
      <c r="BH39" s="33" t="e">
        <f t="shared" ref="BH39:BH55" si="131">($I$34*(1+AH39))-$K$34</f>
        <v>#DIV/0!</v>
      </c>
      <c r="BI39" s="33" t="e">
        <f t="shared" ref="BI39:BI55" si="132">($I$34*(1+AI39))-$K$34</f>
        <v>#DIV/0!</v>
      </c>
      <c r="BJ39" s="33" t="e">
        <f t="shared" ref="BJ39:BJ55" si="133">($I$34*(1+AJ39))-$K$34</f>
        <v>#DIV/0!</v>
      </c>
      <c r="BK39" s="33" t="e">
        <f t="shared" ref="BK39:BK55" si="134">($I$34*(1+AK39))-$K$34</f>
        <v>#DIV/0!</v>
      </c>
      <c r="BL39" s="33" t="e">
        <f t="shared" ref="BL39:BL55" si="135">($I$34*(1+AL39))-$K$34</f>
        <v>#DIV/0!</v>
      </c>
      <c r="BM39" s="32" t="e">
        <f t="shared" ref="BM39:BM55" si="136">($I$34*(1+AM39))-$K$34</f>
        <v>#DIV/0!</v>
      </c>
      <c r="BO39" s="31" t="e">
        <f t="shared" ref="BO39:BO55" si="137">$I39*(1+O39)</f>
        <v>#DIV/0!</v>
      </c>
      <c r="BP39" s="31" t="e">
        <f t="shared" ref="BP39:BP55" si="138">$I39*(1+P39)</f>
        <v>#DIV/0!</v>
      </c>
      <c r="BQ39" s="31" t="e">
        <f t="shared" ref="BQ39:BQ55" si="139">$I39*(1+Q39)</f>
        <v>#DIV/0!</v>
      </c>
      <c r="BR39" s="31" t="e">
        <f t="shared" ref="BR39:BR55" si="140">$I39*(1+R39)</f>
        <v>#DIV/0!</v>
      </c>
      <c r="BS39" s="31" t="e">
        <f t="shared" ref="BS39:BS55" si="141">$I39*(1+S39)</f>
        <v>#DIV/0!</v>
      </c>
      <c r="BT39" s="31" t="e">
        <f t="shared" ref="BT39:BT55" si="142">$I39*(1+T39)</f>
        <v>#DIV/0!</v>
      </c>
      <c r="BU39" s="31" t="e">
        <f t="shared" ref="BU39:BU55" si="143">$I39*(1+U39)</f>
        <v>#DIV/0!</v>
      </c>
      <c r="BV39" s="31" t="e">
        <f t="shared" ref="BV39:BV55" si="144">$I39*(1+V39)</f>
        <v>#DIV/0!</v>
      </c>
      <c r="BW39" s="31" t="e">
        <f t="shared" ref="BW39:BW55" si="145">$I39*(1+W39)</f>
        <v>#DIV/0!</v>
      </c>
      <c r="BX39" s="31" t="e">
        <f t="shared" ref="BX39:BX55" si="146">$I39*(1+X39)</f>
        <v>#DIV/0!</v>
      </c>
      <c r="BY39" s="31" t="e">
        <f t="shared" ref="BY39:BY55" si="147">$I39*(1+Y39)</f>
        <v>#DIV/0!</v>
      </c>
      <c r="BZ39" s="31" t="e">
        <f t="shared" ref="BZ39:BZ55" si="148">$I39*(1+Z39)</f>
        <v>#DIV/0!</v>
      </c>
      <c r="CA39" s="31" t="e">
        <f t="shared" ref="CA39:CA55" si="149">$I39*(1+AA39)</f>
        <v>#DIV/0!</v>
      </c>
      <c r="CB39" s="31" t="e">
        <f t="shared" ref="CB39:CB55" si="150">$I39*(1+AB39)</f>
        <v>#DIV/0!</v>
      </c>
      <c r="CC39" s="31" t="e">
        <f t="shared" ref="CC39:CC55" si="151">$I39*(1+AC39)</f>
        <v>#DIV/0!</v>
      </c>
      <c r="CD39" s="31" t="e">
        <f t="shared" ref="CD39:CD55" si="152">$I39*(1+AD39)</f>
        <v>#DIV/0!</v>
      </c>
      <c r="CE39" s="31" t="e">
        <f t="shared" ref="CE39:CE55" si="153">$I39*(1+AE39)</f>
        <v>#DIV/0!</v>
      </c>
      <c r="CF39" s="31" t="e">
        <f t="shared" ref="CF39:CF55" si="154">$I39*(1+AF39)</f>
        <v>#DIV/0!</v>
      </c>
      <c r="CG39" s="31" t="e">
        <f t="shared" ref="CG39:CG55" si="155">$I39*(1+AG39)</f>
        <v>#DIV/0!</v>
      </c>
      <c r="CH39" s="31" t="e">
        <f t="shared" ref="CH39:CH55" si="156">$I39*(1+AH39)</f>
        <v>#DIV/0!</v>
      </c>
      <c r="CI39" s="31" t="e">
        <f t="shared" ref="CI39:CI55" si="157">$I39*(1+AI39)</f>
        <v>#DIV/0!</v>
      </c>
      <c r="CJ39" s="31" t="e">
        <f t="shared" ref="CJ39:CJ55" si="158">$I39*(1+AJ39)</f>
        <v>#DIV/0!</v>
      </c>
      <c r="CK39" s="31" t="e">
        <f t="shared" ref="CK39:CK55" si="159">$I39*(1+AK39)</f>
        <v>#DIV/0!</v>
      </c>
      <c r="CL39" s="31" t="e">
        <f t="shared" ref="CL39:CL55" si="160">$I39*(1+AL39)</f>
        <v>#DIV/0!</v>
      </c>
      <c r="CM39" s="31" t="e">
        <f t="shared" ref="CM39:CM55" si="161">$I39*(1+AM39)</f>
        <v>#DIV/0!</v>
      </c>
      <c r="CO39" s="30" t="e">
        <f t="shared" ref="CO39:CO55" si="162">FD39*DS39/100*BO39/FD$4</f>
        <v>#DIV/0!</v>
      </c>
      <c r="CP39" s="30" t="e">
        <f t="shared" ref="CP39:CP55" si="163">FE39*DT39/100*BP39/FE$4</f>
        <v>#DIV/0!</v>
      </c>
      <c r="CQ39" s="30" t="e">
        <f t="shared" ref="CQ39:CQ55" si="164">FF39*DU39/100*BQ39/FF$4</f>
        <v>#DIV/0!</v>
      </c>
      <c r="CR39" s="30" t="e">
        <f t="shared" ref="CR39:CR55" si="165">FG39*DV39/100*BR39/FG$4</f>
        <v>#DIV/0!</v>
      </c>
      <c r="CS39" s="30" t="e">
        <f t="shared" ref="CS39:CS55" si="166">FH39*DW39/100*BS39/FH$4</f>
        <v>#DIV/0!</v>
      </c>
      <c r="CT39" s="30" t="e">
        <f t="shared" ref="CT39:CT55" si="167">FI39*DX39/100*BT39/FI$4</f>
        <v>#DIV/0!</v>
      </c>
      <c r="CU39" s="30" t="e">
        <f t="shared" ref="CU39:CU55" si="168">FJ39*DY39/100*BU39/FJ$4</f>
        <v>#DIV/0!</v>
      </c>
      <c r="CV39" s="30" t="e">
        <f t="shared" ref="CV39:CV55" si="169">FK39*DZ39/100*BV39/FK$4</f>
        <v>#DIV/0!</v>
      </c>
      <c r="CW39" s="30" t="e">
        <f t="shared" ref="CW39:CW55" si="170">FL39*EA39/100*BW39/FL$4</f>
        <v>#DIV/0!</v>
      </c>
      <c r="CX39" s="30" t="e">
        <f t="shared" ref="CX39:CX55" si="171">FM39*EB39/100*BX39/FM$4</f>
        <v>#DIV/0!</v>
      </c>
      <c r="CY39" s="30" t="e">
        <f t="shared" ref="CY39:CY55" si="172">FN39*EC39/100*BY39/FN$4</f>
        <v>#DIV/0!</v>
      </c>
      <c r="CZ39" s="30" t="e">
        <f t="shared" ref="CZ39:CZ55" si="173">FO39*ED39/100*BZ39/FO$4</f>
        <v>#DIV/0!</v>
      </c>
      <c r="DA39" s="30" t="e">
        <f t="shared" ref="DA39:DA55" si="174">FP39*EE39/100*CA39/FP$4</f>
        <v>#DIV/0!</v>
      </c>
      <c r="DB39" s="30" t="e">
        <f t="shared" ref="DB39:DB55" si="175">FQ39*EF39/100*CB39/FQ$4</f>
        <v>#DIV/0!</v>
      </c>
      <c r="DC39" s="30" t="e">
        <f t="shared" ref="DC39:DC55" si="176">FR39*EG39/100*CC39/FR$4</f>
        <v>#DIV/0!</v>
      </c>
      <c r="DD39" s="30" t="e">
        <f t="shared" ref="DD39:DD55" si="177">FS39*EH39/100*CD39/FS$4</f>
        <v>#DIV/0!</v>
      </c>
      <c r="DE39" s="30" t="e">
        <f t="shared" ref="DE39:DE55" si="178">FT39*EI39/100*CE39/FT$4</f>
        <v>#DIV/0!</v>
      </c>
      <c r="DF39" s="30" t="e">
        <f t="shared" ref="DF39:DF55" si="179">FU39*EJ39/100*CF39/FU$4</f>
        <v>#DIV/0!</v>
      </c>
      <c r="DG39" s="30" t="e">
        <f t="shared" ref="DG39:DG55" si="180">FV39*EK39/100*CH39/FV$4</f>
        <v>#DIV/0!</v>
      </c>
      <c r="DH39" s="30" t="e">
        <f t="shared" ref="DH39:DH55" si="181">FW39*EL39/100*CI39/FW$4</f>
        <v>#DIV/0!</v>
      </c>
      <c r="DI39" s="30" t="e">
        <f t="shared" ref="DI39:DI55" si="182">FX39*EM39/100*CJ39/FX$4</f>
        <v>#DIV/0!</v>
      </c>
      <c r="DJ39" s="30" t="e">
        <f t="shared" ref="DJ39:DJ55" si="183">FY39*EN39/100*CK39/FY$4</f>
        <v>#DIV/0!</v>
      </c>
      <c r="DK39" s="30" t="e">
        <f t="shared" ref="DK39:DK55" si="184">FZ39*EO39/100*CL39/FZ$4</f>
        <v>#DIV/0!</v>
      </c>
      <c r="DL39" s="30" t="e">
        <f t="shared" ref="DL39:DL55" si="185">GA39*EP39/100*CM39/GA$4</f>
        <v>#DIV/0!</v>
      </c>
      <c r="DM39" s="30">
        <f t="shared" ref="DM39:DM55" si="186">GB39*EQ39/100*CN39/GB$4</f>
        <v>0</v>
      </c>
      <c r="DO39" s="29">
        <f t="shared" ref="DO39:DO55" si="187">(DS39*FD39+DT39*FE39+DU39*FF39+DV39*FG39+DW39*FH39+DX39*FI39)/SUM($FD$4:$FI$4)/100</f>
        <v>0</v>
      </c>
      <c r="DP39" s="29">
        <f t="shared" ref="DP39:DP55" si="188">(DY39*FJ39+DZ39*FK39+EA39*FL39+EB39*FM39+EC39*FN39+ED39*FO39)/SUM($FJ$4:$FO$4)/100</f>
        <v>0</v>
      </c>
      <c r="DQ39" s="29">
        <f t="shared" ref="DQ39:DQ55" si="189">(DS39*FD39+DT39*FE39+DU39*FF39+DV39*FG39+DW39*FH39+DX39*FI39+DY39*FJ39+DZ39*FK39+EA39*FL39+EB39*FM39+EC39*FN39+ED39*FO39+EE39*FP39)/SUM($FD$4:$FP$4)/100</f>
        <v>0</v>
      </c>
      <c r="DR39" s="29">
        <f t="shared" ref="DR39:DR55" si="190">(DS39*FD39+DT39*FE39+DU39*FF39+DV39*FG39+DW39*FH39+DX39*FI39+DY39*FJ39+DZ39*FK39+EA39*FL39+EB39*FM39+EC39*FN39+ED39*FO39+EE39*FP39++EF39*FQ39+EG39*FR39+EH39*FS39+EI39*FT39+EJ39*FU39+EK39*FV39+EL39*FW39+EM39*FX39+EN39*FY39+EO39*FZ39+EP39*GA39+EQ39*GB39)/SUM($FD$4:$GB$4)/100</f>
        <v>0</v>
      </c>
      <c r="DS39" s="11">
        <v>100</v>
      </c>
      <c r="DT39" s="11">
        <v>100</v>
      </c>
      <c r="DU39" s="11">
        <v>100</v>
      </c>
      <c r="DV39" s="11">
        <v>100</v>
      </c>
      <c r="DW39" s="11">
        <v>100</v>
      </c>
      <c r="DX39" s="11">
        <v>100</v>
      </c>
      <c r="DY39" s="11">
        <v>100</v>
      </c>
      <c r="DZ39" s="11">
        <v>100</v>
      </c>
      <c r="EA39" s="11">
        <v>100</v>
      </c>
      <c r="EB39" s="11">
        <v>100</v>
      </c>
      <c r="EC39" s="11">
        <v>100</v>
      </c>
      <c r="ED39" s="11">
        <v>100</v>
      </c>
      <c r="EE39" s="11">
        <v>100</v>
      </c>
      <c r="EF39" s="11">
        <v>100</v>
      </c>
      <c r="EG39" s="11">
        <v>100</v>
      </c>
      <c r="EH39" s="11">
        <v>100</v>
      </c>
      <c r="EI39" s="11">
        <v>100</v>
      </c>
      <c r="EJ39" s="11">
        <v>100</v>
      </c>
      <c r="EK39" s="11">
        <v>100</v>
      </c>
      <c r="EL39" s="11">
        <v>100</v>
      </c>
      <c r="EM39" s="11">
        <v>100</v>
      </c>
      <c r="EN39" s="11">
        <v>100</v>
      </c>
      <c r="EO39" s="11">
        <v>100</v>
      </c>
      <c r="EP39" s="11">
        <v>100</v>
      </c>
      <c r="EQ39" s="11">
        <v>100</v>
      </c>
      <c r="ES39" s="11">
        <f t="shared" ref="ES39:ES55" si="191">AVERAGE(DS39:DV39)</f>
        <v>100</v>
      </c>
      <c r="ET39" s="11">
        <f t="shared" ref="ET39:ET55" si="192">AVERAGE(DW39:DZ39)</f>
        <v>100</v>
      </c>
      <c r="EU39" s="11">
        <f t="shared" ref="EU39:EU55" si="193">AVERAGE(EA39:ED39)</f>
        <v>100</v>
      </c>
      <c r="EV39" s="11">
        <f t="shared" ref="EV39:EV55" si="194">AVERAGE(EE39:EH39)</f>
        <v>100</v>
      </c>
      <c r="EW39" s="11">
        <f t="shared" ref="EW39:EW55" si="195">AVERAGE(EI39:EL39)</f>
        <v>100</v>
      </c>
      <c r="EX39" s="11">
        <f t="shared" ref="EX39:EX55" si="196">AVERAGE(EM39:EP39)</f>
        <v>100</v>
      </c>
      <c r="EZ39" s="29">
        <f t="shared" ref="EZ39:EZ55" si="197">SUM(FD39:FI39)/SUM($FD$4:$FI$4)</f>
        <v>0</v>
      </c>
      <c r="FA39" s="29">
        <f t="shared" ref="FA39:FA55" si="198">SUM(FJ39:FO39)/SUM($FJ$4:$FO$4)</f>
        <v>0</v>
      </c>
      <c r="FB39" s="29">
        <f t="shared" ref="FB39:FB55" si="199">SUM(FD39:FO39)/SUM($FD$4:$FO$4)</f>
        <v>0</v>
      </c>
      <c r="FC39" s="29">
        <f t="shared" ref="FC39:FC55" si="200">SUM(FD39:GB39)/SUM($FD$4:$GB$4)</f>
        <v>0</v>
      </c>
      <c r="FD39" s="25"/>
      <c r="FE39" s="25"/>
      <c r="FF39" s="25"/>
      <c r="FG39" s="25"/>
      <c r="FH39" s="25"/>
      <c r="FI39" s="25"/>
      <c r="FJ39" s="25"/>
      <c r="FK39" s="25"/>
      <c r="FL39" s="25"/>
      <c r="FM39" s="25"/>
      <c r="FN39" s="25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  <c r="GA39" s="25"/>
      <c r="GB39" s="28"/>
      <c r="GC39" s="27"/>
      <c r="GD39" s="26">
        <f t="shared" ref="GD39:GD55" si="201">(FD39+FE39+FF39+FG39)/4</f>
        <v>0</v>
      </c>
      <c r="GE39" s="25">
        <f t="shared" ref="GE39:GE55" si="202">(FH39+FI39+FJ39+FK39)/4</f>
        <v>0</v>
      </c>
      <c r="GF39" s="25">
        <f t="shared" ref="GF39:GF55" si="203">(FL39+FM39+FN39+FO39)/4</f>
        <v>0</v>
      </c>
      <c r="GG39" s="25">
        <f t="shared" ref="GG39:GG55" si="204">(FP39+FQ39+FR39+FS39)/4</f>
        <v>0</v>
      </c>
      <c r="GH39" s="25">
        <f t="shared" ref="GH39:GH55" si="205">(FU39+FV39+FW39+FT39)/4</f>
        <v>0</v>
      </c>
      <c r="GI39" s="25">
        <f t="shared" ref="GI39:GI55" si="206">(FX39+FY39+FZ39+GA39)/4</f>
        <v>0</v>
      </c>
      <c r="GK39" s="24">
        <f t="shared" ref="GK39:GK55" si="207">SUM(FD39:FI39)</f>
        <v>0</v>
      </c>
      <c r="GL39" s="24">
        <f t="shared" ref="GL39:GL55" si="208">SUM(FD39:FO39)</f>
        <v>0</v>
      </c>
      <c r="GM39" s="24">
        <f t="shared" ref="GM39:GM55" si="209">SUM(FD39:FP39)</f>
        <v>0</v>
      </c>
      <c r="GN39" s="24">
        <f t="shared" ref="GN39:GN55" si="210">SUM(FD39:GB39)</f>
        <v>0</v>
      </c>
      <c r="GO39" s="23">
        <v>0.8</v>
      </c>
      <c r="GP39" s="23">
        <v>0.1</v>
      </c>
    </row>
    <row r="40" spans="3:198" ht="15.75">
      <c r="C40" s="46">
        <v>34</v>
      </c>
      <c r="D40" s="43"/>
      <c r="E40" s="45"/>
      <c r="G40" s="44"/>
      <c r="H40" s="43"/>
      <c r="I40" s="42"/>
      <c r="J40" s="41"/>
      <c r="K40" s="40"/>
      <c r="L40" s="39" t="e">
        <f t="shared" si="110"/>
        <v>#DIV/0!</v>
      </c>
      <c r="M40" s="38" t="e">
        <f t="shared" si="111"/>
        <v>#DIV/0!</v>
      </c>
      <c r="O40" s="37" t="e">
        <f t="shared" si="108"/>
        <v>#DIV/0!</v>
      </c>
      <c r="P40" s="36" t="e">
        <f t="shared" si="108"/>
        <v>#DIV/0!</v>
      </c>
      <c r="Q40" s="36" t="e">
        <f t="shared" si="108"/>
        <v>#DIV/0!</v>
      </c>
      <c r="R40" s="36" t="e">
        <f t="shared" si="108"/>
        <v>#DIV/0!</v>
      </c>
      <c r="S40" s="36" t="e">
        <f t="shared" si="108"/>
        <v>#DIV/0!</v>
      </c>
      <c r="T40" s="36" t="e">
        <f t="shared" si="108"/>
        <v>#DIV/0!</v>
      </c>
      <c r="U40" s="36" t="e">
        <f t="shared" si="108"/>
        <v>#DIV/0!</v>
      </c>
      <c r="V40" s="36" t="e">
        <f t="shared" si="108"/>
        <v>#DIV/0!</v>
      </c>
      <c r="W40" s="36" t="e">
        <f t="shared" si="108"/>
        <v>#DIV/0!</v>
      </c>
      <c r="X40" s="36" t="e">
        <f t="shared" si="108"/>
        <v>#DIV/0!</v>
      </c>
      <c r="Y40" s="36" t="e">
        <f t="shared" si="108"/>
        <v>#DIV/0!</v>
      </c>
      <c r="Z40" s="36" t="e">
        <f t="shared" si="108"/>
        <v>#DIV/0!</v>
      </c>
      <c r="AA40" s="35" t="e">
        <f t="shared" si="109"/>
        <v>#DIV/0!</v>
      </c>
      <c r="AB40" s="36" t="e">
        <f t="shared" si="109"/>
        <v>#DIV/0!</v>
      </c>
      <c r="AC40" s="36" t="e">
        <f t="shared" si="109"/>
        <v>#DIV/0!</v>
      </c>
      <c r="AD40" s="36" t="e">
        <f t="shared" si="109"/>
        <v>#DIV/0!</v>
      </c>
      <c r="AE40" s="36" t="e">
        <f t="shared" si="109"/>
        <v>#DIV/0!</v>
      </c>
      <c r="AF40" s="36" t="e">
        <f t="shared" si="109"/>
        <v>#DIV/0!</v>
      </c>
      <c r="AG40" s="36" t="e">
        <f t="shared" si="109"/>
        <v>#DIV/0!</v>
      </c>
      <c r="AH40" s="36" t="e">
        <f t="shared" si="109"/>
        <v>#DIV/0!</v>
      </c>
      <c r="AI40" s="36" t="e">
        <f t="shared" si="109"/>
        <v>#DIV/0!</v>
      </c>
      <c r="AJ40" s="36" t="e">
        <f t="shared" si="109"/>
        <v>#DIV/0!</v>
      </c>
      <c r="AK40" s="36" t="e">
        <f t="shared" si="109"/>
        <v>#DIV/0!</v>
      </c>
      <c r="AL40" s="36" t="e">
        <f t="shared" si="109"/>
        <v>#DIV/0!</v>
      </c>
      <c r="AM40" s="35" t="e">
        <f t="shared" si="109"/>
        <v>#DIV/0!</v>
      </c>
      <c r="AO40" s="34" t="e">
        <f t="shared" si="112"/>
        <v>#DIV/0!</v>
      </c>
      <c r="AP40" s="33" t="e">
        <f t="shared" si="113"/>
        <v>#DIV/0!</v>
      </c>
      <c r="AQ40" s="33" t="e">
        <f t="shared" si="114"/>
        <v>#DIV/0!</v>
      </c>
      <c r="AR40" s="33" t="e">
        <f t="shared" si="115"/>
        <v>#DIV/0!</v>
      </c>
      <c r="AS40" s="33" t="e">
        <f t="shared" si="116"/>
        <v>#DIV/0!</v>
      </c>
      <c r="AT40" s="33" t="e">
        <f t="shared" si="117"/>
        <v>#DIV/0!</v>
      </c>
      <c r="AU40" s="33" t="e">
        <f t="shared" si="118"/>
        <v>#DIV/0!</v>
      </c>
      <c r="AV40" s="33" t="e">
        <f t="shared" si="119"/>
        <v>#DIV/0!</v>
      </c>
      <c r="AW40" s="33" t="e">
        <f t="shared" si="120"/>
        <v>#DIV/0!</v>
      </c>
      <c r="AX40" s="33" t="e">
        <f t="shared" si="121"/>
        <v>#DIV/0!</v>
      </c>
      <c r="AY40" s="33" t="e">
        <f t="shared" si="122"/>
        <v>#DIV/0!</v>
      </c>
      <c r="AZ40" s="33" t="e">
        <f t="shared" si="123"/>
        <v>#DIV/0!</v>
      </c>
      <c r="BA40" s="32" t="e">
        <f t="shared" si="124"/>
        <v>#DIV/0!</v>
      </c>
      <c r="BB40" s="33" t="e">
        <f t="shared" si="125"/>
        <v>#DIV/0!</v>
      </c>
      <c r="BC40" s="33" t="e">
        <f t="shared" si="126"/>
        <v>#DIV/0!</v>
      </c>
      <c r="BD40" s="33" t="e">
        <f t="shared" si="127"/>
        <v>#DIV/0!</v>
      </c>
      <c r="BE40" s="33" t="e">
        <f t="shared" si="128"/>
        <v>#DIV/0!</v>
      </c>
      <c r="BF40" s="33" t="e">
        <f t="shared" si="129"/>
        <v>#DIV/0!</v>
      </c>
      <c r="BG40" s="33" t="e">
        <f t="shared" si="130"/>
        <v>#DIV/0!</v>
      </c>
      <c r="BH40" s="33" t="e">
        <f t="shared" si="131"/>
        <v>#DIV/0!</v>
      </c>
      <c r="BI40" s="33" t="e">
        <f t="shared" si="132"/>
        <v>#DIV/0!</v>
      </c>
      <c r="BJ40" s="33" t="e">
        <f t="shared" si="133"/>
        <v>#DIV/0!</v>
      </c>
      <c r="BK40" s="33" t="e">
        <f t="shared" si="134"/>
        <v>#DIV/0!</v>
      </c>
      <c r="BL40" s="33" t="e">
        <f t="shared" si="135"/>
        <v>#DIV/0!</v>
      </c>
      <c r="BM40" s="32" t="e">
        <f t="shared" si="136"/>
        <v>#DIV/0!</v>
      </c>
      <c r="BO40" s="31" t="e">
        <f t="shared" si="137"/>
        <v>#DIV/0!</v>
      </c>
      <c r="BP40" s="31" t="e">
        <f t="shared" si="138"/>
        <v>#DIV/0!</v>
      </c>
      <c r="BQ40" s="31" t="e">
        <f t="shared" si="139"/>
        <v>#DIV/0!</v>
      </c>
      <c r="BR40" s="31" t="e">
        <f t="shared" si="140"/>
        <v>#DIV/0!</v>
      </c>
      <c r="BS40" s="31" t="e">
        <f t="shared" si="141"/>
        <v>#DIV/0!</v>
      </c>
      <c r="BT40" s="31" t="e">
        <f t="shared" si="142"/>
        <v>#DIV/0!</v>
      </c>
      <c r="BU40" s="31" t="e">
        <f t="shared" si="143"/>
        <v>#DIV/0!</v>
      </c>
      <c r="BV40" s="31" t="e">
        <f t="shared" si="144"/>
        <v>#DIV/0!</v>
      </c>
      <c r="BW40" s="31" t="e">
        <f t="shared" si="145"/>
        <v>#DIV/0!</v>
      </c>
      <c r="BX40" s="31" t="e">
        <f t="shared" si="146"/>
        <v>#DIV/0!</v>
      </c>
      <c r="BY40" s="31" t="e">
        <f t="shared" si="147"/>
        <v>#DIV/0!</v>
      </c>
      <c r="BZ40" s="31" t="e">
        <f t="shared" si="148"/>
        <v>#DIV/0!</v>
      </c>
      <c r="CA40" s="31" t="e">
        <f t="shared" si="149"/>
        <v>#DIV/0!</v>
      </c>
      <c r="CB40" s="31" t="e">
        <f t="shared" si="150"/>
        <v>#DIV/0!</v>
      </c>
      <c r="CC40" s="31" t="e">
        <f t="shared" si="151"/>
        <v>#DIV/0!</v>
      </c>
      <c r="CD40" s="31" t="e">
        <f t="shared" si="152"/>
        <v>#DIV/0!</v>
      </c>
      <c r="CE40" s="31" t="e">
        <f t="shared" si="153"/>
        <v>#DIV/0!</v>
      </c>
      <c r="CF40" s="31" t="e">
        <f t="shared" si="154"/>
        <v>#DIV/0!</v>
      </c>
      <c r="CG40" s="31" t="e">
        <f t="shared" si="155"/>
        <v>#DIV/0!</v>
      </c>
      <c r="CH40" s="31" t="e">
        <f t="shared" si="156"/>
        <v>#DIV/0!</v>
      </c>
      <c r="CI40" s="31" t="e">
        <f t="shared" si="157"/>
        <v>#DIV/0!</v>
      </c>
      <c r="CJ40" s="31" t="e">
        <f t="shared" si="158"/>
        <v>#DIV/0!</v>
      </c>
      <c r="CK40" s="31" t="e">
        <f t="shared" si="159"/>
        <v>#DIV/0!</v>
      </c>
      <c r="CL40" s="31" t="e">
        <f t="shared" si="160"/>
        <v>#DIV/0!</v>
      </c>
      <c r="CM40" s="31" t="e">
        <f t="shared" si="161"/>
        <v>#DIV/0!</v>
      </c>
      <c r="CO40" s="30" t="e">
        <f t="shared" si="162"/>
        <v>#DIV/0!</v>
      </c>
      <c r="CP40" s="30" t="e">
        <f t="shared" si="163"/>
        <v>#DIV/0!</v>
      </c>
      <c r="CQ40" s="30" t="e">
        <f t="shared" si="164"/>
        <v>#DIV/0!</v>
      </c>
      <c r="CR40" s="30" t="e">
        <f t="shared" si="165"/>
        <v>#DIV/0!</v>
      </c>
      <c r="CS40" s="30" t="e">
        <f t="shared" si="166"/>
        <v>#DIV/0!</v>
      </c>
      <c r="CT40" s="30" t="e">
        <f t="shared" si="167"/>
        <v>#DIV/0!</v>
      </c>
      <c r="CU40" s="30" t="e">
        <f t="shared" si="168"/>
        <v>#DIV/0!</v>
      </c>
      <c r="CV40" s="30" t="e">
        <f t="shared" si="169"/>
        <v>#DIV/0!</v>
      </c>
      <c r="CW40" s="30" t="e">
        <f t="shared" si="170"/>
        <v>#DIV/0!</v>
      </c>
      <c r="CX40" s="30" t="e">
        <f t="shared" si="171"/>
        <v>#DIV/0!</v>
      </c>
      <c r="CY40" s="30" t="e">
        <f t="shared" si="172"/>
        <v>#DIV/0!</v>
      </c>
      <c r="CZ40" s="30" t="e">
        <f t="shared" si="173"/>
        <v>#DIV/0!</v>
      </c>
      <c r="DA40" s="30" t="e">
        <f t="shared" si="174"/>
        <v>#DIV/0!</v>
      </c>
      <c r="DB40" s="30" t="e">
        <f t="shared" si="175"/>
        <v>#DIV/0!</v>
      </c>
      <c r="DC40" s="30" t="e">
        <f t="shared" si="176"/>
        <v>#DIV/0!</v>
      </c>
      <c r="DD40" s="30" t="e">
        <f t="shared" si="177"/>
        <v>#DIV/0!</v>
      </c>
      <c r="DE40" s="30" t="e">
        <f t="shared" si="178"/>
        <v>#DIV/0!</v>
      </c>
      <c r="DF40" s="30" t="e">
        <f t="shared" si="179"/>
        <v>#DIV/0!</v>
      </c>
      <c r="DG40" s="30" t="e">
        <f t="shared" si="180"/>
        <v>#DIV/0!</v>
      </c>
      <c r="DH40" s="30" t="e">
        <f t="shared" si="181"/>
        <v>#DIV/0!</v>
      </c>
      <c r="DI40" s="30" t="e">
        <f t="shared" si="182"/>
        <v>#DIV/0!</v>
      </c>
      <c r="DJ40" s="30" t="e">
        <f t="shared" si="183"/>
        <v>#DIV/0!</v>
      </c>
      <c r="DK40" s="30" t="e">
        <f t="shared" si="184"/>
        <v>#DIV/0!</v>
      </c>
      <c r="DL40" s="30" t="e">
        <f t="shared" si="185"/>
        <v>#DIV/0!</v>
      </c>
      <c r="DM40" s="30">
        <f t="shared" si="186"/>
        <v>0</v>
      </c>
      <c r="DO40" s="29">
        <f t="shared" si="187"/>
        <v>0</v>
      </c>
      <c r="DP40" s="29">
        <f t="shared" si="188"/>
        <v>0</v>
      </c>
      <c r="DQ40" s="29">
        <f t="shared" si="189"/>
        <v>0</v>
      </c>
      <c r="DR40" s="29">
        <f t="shared" si="190"/>
        <v>0</v>
      </c>
      <c r="DS40" s="11">
        <v>100</v>
      </c>
      <c r="DT40" s="11">
        <v>100</v>
      </c>
      <c r="DU40" s="11">
        <v>100</v>
      </c>
      <c r="DV40" s="11">
        <v>100</v>
      </c>
      <c r="DW40" s="11">
        <v>100</v>
      </c>
      <c r="DX40" s="11">
        <v>100</v>
      </c>
      <c r="DY40" s="11">
        <v>100</v>
      </c>
      <c r="DZ40" s="11">
        <v>100</v>
      </c>
      <c r="EA40" s="11">
        <v>100</v>
      </c>
      <c r="EB40" s="11">
        <v>100</v>
      </c>
      <c r="EC40" s="11">
        <v>100</v>
      </c>
      <c r="ED40" s="11">
        <v>100</v>
      </c>
      <c r="EE40" s="11">
        <v>100</v>
      </c>
      <c r="EF40" s="11">
        <v>100</v>
      </c>
      <c r="EG40" s="11">
        <v>100</v>
      </c>
      <c r="EH40" s="11">
        <v>100</v>
      </c>
      <c r="EI40" s="11">
        <v>100</v>
      </c>
      <c r="EJ40" s="11">
        <v>100</v>
      </c>
      <c r="EK40" s="11">
        <v>100</v>
      </c>
      <c r="EL40" s="11">
        <v>100</v>
      </c>
      <c r="EM40" s="11">
        <v>100</v>
      </c>
      <c r="EN40" s="11">
        <v>100</v>
      </c>
      <c r="EO40" s="11">
        <v>100</v>
      </c>
      <c r="EP40" s="11">
        <v>100</v>
      </c>
      <c r="EQ40" s="11">
        <v>100</v>
      </c>
      <c r="ES40" s="11">
        <f t="shared" si="191"/>
        <v>100</v>
      </c>
      <c r="ET40" s="11">
        <f t="shared" si="192"/>
        <v>100</v>
      </c>
      <c r="EU40" s="11">
        <f t="shared" si="193"/>
        <v>100</v>
      </c>
      <c r="EV40" s="11">
        <f t="shared" si="194"/>
        <v>100</v>
      </c>
      <c r="EW40" s="11">
        <f t="shared" si="195"/>
        <v>100</v>
      </c>
      <c r="EX40" s="11">
        <f t="shared" si="196"/>
        <v>100</v>
      </c>
      <c r="EZ40" s="29">
        <f t="shared" si="197"/>
        <v>0</v>
      </c>
      <c r="FA40" s="29">
        <f t="shared" si="198"/>
        <v>0</v>
      </c>
      <c r="FB40" s="29">
        <f t="shared" si="199"/>
        <v>0</v>
      </c>
      <c r="FC40" s="29">
        <f t="shared" si="200"/>
        <v>0</v>
      </c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8"/>
      <c r="GC40" s="27"/>
      <c r="GD40" s="26">
        <f t="shared" si="201"/>
        <v>0</v>
      </c>
      <c r="GE40" s="25">
        <f t="shared" si="202"/>
        <v>0</v>
      </c>
      <c r="GF40" s="25">
        <f t="shared" si="203"/>
        <v>0</v>
      </c>
      <c r="GG40" s="25">
        <f t="shared" si="204"/>
        <v>0</v>
      </c>
      <c r="GH40" s="25">
        <f t="shared" si="205"/>
        <v>0</v>
      </c>
      <c r="GI40" s="25">
        <f t="shared" si="206"/>
        <v>0</v>
      </c>
      <c r="GK40" s="24">
        <f t="shared" si="207"/>
        <v>0</v>
      </c>
      <c r="GL40" s="24">
        <f t="shared" si="208"/>
        <v>0</v>
      </c>
      <c r="GM40" s="24">
        <f t="shared" si="209"/>
        <v>0</v>
      </c>
      <c r="GN40" s="24">
        <f t="shared" si="210"/>
        <v>0</v>
      </c>
      <c r="GO40" s="23">
        <v>0.8</v>
      </c>
      <c r="GP40" s="23">
        <v>0.1</v>
      </c>
    </row>
    <row r="41" spans="3:198" ht="15.75">
      <c r="C41" s="46">
        <v>35</v>
      </c>
      <c r="D41" s="43"/>
      <c r="E41" s="45"/>
      <c r="G41" s="44"/>
      <c r="H41" s="43"/>
      <c r="I41" s="42"/>
      <c r="J41" s="41"/>
      <c r="K41" s="40"/>
      <c r="L41" s="39" t="e">
        <f t="shared" si="110"/>
        <v>#DIV/0!</v>
      </c>
      <c r="M41" s="38" t="e">
        <f t="shared" si="111"/>
        <v>#DIV/0!</v>
      </c>
      <c r="O41" s="37" t="e">
        <f t="shared" si="108"/>
        <v>#DIV/0!</v>
      </c>
      <c r="P41" s="36" t="e">
        <f t="shared" si="108"/>
        <v>#DIV/0!</v>
      </c>
      <c r="Q41" s="36" t="e">
        <f t="shared" si="108"/>
        <v>#DIV/0!</v>
      </c>
      <c r="R41" s="36" t="e">
        <f t="shared" si="108"/>
        <v>#DIV/0!</v>
      </c>
      <c r="S41" s="36" t="e">
        <f t="shared" si="108"/>
        <v>#DIV/0!</v>
      </c>
      <c r="T41" s="36" t="e">
        <f t="shared" si="108"/>
        <v>#DIV/0!</v>
      </c>
      <c r="U41" s="36" t="e">
        <f t="shared" si="108"/>
        <v>#DIV/0!</v>
      </c>
      <c r="V41" s="36" t="e">
        <f t="shared" si="108"/>
        <v>#DIV/0!</v>
      </c>
      <c r="W41" s="36" t="e">
        <f t="shared" si="108"/>
        <v>#DIV/0!</v>
      </c>
      <c r="X41" s="36" t="e">
        <f t="shared" si="108"/>
        <v>#DIV/0!</v>
      </c>
      <c r="Y41" s="36" t="e">
        <f t="shared" si="108"/>
        <v>#DIV/0!</v>
      </c>
      <c r="Z41" s="36" t="e">
        <f t="shared" si="108"/>
        <v>#DIV/0!</v>
      </c>
      <c r="AA41" s="35" t="e">
        <f t="shared" si="109"/>
        <v>#DIV/0!</v>
      </c>
      <c r="AB41" s="36" t="e">
        <f t="shared" si="109"/>
        <v>#DIV/0!</v>
      </c>
      <c r="AC41" s="36" t="e">
        <f t="shared" si="109"/>
        <v>#DIV/0!</v>
      </c>
      <c r="AD41" s="36" t="e">
        <f t="shared" si="109"/>
        <v>#DIV/0!</v>
      </c>
      <c r="AE41" s="36" t="e">
        <f t="shared" si="109"/>
        <v>#DIV/0!</v>
      </c>
      <c r="AF41" s="36" t="e">
        <f t="shared" si="109"/>
        <v>#DIV/0!</v>
      </c>
      <c r="AG41" s="36" t="e">
        <f t="shared" si="109"/>
        <v>#DIV/0!</v>
      </c>
      <c r="AH41" s="36" t="e">
        <f t="shared" si="109"/>
        <v>#DIV/0!</v>
      </c>
      <c r="AI41" s="36" t="e">
        <f t="shared" si="109"/>
        <v>#DIV/0!</v>
      </c>
      <c r="AJ41" s="36" t="e">
        <f t="shared" si="109"/>
        <v>#DIV/0!</v>
      </c>
      <c r="AK41" s="36" t="e">
        <f t="shared" si="109"/>
        <v>#DIV/0!</v>
      </c>
      <c r="AL41" s="36" t="e">
        <f t="shared" si="109"/>
        <v>#DIV/0!</v>
      </c>
      <c r="AM41" s="35" t="e">
        <f t="shared" si="109"/>
        <v>#DIV/0!</v>
      </c>
      <c r="AO41" s="34" t="e">
        <f t="shared" si="112"/>
        <v>#DIV/0!</v>
      </c>
      <c r="AP41" s="33" t="e">
        <f t="shared" si="113"/>
        <v>#DIV/0!</v>
      </c>
      <c r="AQ41" s="33" t="e">
        <f t="shared" si="114"/>
        <v>#DIV/0!</v>
      </c>
      <c r="AR41" s="33" t="e">
        <f t="shared" si="115"/>
        <v>#DIV/0!</v>
      </c>
      <c r="AS41" s="33" t="e">
        <f t="shared" si="116"/>
        <v>#DIV/0!</v>
      </c>
      <c r="AT41" s="33" t="e">
        <f t="shared" si="117"/>
        <v>#DIV/0!</v>
      </c>
      <c r="AU41" s="33" t="e">
        <f t="shared" si="118"/>
        <v>#DIV/0!</v>
      </c>
      <c r="AV41" s="33" t="e">
        <f t="shared" si="119"/>
        <v>#DIV/0!</v>
      </c>
      <c r="AW41" s="33" t="e">
        <f t="shared" si="120"/>
        <v>#DIV/0!</v>
      </c>
      <c r="AX41" s="33" t="e">
        <f t="shared" si="121"/>
        <v>#DIV/0!</v>
      </c>
      <c r="AY41" s="33" t="e">
        <f t="shared" si="122"/>
        <v>#DIV/0!</v>
      </c>
      <c r="AZ41" s="33" t="e">
        <f t="shared" si="123"/>
        <v>#DIV/0!</v>
      </c>
      <c r="BA41" s="32" t="e">
        <f t="shared" si="124"/>
        <v>#DIV/0!</v>
      </c>
      <c r="BB41" s="33" t="e">
        <f t="shared" si="125"/>
        <v>#DIV/0!</v>
      </c>
      <c r="BC41" s="33" t="e">
        <f t="shared" si="126"/>
        <v>#DIV/0!</v>
      </c>
      <c r="BD41" s="33" t="e">
        <f t="shared" si="127"/>
        <v>#DIV/0!</v>
      </c>
      <c r="BE41" s="33" t="e">
        <f t="shared" si="128"/>
        <v>#DIV/0!</v>
      </c>
      <c r="BF41" s="33" t="e">
        <f t="shared" si="129"/>
        <v>#DIV/0!</v>
      </c>
      <c r="BG41" s="33" t="e">
        <f t="shared" si="130"/>
        <v>#DIV/0!</v>
      </c>
      <c r="BH41" s="33" t="e">
        <f t="shared" si="131"/>
        <v>#DIV/0!</v>
      </c>
      <c r="BI41" s="33" t="e">
        <f t="shared" si="132"/>
        <v>#DIV/0!</v>
      </c>
      <c r="BJ41" s="33" t="e">
        <f t="shared" si="133"/>
        <v>#DIV/0!</v>
      </c>
      <c r="BK41" s="33" t="e">
        <f t="shared" si="134"/>
        <v>#DIV/0!</v>
      </c>
      <c r="BL41" s="33" t="e">
        <f t="shared" si="135"/>
        <v>#DIV/0!</v>
      </c>
      <c r="BM41" s="32" t="e">
        <f t="shared" si="136"/>
        <v>#DIV/0!</v>
      </c>
      <c r="BO41" s="31" t="e">
        <f t="shared" si="137"/>
        <v>#DIV/0!</v>
      </c>
      <c r="BP41" s="31" t="e">
        <f t="shared" si="138"/>
        <v>#DIV/0!</v>
      </c>
      <c r="BQ41" s="31" t="e">
        <f t="shared" si="139"/>
        <v>#DIV/0!</v>
      </c>
      <c r="BR41" s="31" t="e">
        <f t="shared" si="140"/>
        <v>#DIV/0!</v>
      </c>
      <c r="BS41" s="31" t="e">
        <f t="shared" si="141"/>
        <v>#DIV/0!</v>
      </c>
      <c r="BT41" s="31" t="e">
        <f t="shared" si="142"/>
        <v>#DIV/0!</v>
      </c>
      <c r="BU41" s="31" t="e">
        <f t="shared" si="143"/>
        <v>#DIV/0!</v>
      </c>
      <c r="BV41" s="31" t="e">
        <f t="shared" si="144"/>
        <v>#DIV/0!</v>
      </c>
      <c r="BW41" s="31" t="e">
        <f t="shared" si="145"/>
        <v>#DIV/0!</v>
      </c>
      <c r="BX41" s="31" t="e">
        <f t="shared" si="146"/>
        <v>#DIV/0!</v>
      </c>
      <c r="BY41" s="31" t="e">
        <f t="shared" si="147"/>
        <v>#DIV/0!</v>
      </c>
      <c r="BZ41" s="31" t="e">
        <f t="shared" si="148"/>
        <v>#DIV/0!</v>
      </c>
      <c r="CA41" s="31" t="e">
        <f t="shared" si="149"/>
        <v>#DIV/0!</v>
      </c>
      <c r="CB41" s="31" t="e">
        <f t="shared" si="150"/>
        <v>#DIV/0!</v>
      </c>
      <c r="CC41" s="31" t="e">
        <f t="shared" si="151"/>
        <v>#DIV/0!</v>
      </c>
      <c r="CD41" s="31" t="e">
        <f t="shared" si="152"/>
        <v>#DIV/0!</v>
      </c>
      <c r="CE41" s="31" t="e">
        <f t="shared" si="153"/>
        <v>#DIV/0!</v>
      </c>
      <c r="CF41" s="31" t="e">
        <f t="shared" si="154"/>
        <v>#DIV/0!</v>
      </c>
      <c r="CG41" s="31" t="e">
        <f t="shared" si="155"/>
        <v>#DIV/0!</v>
      </c>
      <c r="CH41" s="31" t="e">
        <f t="shared" si="156"/>
        <v>#DIV/0!</v>
      </c>
      <c r="CI41" s="31" t="e">
        <f t="shared" si="157"/>
        <v>#DIV/0!</v>
      </c>
      <c r="CJ41" s="31" t="e">
        <f t="shared" si="158"/>
        <v>#DIV/0!</v>
      </c>
      <c r="CK41" s="31" t="e">
        <f t="shared" si="159"/>
        <v>#DIV/0!</v>
      </c>
      <c r="CL41" s="31" t="e">
        <f t="shared" si="160"/>
        <v>#DIV/0!</v>
      </c>
      <c r="CM41" s="31" t="e">
        <f t="shared" si="161"/>
        <v>#DIV/0!</v>
      </c>
      <c r="CO41" s="30" t="e">
        <f t="shared" si="162"/>
        <v>#DIV/0!</v>
      </c>
      <c r="CP41" s="30" t="e">
        <f t="shared" si="163"/>
        <v>#DIV/0!</v>
      </c>
      <c r="CQ41" s="30" t="e">
        <f t="shared" si="164"/>
        <v>#DIV/0!</v>
      </c>
      <c r="CR41" s="30" t="e">
        <f t="shared" si="165"/>
        <v>#DIV/0!</v>
      </c>
      <c r="CS41" s="30" t="e">
        <f t="shared" si="166"/>
        <v>#DIV/0!</v>
      </c>
      <c r="CT41" s="30" t="e">
        <f t="shared" si="167"/>
        <v>#DIV/0!</v>
      </c>
      <c r="CU41" s="30" t="e">
        <f t="shared" si="168"/>
        <v>#DIV/0!</v>
      </c>
      <c r="CV41" s="30" t="e">
        <f t="shared" si="169"/>
        <v>#DIV/0!</v>
      </c>
      <c r="CW41" s="30" t="e">
        <f t="shared" si="170"/>
        <v>#DIV/0!</v>
      </c>
      <c r="CX41" s="30" t="e">
        <f t="shared" si="171"/>
        <v>#DIV/0!</v>
      </c>
      <c r="CY41" s="30" t="e">
        <f t="shared" si="172"/>
        <v>#DIV/0!</v>
      </c>
      <c r="CZ41" s="30" t="e">
        <f t="shared" si="173"/>
        <v>#DIV/0!</v>
      </c>
      <c r="DA41" s="30" t="e">
        <f t="shared" si="174"/>
        <v>#DIV/0!</v>
      </c>
      <c r="DB41" s="30" t="e">
        <f t="shared" si="175"/>
        <v>#DIV/0!</v>
      </c>
      <c r="DC41" s="30" t="e">
        <f t="shared" si="176"/>
        <v>#DIV/0!</v>
      </c>
      <c r="DD41" s="30" t="e">
        <f t="shared" si="177"/>
        <v>#DIV/0!</v>
      </c>
      <c r="DE41" s="30" t="e">
        <f t="shared" si="178"/>
        <v>#DIV/0!</v>
      </c>
      <c r="DF41" s="30" t="e">
        <f t="shared" si="179"/>
        <v>#DIV/0!</v>
      </c>
      <c r="DG41" s="30" t="e">
        <f t="shared" si="180"/>
        <v>#DIV/0!</v>
      </c>
      <c r="DH41" s="30" t="e">
        <f t="shared" si="181"/>
        <v>#DIV/0!</v>
      </c>
      <c r="DI41" s="30" t="e">
        <f t="shared" si="182"/>
        <v>#DIV/0!</v>
      </c>
      <c r="DJ41" s="30" t="e">
        <f t="shared" si="183"/>
        <v>#DIV/0!</v>
      </c>
      <c r="DK41" s="30" t="e">
        <f t="shared" si="184"/>
        <v>#DIV/0!</v>
      </c>
      <c r="DL41" s="30" t="e">
        <f t="shared" si="185"/>
        <v>#DIV/0!</v>
      </c>
      <c r="DM41" s="30">
        <f t="shared" si="186"/>
        <v>0</v>
      </c>
      <c r="DO41" s="29">
        <f t="shared" si="187"/>
        <v>0</v>
      </c>
      <c r="DP41" s="29">
        <f t="shared" si="188"/>
        <v>0</v>
      </c>
      <c r="DQ41" s="29">
        <f t="shared" si="189"/>
        <v>0</v>
      </c>
      <c r="DR41" s="29">
        <f t="shared" si="190"/>
        <v>0</v>
      </c>
      <c r="DS41" s="11">
        <v>100</v>
      </c>
      <c r="DT41" s="11">
        <v>100</v>
      </c>
      <c r="DU41" s="11">
        <v>100</v>
      </c>
      <c r="DV41" s="11">
        <v>100</v>
      </c>
      <c r="DW41" s="11">
        <v>100</v>
      </c>
      <c r="DX41" s="11">
        <v>100</v>
      </c>
      <c r="DY41" s="11">
        <v>100</v>
      </c>
      <c r="DZ41" s="11">
        <v>100</v>
      </c>
      <c r="EA41" s="11">
        <v>100</v>
      </c>
      <c r="EB41" s="11">
        <v>100</v>
      </c>
      <c r="EC41" s="11">
        <v>100</v>
      </c>
      <c r="ED41" s="11">
        <v>100</v>
      </c>
      <c r="EE41" s="11">
        <v>100</v>
      </c>
      <c r="EF41" s="11">
        <v>100</v>
      </c>
      <c r="EG41" s="11">
        <v>100</v>
      </c>
      <c r="EH41" s="11">
        <v>100</v>
      </c>
      <c r="EI41" s="11">
        <v>100</v>
      </c>
      <c r="EJ41" s="11">
        <v>100</v>
      </c>
      <c r="EK41" s="11">
        <v>100</v>
      </c>
      <c r="EL41" s="11">
        <v>100</v>
      </c>
      <c r="EM41" s="11">
        <v>100</v>
      </c>
      <c r="EN41" s="11">
        <v>100</v>
      </c>
      <c r="EO41" s="11">
        <v>100</v>
      </c>
      <c r="EP41" s="11">
        <v>100</v>
      </c>
      <c r="EQ41" s="11">
        <v>100</v>
      </c>
      <c r="ES41" s="11">
        <f t="shared" si="191"/>
        <v>100</v>
      </c>
      <c r="ET41" s="11">
        <f t="shared" si="192"/>
        <v>100</v>
      </c>
      <c r="EU41" s="11">
        <f t="shared" si="193"/>
        <v>100</v>
      </c>
      <c r="EV41" s="11">
        <f t="shared" si="194"/>
        <v>100</v>
      </c>
      <c r="EW41" s="11">
        <f t="shared" si="195"/>
        <v>100</v>
      </c>
      <c r="EX41" s="11">
        <f t="shared" si="196"/>
        <v>100</v>
      </c>
      <c r="EZ41" s="29">
        <f t="shared" si="197"/>
        <v>0</v>
      </c>
      <c r="FA41" s="29">
        <f t="shared" si="198"/>
        <v>0</v>
      </c>
      <c r="FB41" s="29">
        <f t="shared" si="199"/>
        <v>0</v>
      </c>
      <c r="FC41" s="29">
        <f t="shared" si="200"/>
        <v>0</v>
      </c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8"/>
      <c r="GC41" s="27"/>
      <c r="GD41" s="26">
        <f t="shared" si="201"/>
        <v>0</v>
      </c>
      <c r="GE41" s="25">
        <f t="shared" si="202"/>
        <v>0</v>
      </c>
      <c r="GF41" s="25">
        <f t="shared" si="203"/>
        <v>0</v>
      </c>
      <c r="GG41" s="25">
        <f t="shared" si="204"/>
        <v>0</v>
      </c>
      <c r="GH41" s="25">
        <f t="shared" si="205"/>
        <v>0</v>
      </c>
      <c r="GI41" s="25">
        <f t="shared" si="206"/>
        <v>0</v>
      </c>
      <c r="GK41" s="24">
        <f t="shared" si="207"/>
        <v>0</v>
      </c>
      <c r="GL41" s="24">
        <f t="shared" si="208"/>
        <v>0</v>
      </c>
      <c r="GM41" s="24">
        <f t="shared" si="209"/>
        <v>0</v>
      </c>
      <c r="GN41" s="24">
        <f t="shared" si="210"/>
        <v>0</v>
      </c>
      <c r="GO41" s="23">
        <v>0.8</v>
      </c>
      <c r="GP41" s="23">
        <v>0.1</v>
      </c>
    </row>
    <row r="42" spans="3:198" ht="15.75">
      <c r="C42" s="46">
        <v>36</v>
      </c>
      <c r="D42" s="43"/>
      <c r="E42" s="45"/>
      <c r="G42" s="44"/>
      <c r="H42" s="43"/>
      <c r="I42" s="42"/>
      <c r="J42" s="41"/>
      <c r="K42" s="40"/>
      <c r="L42" s="39" t="e">
        <f t="shared" si="110"/>
        <v>#DIV/0!</v>
      </c>
      <c r="M42" s="38" t="e">
        <f t="shared" si="111"/>
        <v>#DIV/0!</v>
      </c>
      <c r="O42" s="37" t="e">
        <f t="shared" si="108"/>
        <v>#DIV/0!</v>
      </c>
      <c r="P42" s="36" t="e">
        <f t="shared" si="108"/>
        <v>#DIV/0!</v>
      </c>
      <c r="Q42" s="36" t="e">
        <f t="shared" si="108"/>
        <v>#DIV/0!</v>
      </c>
      <c r="R42" s="36" t="e">
        <f t="shared" si="108"/>
        <v>#DIV/0!</v>
      </c>
      <c r="S42" s="36" t="e">
        <f t="shared" si="108"/>
        <v>#DIV/0!</v>
      </c>
      <c r="T42" s="36" t="e">
        <f t="shared" si="108"/>
        <v>#DIV/0!</v>
      </c>
      <c r="U42" s="36" t="e">
        <f t="shared" si="108"/>
        <v>#DIV/0!</v>
      </c>
      <c r="V42" s="36" t="e">
        <f t="shared" si="108"/>
        <v>#DIV/0!</v>
      </c>
      <c r="W42" s="36" t="e">
        <f t="shared" si="108"/>
        <v>#DIV/0!</v>
      </c>
      <c r="X42" s="36" t="e">
        <f t="shared" si="108"/>
        <v>#DIV/0!</v>
      </c>
      <c r="Y42" s="36" t="e">
        <f t="shared" si="108"/>
        <v>#DIV/0!</v>
      </c>
      <c r="Z42" s="36" t="e">
        <f t="shared" si="108"/>
        <v>#DIV/0!</v>
      </c>
      <c r="AA42" s="35" t="e">
        <f t="shared" si="109"/>
        <v>#DIV/0!</v>
      </c>
      <c r="AB42" s="36" t="e">
        <f t="shared" si="109"/>
        <v>#DIV/0!</v>
      </c>
      <c r="AC42" s="36" t="e">
        <f t="shared" si="109"/>
        <v>#DIV/0!</v>
      </c>
      <c r="AD42" s="36" t="e">
        <f t="shared" si="109"/>
        <v>#DIV/0!</v>
      </c>
      <c r="AE42" s="36" t="e">
        <f t="shared" si="109"/>
        <v>#DIV/0!</v>
      </c>
      <c r="AF42" s="36" t="e">
        <f t="shared" si="109"/>
        <v>#DIV/0!</v>
      </c>
      <c r="AG42" s="36" t="e">
        <f t="shared" si="109"/>
        <v>#DIV/0!</v>
      </c>
      <c r="AH42" s="36" t="e">
        <f t="shared" si="109"/>
        <v>#DIV/0!</v>
      </c>
      <c r="AI42" s="36" t="e">
        <f t="shared" si="109"/>
        <v>#DIV/0!</v>
      </c>
      <c r="AJ42" s="36" t="e">
        <f t="shared" si="109"/>
        <v>#DIV/0!</v>
      </c>
      <c r="AK42" s="36" t="e">
        <f t="shared" si="109"/>
        <v>#DIV/0!</v>
      </c>
      <c r="AL42" s="36" t="e">
        <f t="shared" si="109"/>
        <v>#DIV/0!</v>
      </c>
      <c r="AM42" s="35" t="e">
        <f t="shared" si="109"/>
        <v>#DIV/0!</v>
      </c>
      <c r="AO42" s="34" t="e">
        <f t="shared" si="112"/>
        <v>#DIV/0!</v>
      </c>
      <c r="AP42" s="33" t="e">
        <f t="shared" si="113"/>
        <v>#DIV/0!</v>
      </c>
      <c r="AQ42" s="33" t="e">
        <f t="shared" si="114"/>
        <v>#DIV/0!</v>
      </c>
      <c r="AR42" s="33" t="e">
        <f t="shared" si="115"/>
        <v>#DIV/0!</v>
      </c>
      <c r="AS42" s="33" t="e">
        <f t="shared" si="116"/>
        <v>#DIV/0!</v>
      </c>
      <c r="AT42" s="33" t="e">
        <f t="shared" si="117"/>
        <v>#DIV/0!</v>
      </c>
      <c r="AU42" s="33" t="e">
        <f t="shared" si="118"/>
        <v>#DIV/0!</v>
      </c>
      <c r="AV42" s="33" t="e">
        <f t="shared" si="119"/>
        <v>#DIV/0!</v>
      </c>
      <c r="AW42" s="33" t="e">
        <f t="shared" si="120"/>
        <v>#DIV/0!</v>
      </c>
      <c r="AX42" s="33" t="e">
        <f t="shared" si="121"/>
        <v>#DIV/0!</v>
      </c>
      <c r="AY42" s="33" t="e">
        <f t="shared" si="122"/>
        <v>#DIV/0!</v>
      </c>
      <c r="AZ42" s="33" t="e">
        <f t="shared" si="123"/>
        <v>#DIV/0!</v>
      </c>
      <c r="BA42" s="32" t="e">
        <f t="shared" si="124"/>
        <v>#DIV/0!</v>
      </c>
      <c r="BB42" s="33" t="e">
        <f t="shared" si="125"/>
        <v>#DIV/0!</v>
      </c>
      <c r="BC42" s="33" t="e">
        <f t="shared" si="126"/>
        <v>#DIV/0!</v>
      </c>
      <c r="BD42" s="33" t="e">
        <f t="shared" si="127"/>
        <v>#DIV/0!</v>
      </c>
      <c r="BE42" s="33" t="e">
        <f t="shared" si="128"/>
        <v>#DIV/0!</v>
      </c>
      <c r="BF42" s="33" t="e">
        <f t="shared" si="129"/>
        <v>#DIV/0!</v>
      </c>
      <c r="BG42" s="33" t="e">
        <f t="shared" si="130"/>
        <v>#DIV/0!</v>
      </c>
      <c r="BH42" s="33" t="e">
        <f t="shared" si="131"/>
        <v>#DIV/0!</v>
      </c>
      <c r="BI42" s="33" t="e">
        <f t="shared" si="132"/>
        <v>#DIV/0!</v>
      </c>
      <c r="BJ42" s="33" t="e">
        <f t="shared" si="133"/>
        <v>#DIV/0!</v>
      </c>
      <c r="BK42" s="33" t="e">
        <f t="shared" si="134"/>
        <v>#DIV/0!</v>
      </c>
      <c r="BL42" s="33" t="e">
        <f t="shared" si="135"/>
        <v>#DIV/0!</v>
      </c>
      <c r="BM42" s="32" t="e">
        <f t="shared" si="136"/>
        <v>#DIV/0!</v>
      </c>
      <c r="BO42" s="31" t="e">
        <f t="shared" si="137"/>
        <v>#DIV/0!</v>
      </c>
      <c r="BP42" s="31" t="e">
        <f t="shared" si="138"/>
        <v>#DIV/0!</v>
      </c>
      <c r="BQ42" s="31" t="e">
        <f t="shared" si="139"/>
        <v>#DIV/0!</v>
      </c>
      <c r="BR42" s="31" t="e">
        <f t="shared" si="140"/>
        <v>#DIV/0!</v>
      </c>
      <c r="BS42" s="31" t="e">
        <f t="shared" si="141"/>
        <v>#DIV/0!</v>
      </c>
      <c r="BT42" s="31" t="e">
        <f t="shared" si="142"/>
        <v>#DIV/0!</v>
      </c>
      <c r="BU42" s="31" t="e">
        <f t="shared" si="143"/>
        <v>#DIV/0!</v>
      </c>
      <c r="BV42" s="31" t="e">
        <f t="shared" si="144"/>
        <v>#DIV/0!</v>
      </c>
      <c r="BW42" s="31" t="e">
        <f t="shared" si="145"/>
        <v>#DIV/0!</v>
      </c>
      <c r="BX42" s="31" t="e">
        <f t="shared" si="146"/>
        <v>#DIV/0!</v>
      </c>
      <c r="BY42" s="31" t="e">
        <f t="shared" si="147"/>
        <v>#DIV/0!</v>
      </c>
      <c r="BZ42" s="31" t="e">
        <f t="shared" si="148"/>
        <v>#DIV/0!</v>
      </c>
      <c r="CA42" s="31" t="e">
        <f t="shared" si="149"/>
        <v>#DIV/0!</v>
      </c>
      <c r="CB42" s="31" t="e">
        <f t="shared" si="150"/>
        <v>#DIV/0!</v>
      </c>
      <c r="CC42" s="31" t="e">
        <f t="shared" si="151"/>
        <v>#DIV/0!</v>
      </c>
      <c r="CD42" s="31" t="e">
        <f t="shared" si="152"/>
        <v>#DIV/0!</v>
      </c>
      <c r="CE42" s="31" t="e">
        <f t="shared" si="153"/>
        <v>#DIV/0!</v>
      </c>
      <c r="CF42" s="31" t="e">
        <f t="shared" si="154"/>
        <v>#DIV/0!</v>
      </c>
      <c r="CG42" s="31" t="e">
        <f t="shared" si="155"/>
        <v>#DIV/0!</v>
      </c>
      <c r="CH42" s="31" t="e">
        <f t="shared" si="156"/>
        <v>#DIV/0!</v>
      </c>
      <c r="CI42" s="31" t="e">
        <f t="shared" si="157"/>
        <v>#DIV/0!</v>
      </c>
      <c r="CJ42" s="31" t="e">
        <f t="shared" si="158"/>
        <v>#DIV/0!</v>
      </c>
      <c r="CK42" s="31" t="e">
        <f t="shared" si="159"/>
        <v>#DIV/0!</v>
      </c>
      <c r="CL42" s="31" t="e">
        <f t="shared" si="160"/>
        <v>#DIV/0!</v>
      </c>
      <c r="CM42" s="31" t="e">
        <f t="shared" si="161"/>
        <v>#DIV/0!</v>
      </c>
      <c r="CO42" s="30" t="e">
        <f t="shared" si="162"/>
        <v>#DIV/0!</v>
      </c>
      <c r="CP42" s="30" t="e">
        <f t="shared" si="163"/>
        <v>#DIV/0!</v>
      </c>
      <c r="CQ42" s="30" t="e">
        <f t="shared" si="164"/>
        <v>#DIV/0!</v>
      </c>
      <c r="CR42" s="30" t="e">
        <f t="shared" si="165"/>
        <v>#DIV/0!</v>
      </c>
      <c r="CS42" s="30" t="e">
        <f t="shared" si="166"/>
        <v>#DIV/0!</v>
      </c>
      <c r="CT42" s="30" t="e">
        <f t="shared" si="167"/>
        <v>#DIV/0!</v>
      </c>
      <c r="CU42" s="30" t="e">
        <f t="shared" si="168"/>
        <v>#DIV/0!</v>
      </c>
      <c r="CV42" s="30" t="e">
        <f t="shared" si="169"/>
        <v>#DIV/0!</v>
      </c>
      <c r="CW42" s="30" t="e">
        <f t="shared" si="170"/>
        <v>#DIV/0!</v>
      </c>
      <c r="CX42" s="30" t="e">
        <f t="shared" si="171"/>
        <v>#DIV/0!</v>
      </c>
      <c r="CY42" s="30" t="e">
        <f t="shared" si="172"/>
        <v>#DIV/0!</v>
      </c>
      <c r="CZ42" s="30" t="e">
        <f t="shared" si="173"/>
        <v>#DIV/0!</v>
      </c>
      <c r="DA42" s="30" t="e">
        <f t="shared" si="174"/>
        <v>#DIV/0!</v>
      </c>
      <c r="DB42" s="30" t="e">
        <f t="shared" si="175"/>
        <v>#DIV/0!</v>
      </c>
      <c r="DC42" s="30" t="e">
        <f t="shared" si="176"/>
        <v>#DIV/0!</v>
      </c>
      <c r="DD42" s="30" t="e">
        <f t="shared" si="177"/>
        <v>#DIV/0!</v>
      </c>
      <c r="DE42" s="30" t="e">
        <f t="shared" si="178"/>
        <v>#DIV/0!</v>
      </c>
      <c r="DF42" s="30" t="e">
        <f t="shared" si="179"/>
        <v>#DIV/0!</v>
      </c>
      <c r="DG42" s="30" t="e">
        <f t="shared" si="180"/>
        <v>#DIV/0!</v>
      </c>
      <c r="DH42" s="30" t="e">
        <f t="shared" si="181"/>
        <v>#DIV/0!</v>
      </c>
      <c r="DI42" s="30" t="e">
        <f t="shared" si="182"/>
        <v>#DIV/0!</v>
      </c>
      <c r="DJ42" s="30" t="e">
        <f t="shared" si="183"/>
        <v>#DIV/0!</v>
      </c>
      <c r="DK42" s="30" t="e">
        <f t="shared" si="184"/>
        <v>#DIV/0!</v>
      </c>
      <c r="DL42" s="30" t="e">
        <f t="shared" si="185"/>
        <v>#DIV/0!</v>
      </c>
      <c r="DM42" s="30">
        <f t="shared" si="186"/>
        <v>0</v>
      </c>
      <c r="DO42" s="29">
        <f t="shared" si="187"/>
        <v>0</v>
      </c>
      <c r="DP42" s="29">
        <f t="shared" si="188"/>
        <v>0</v>
      </c>
      <c r="DQ42" s="29">
        <f t="shared" si="189"/>
        <v>0</v>
      </c>
      <c r="DR42" s="29">
        <f t="shared" si="190"/>
        <v>0</v>
      </c>
      <c r="DS42" s="11">
        <v>100</v>
      </c>
      <c r="DT42" s="11">
        <v>100</v>
      </c>
      <c r="DU42" s="11">
        <v>100</v>
      </c>
      <c r="DV42" s="11">
        <v>100</v>
      </c>
      <c r="DW42" s="11">
        <v>100</v>
      </c>
      <c r="DX42" s="11">
        <v>100</v>
      </c>
      <c r="DY42" s="11">
        <v>100</v>
      </c>
      <c r="DZ42" s="11">
        <v>100</v>
      </c>
      <c r="EA42" s="11">
        <v>100</v>
      </c>
      <c r="EB42" s="11">
        <v>100</v>
      </c>
      <c r="EC42" s="11">
        <v>100</v>
      </c>
      <c r="ED42" s="11">
        <v>100</v>
      </c>
      <c r="EE42" s="11">
        <v>100</v>
      </c>
      <c r="EF42" s="11">
        <v>100</v>
      </c>
      <c r="EG42" s="11">
        <v>100</v>
      </c>
      <c r="EH42" s="11">
        <v>100</v>
      </c>
      <c r="EI42" s="11">
        <v>100</v>
      </c>
      <c r="EJ42" s="11">
        <v>100</v>
      </c>
      <c r="EK42" s="11">
        <v>100</v>
      </c>
      <c r="EL42" s="11">
        <v>100</v>
      </c>
      <c r="EM42" s="11">
        <v>100</v>
      </c>
      <c r="EN42" s="11">
        <v>100</v>
      </c>
      <c r="EO42" s="11">
        <v>100</v>
      </c>
      <c r="EP42" s="11">
        <v>100</v>
      </c>
      <c r="EQ42" s="11">
        <v>100</v>
      </c>
      <c r="ES42" s="11">
        <f t="shared" si="191"/>
        <v>100</v>
      </c>
      <c r="ET42" s="11">
        <f t="shared" si="192"/>
        <v>100</v>
      </c>
      <c r="EU42" s="11">
        <f t="shared" si="193"/>
        <v>100</v>
      </c>
      <c r="EV42" s="11">
        <f t="shared" si="194"/>
        <v>100</v>
      </c>
      <c r="EW42" s="11">
        <f t="shared" si="195"/>
        <v>100</v>
      </c>
      <c r="EX42" s="11">
        <f t="shared" si="196"/>
        <v>100</v>
      </c>
      <c r="EZ42" s="29">
        <f t="shared" si="197"/>
        <v>0</v>
      </c>
      <c r="FA42" s="29">
        <f t="shared" si="198"/>
        <v>0</v>
      </c>
      <c r="FB42" s="29">
        <f t="shared" si="199"/>
        <v>0</v>
      </c>
      <c r="FC42" s="29">
        <f t="shared" si="200"/>
        <v>0</v>
      </c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8"/>
      <c r="GC42" s="27"/>
      <c r="GD42" s="26">
        <f t="shared" si="201"/>
        <v>0</v>
      </c>
      <c r="GE42" s="25">
        <f t="shared" si="202"/>
        <v>0</v>
      </c>
      <c r="GF42" s="25">
        <f t="shared" si="203"/>
        <v>0</v>
      </c>
      <c r="GG42" s="25">
        <f t="shared" si="204"/>
        <v>0</v>
      </c>
      <c r="GH42" s="25">
        <f t="shared" si="205"/>
        <v>0</v>
      </c>
      <c r="GI42" s="25">
        <f t="shared" si="206"/>
        <v>0</v>
      </c>
      <c r="GK42" s="24">
        <f t="shared" si="207"/>
        <v>0</v>
      </c>
      <c r="GL42" s="24">
        <f t="shared" si="208"/>
        <v>0</v>
      </c>
      <c r="GM42" s="24">
        <f t="shared" si="209"/>
        <v>0</v>
      </c>
      <c r="GN42" s="24">
        <f t="shared" si="210"/>
        <v>0</v>
      </c>
      <c r="GO42" s="23">
        <v>0.8</v>
      </c>
      <c r="GP42" s="23">
        <v>0.1</v>
      </c>
    </row>
    <row r="43" spans="3:198" ht="15.75">
      <c r="C43" s="46">
        <v>37</v>
      </c>
      <c r="D43" s="43"/>
      <c r="E43" s="45"/>
      <c r="G43" s="44"/>
      <c r="H43" s="43"/>
      <c r="I43" s="42"/>
      <c r="J43" s="41"/>
      <c r="K43" s="40"/>
      <c r="L43" s="39" t="e">
        <f t="shared" si="110"/>
        <v>#DIV/0!</v>
      </c>
      <c r="M43" s="38" t="e">
        <f t="shared" si="111"/>
        <v>#DIV/0!</v>
      </c>
      <c r="O43" s="37" t="e">
        <f t="shared" si="108"/>
        <v>#DIV/0!</v>
      </c>
      <c r="P43" s="36" t="e">
        <f t="shared" si="108"/>
        <v>#DIV/0!</v>
      </c>
      <c r="Q43" s="36" t="e">
        <f t="shared" si="108"/>
        <v>#DIV/0!</v>
      </c>
      <c r="R43" s="36" t="e">
        <f t="shared" si="108"/>
        <v>#DIV/0!</v>
      </c>
      <c r="S43" s="36" t="e">
        <f t="shared" si="108"/>
        <v>#DIV/0!</v>
      </c>
      <c r="T43" s="36" t="e">
        <f t="shared" si="108"/>
        <v>#DIV/0!</v>
      </c>
      <c r="U43" s="36" t="e">
        <f t="shared" si="108"/>
        <v>#DIV/0!</v>
      </c>
      <c r="V43" s="36" t="e">
        <f t="shared" si="108"/>
        <v>#DIV/0!</v>
      </c>
      <c r="W43" s="36" t="e">
        <f t="shared" si="108"/>
        <v>#DIV/0!</v>
      </c>
      <c r="X43" s="36" t="e">
        <f t="shared" si="108"/>
        <v>#DIV/0!</v>
      </c>
      <c r="Y43" s="36" t="e">
        <f t="shared" si="108"/>
        <v>#DIV/0!</v>
      </c>
      <c r="Z43" s="36" t="e">
        <f t="shared" si="108"/>
        <v>#DIV/0!</v>
      </c>
      <c r="AA43" s="35" t="e">
        <f t="shared" si="109"/>
        <v>#DIV/0!</v>
      </c>
      <c r="AB43" s="36" t="e">
        <f t="shared" si="109"/>
        <v>#DIV/0!</v>
      </c>
      <c r="AC43" s="36" t="e">
        <f t="shared" si="109"/>
        <v>#DIV/0!</v>
      </c>
      <c r="AD43" s="36" t="e">
        <f t="shared" si="109"/>
        <v>#DIV/0!</v>
      </c>
      <c r="AE43" s="36" t="e">
        <f t="shared" si="109"/>
        <v>#DIV/0!</v>
      </c>
      <c r="AF43" s="36" t="e">
        <f t="shared" si="109"/>
        <v>#DIV/0!</v>
      </c>
      <c r="AG43" s="36" t="e">
        <f t="shared" si="109"/>
        <v>#DIV/0!</v>
      </c>
      <c r="AH43" s="36" t="e">
        <f t="shared" si="109"/>
        <v>#DIV/0!</v>
      </c>
      <c r="AI43" s="36" t="e">
        <f t="shared" si="109"/>
        <v>#DIV/0!</v>
      </c>
      <c r="AJ43" s="36" t="e">
        <f t="shared" si="109"/>
        <v>#DIV/0!</v>
      </c>
      <c r="AK43" s="36" t="e">
        <f t="shared" si="109"/>
        <v>#DIV/0!</v>
      </c>
      <c r="AL43" s="36" t="e">
        <f t="shared" si="109"/>
        <v>#DIV/0!</v>
      </c>
      <c r="AM43" s="35" t="e">
        <f t="shared" si="109"/>
        <v>#DIV/0!</v>
      </c>
      <c r="AO43" s="34" t="e">
        <f t="shared" si="112"/>
        <v>#DIV/0!</v>
      </c>
      <c r="AP43" s="33" t="e">
        <f t="shared" si="113"/>
        <v>#DIV/0!</v>
      </c>
      <c r="AQ43" s="33" t="e">
        <f t="shared" si="114"/>
        <v>#DIV/0!</v>
      </c>
      <c r="AR43" s="33" t="e">
        <f t="shared" si="115"/>
        <v>#DIV/0!</v>
      </c>
      <c r="AS43" s="33" t="e">
        <f t="shared" si="116"/>
        <v>#DIV/0!</v>
      </c>
      <c r="AT43" s="33" t="e">
        <f t="shared" si="117"/>
        <v>#DIV/0!</v>
      </c>
      <c r="AU43" s="33" t="e">
        <f t="shared" si="118"/>
        <v>#DIV/0!</v>
      </c>
      <c r="AV43" s="33" t="e">
        <f t="shared" si="119"/>
        <v>#DIV/0!</v>
      </c>
      <c r="AW43" s="33" t="e">
        <f t="shared" si="120"/>
        <v>#DIV/0!</v>
      </c>
      <c r="AX43" s="33" t="e">
        <f t="shared" si="121"/>
        <v>#DIV/0!</v>
      </c>
      <c r="AY43" s="33" t="e">
        <f t="shared" si="122"/>
        <v>#DIV/0!</v>
      </c>
      <c r="AZ43" s="33" t="e">
        <f t="shared" si="123"/>
        <v>#DIV/0!</v>
      </c>
      <c r="BA43" s="32" t="e">
        <f t="shared" si="124"/>
        <v>#DIV/0!</v>
      </c>
      <c r="BB43" s="33" t="e">
        <f t="shared" si="125"/>
        <v>#DIV/0!</v>
      </c>
      <c r="BC43" s="33" t="e">
        <f t="shared" si="126"/>
        <v>#DIV/0!</v>
      </c>
      <c r="BD43" s="33" t="e">
        <f t="shared" si="127"/>
        <v>#DIV/0!</v>
      </c>
      <c r="BE43" s="33" t="e">
        <f t="shared" si="128"/>
        <v>#DIV/0!</v>
      </c>
      <c r="BF43" s="33" t="e">
        <f t="shared" si="129"/>
        <v>#DIV/0!</v>
      </c>
      <c r="BG43" s="33" t="e">
        <f t="shared" si="130"/>
        <v>#DIV/0!</v>
      </c>
      <c r="BH43" s="33" t="e">
        <f t="shared" si="131"/>
        <v>#DIV/0!</v>
      </c>
      <c r="BI43" s="33" t="e">
        <f t="shared" si="132"/>
        <v>#DIV/0!</v>
      </c>
      <c r="BJ43" s="33" t="e">
        <f t="shared" si="133"/>
        <v>#DIV/0!</v>
      </c>
      <c r="BK43" s="33" t="e">
        <f t="shared" si="134"/>
        <v>#DIV/0!</v>
      </c>
      <c r="BL43" s="33" t="e">
        <f t="shared" si="135"/>
        <v>#DIV/0!</v>
      </c>
      <c r="BM43" s="32" t="e">
        <f t="shared" si="136"/>
        <v>#DIV/0!</v>
      </c>
      <c r="BO43" s="31" t="e">
        <f t="shared" si="137"/>
        <v>#DIV/0!</v>
      </c>
      <c r="BP43" s="31" t="e">
        <f t="shared" si="138"/>
        <v>#DIV/0!</v>
      </c>
      <c r="BQ43" s="31" t="e">
        <f t="shared" si="139"/>
        <v>#DIV/0!</v>
      </c>
      <c r="BR43" s="31" t="e">
        <f t="shared" si="140"/>
        <v>#DIV/0!</v>
      </c>
      <c r="BS43" s="31" t="e">
        <f t="shared" si="141"/>
        <v>#DIV/0!</v>
      </c>
      <c r="BT43" s="31" t="e">
        <f t="shared" si="142"/>
        <v>#DIV/0!</v>
      </c>
      <c r="BU43" s="31" t="e">
        <f t="shared" si="143"/>
        <v>#DIV/0!</v>
      </c>
      <c r="BV43" s="31" t="e">
        <f t="shared" si="144"/>
        <v>#DIV/0!</v>
      </c>
      <c r="BW43" s="31" t="e">
        <f t="shared" si="145"/>
        <v>#DIV/0!</v>
      </c>
      <c r="BX43" s="31" t="e">
        <f t="shared" si="146"/>
        <v>#DIV/0!</v>
      </c>
      <c r="BY43" s="31" t="e">
        <f t="shared" si="147"/>
        <v>#DIV/0!</v>
      </c>
      <c r="BZ43" s="31" t="e">
        <f t="shared" si="148"/>
        <v>#DIV/0!</v>
      </c>
      <c r="CA43" s="31" t="e">
        <f t="shared" si="149"/>
        <v>#DIV/0!</v>
      </c>
      <c r="CB43" s="31" t="e">
        <f t="shared" si="150"/>
        <v>#DIV/0!</v>
      </c>
      <c r="CC43" s="31" t="e">
        <f t="shared" si="151"/>
        <v>#DIV/0!</v>
      </c>
      <c r="CD43" s="31" t="e">
        <f t="shared" si="152"/>
        <v>#DIV/0!</v>
      </c>
      <c r="CE43" s="31" t="e">
        <f t="shared" si="153"/>
        <v>#DIV/0!</v>
      </c>
      <c r="CF43" s="31" t="e">
        <f t="shared" si="154"/>
        <v>#DIV/0!</v>
      </c>
      <c r="CG43" s="31" t="e">
        <f t="shared" si="155"/>
        <v>#DIV/0!</v>
      </c>
      <c r="CH43" s="31" t="e">
        <f t="shared" si="156"/>
        <v>#DIV/0!</v>
      </c>
      <c r="CI43" s="31" t="e">
        <f t="shared" si="157"/>
        <v>#DIV/0!</v>
      </c>
      <c r="CJ43" s="31" t="e">
        <f t="shared" si="158"/>
        <v>#DIV/0!</v>
      </c>
      <c r="CK43" s="31" t="e">
        <f t="shared" si="159"/>
        <v>#DIV/0!</v>
      </c>
      <c r="CL43" s="31" t="e">
        <f t="shared" si="160"/>
        <v>#DIV/0!</v>
      </c>
      <c r="CM43" s="31" t="e">
        <f t="shared" si="161"/>
        <v>#DIV/0!</v>
      </c>
      <c r="CO43" s="30" t="e">
        <f t="shared" si="162"/>
        <v>#DIV/0!</v>
      </c>
      <c r="CP43" s="30" t="e">
        <f t="shared" si="163"/>
        <v>#DIV/0!</v>
      </c>
      <c r="CQ43" s="30" t="e">
        <f t="shared" si="164"/>
        <v>#DIV/0!</v>
      </c>
      <c r="CR43" s="30" t="e">
        <f t="shared" si="165"/>
        <v>#DIV/0!</v>
      </c>
      <c r="CS43" s="30" t="e">
        <f t="shared" si="166"/>
        <v>#DIV/0!</v>
      </c>
      <c r="CT43" s="30" t="e">
        <f t="shared" si="167"/>
        <v>#DIV/0!</v>
      </c>
      <c r="CU43" s="30" t="e">
        <f t="shared" si="168"/>
        <v>#DIV/0!</v>
      </c>
      <c r="CV43" s="30" t="e">
        <f t="shared" si="169"/>
        <v>#DIV/0!</v>
      </c>
      <c r="CW43" s="30" t="e">
        <f t="shared" si="170"/>
        <v>#DIV/0!</v>
      </c>
      <c r="CX43" s="30" t="e">
        <f t="shared" si="171"/>
        <v>#DIV/0!</v>
      </c>
      <c r="CY43" s="30" t="e">
        <f t="shared" si="172"/>
        <v>#DIV/0!</v>
      </c>
      <c r="CZ43" s="30" t="e">
        <f t="shared" si="173"/>
        <v>#DIV/0!</v>
      </c>
      <c r="DA43" s="30" t="e">
        <f t="shared" si="174"/>
        <v>#DIV/0!</v>
      </c>
      <c r="DB43" s="30" t="e">
        <f t="shared" si="175"/>
        <v>#DIV/0!</v>
      </c>
      <c r="DC43" s="30" t="e">
        <f t="shared" si="176"/>
        <v>#DIV/0!</v>
      </c>
      <c r="DD43" s="30" t="e">
        <f t="shared" si="177"/>
        <v>#DIV/0!</v>
      </c>
      <c r="DE43" s="30" t="e">
        <f t="shared" si="178"/>
        <v>#DIV/0!</v>
      </c>
      <c r="DF43" s="30" t="e">
        <f t="shared" si="179"/>
        <v>#DIV/0!</v>
      </c>
      <c r="DG43" s="30" t="e">
        <f t="shared" si="180"/>
        <v>#DIV/0!</v>
      </c>
      <c r="DH43" s="30" t="e">
        <f t="shared" si="181"/>
        <v>#DIV/0!</v>
      </c>
      <c r="DI43" s="30" t="e">
        <f t="shared" si="182"/>
        <v>#DIV/0!</v>
      </c>
      <c r="DJ43" s="30" t="e">
        <f t="shared" si="183"/>
        <v>#DIV/0!</v>
      </c>
      <c r="DK43" s="30" t="e">
        <f t="shared" si="184"/>
        <v>#DIV/0!</v>
      </c>
      <c r="DL43" s="30" t="e">
        <f t="shared" si="185"/>
        <v>#DIV/0!</v>
      </c>
      <c r="DM43" s="30">
        <f t="shared" si="186"/>
        <v>0</v>
      </c>
      <c r="DO43" s="29">
        <f t="shared" si="187"/>
        <v>0</v>
      </c>
      <c r="DP43" s="29">
        <f t="shared" si="188"/>
        <v>0</v>
      </c>
      <c r="DQ43" s="29">
        <f t="shared" si="189"/>
        <v>0</v>
      </c>
      <c r="DR43" s="29">
        <f t="shared" si="190"/>
        <v>0</v>
      </c>
      <c r="DS43" s="11">
        <v>100</v>
      </c>
      <c r="DT43" s="11">
        <v>100</v>
      </c>
      <c r="DU43" s="11">
        <v>100</v>
      </c>
      <c r="DV43" s="11">
        <v>100</v>
      </c>
      <c r="DW43" s="11">
        <v>100</v>
      </c>
      <c r="DX43" s="11">
        <v>100</v>
      </c>
      <c r="DY43" s="11">
        <v>100</v>
      </c>
      <c r="DZ43" s="11">
        <v>100</v>
      </c>
      <c r="EA43" s="11">
        <v>100</v>
      </c>
      <c r="EB43" s="11">
        <v>100</v>
      </c>
      <c r="EC43" s="11">
        <v>100</v>
      </c>
      <c r="ED43" s="11">
        <v>100</v>
      </c>
      <c r="EE43" s="11">
        <v>100</v>
      </c>
      <c r="EF43" s="11">
        <v>100</v>
      </c>
      <c r="EG43" s="11">
        <v>100</v>
      </c>
      <c r="EH43" s="11">
        <v>100</v>
      </c>
      <c r="EI43" s="11">
        <v>100</v>
      </c>
      <c r="EJ43" s="11">
        <v>100</v>
      </c>
      <c r="EK43" s="11">
        <v>100</v>
      </c>
      <c r="EL43" s="11">
        <v>100</v>
      </c>
      <c r="EM43" s="11">
        <v>100</v>
      </c>
      <c r="EN43" s="11">
        <v>100</v>
      </c>
      <c r="EO43" s="11">
        <v>100</v>
      </c>
      <c r="EP43" s="11">
        <v>100</v>
      </c>
      <c r="EQ43" s="11">
        <v>100</v>
      </c>
      <c r="ES43" s="11">
        <f t="shared" si="191"/>
        <v>100</v>
      </c>
      <c r="ET43" s="11">
        <f t="shared" si="192"/>
        <v>100</v>
      </c>
      <c r="EU43" s="11">
        <f t="shared" si="193"/>
        <v>100</v>
      </c>
      <c r="EV43" s="11">
        <f t="shared" si="194"/>
        <v>100</v>
      </c>
      <c r="EW43" s="11">
        <f t="shared" si="195"/>
        <v>100</v>
      </c>
      <c r="EX43" s="11">
        <f t="shared" si="196"/>
        <v>100</v>
      </c>
      <c r="EZ43" s="29">
        <f t="shared" si="197"/>
        <v>0</v>
      </c>
      <c r="FA43" s="29">
        <f t="shared" si="198"/>
        <v>0</v>
      </c>
      <c r="FB43" s="29">
        <f t="shared" si="199"/>
        <v>0</v>
      </c>
      <c r="FC43" s="29">
        <f t="shared" si="200"/>
        <v>0</v>
      </c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8"/>
      <c r="GC43" s="27"/>
      <c r="GD43" s="26">
        <f t="shared" si="201"/>
        <v>0</v>
      </c>
      <c r="GE43" s="25">
        <f t="shared" si="202"/>
        <v>0</v>
      </c>
      <c r="GF43" s="25">
        <f t="shared" si="203"/>
        <v>0</v>
      </c>
      <c r="GG43" s="25">
        <f t="shared" si="204"/>
        <v>0</v>
      </c>
      <c r="GH43" s="25">
        <f t="shared" si="205"/>
        <v>0</v>
      </c>
      <c r="GI43" s="25">
        <f t="shared" si="206"/>
        <v>0</v>
      </c>
      <c r="GK43" s="24">
        <f t="shared" si="207"/>
        <v>0</v>
      </c>
      <c r="GL43" s="24">
        <f t="shared" si="208"/>
        <v>0</v>
      </c>
      <c r="GM43" s="24">
        <f t="shared" si="209"/>
        <v>0</v>
      </c>
      <c r="GN43" s="24">
        <f t="shared" si="210"/>
        <v>0</v>
      </c>
      <c r="GO43" s="23">
        <v>0.8</v>
      </c>
      <c r="GP43" s="23">
        <v>0.1</v>
      </c>
    </row>
    <row r="44" spans="3:198" ht="15.75">
      <c r="C44" s="46">
        <v>38</v>
      </c>
      <c r="D44" s="43"/>
      <c r="E44" s="45"/>
      <c r="G44" s="44"/>
      <c r="H44" s="43"/>
      <c r="I44" s="42"/>
      <c r="J44" s="41"/>
      <c r="K44" s="40"/>
      <c r="L44" s="39" t="e">
        <f t="shared" si="110"/>
        <v>#DIV/0!</v>
      </c>
      <c r="M44" s="38" t="e">
        <f t="shared" si="111"/>
        <v>#DIV/0!</v>
      </c>
      <c r="O44" s="37" t="e">
        <f t="shared" si="108"/>
        <v>#DIV/0!</v>
      </c>
      <c r="P44" s="36" t="e">
        <f t="shared" si="108"/>
        <v>#DIV/0!</v>
      </c>
      <c r="Q44" s="36" t="e">
        <f t="shared" si="108"/>
        <v>#DIV/0!</v>
      </c>
      <c r="R44" s="36" t="e">
        <f t="shared" si="108"/>
        <v>#DIV/0!</v>
      </c>
      <c r="S44" s="36" t="e">
        <f t="shared" si="108"/>
        <v>#DIV/0!</v>
      </c>
      <c r="T44" s="36" t="e">
        <f t="shared" si="108"/>
        <v>#DIV/0!</v>
      </c>
      <c r="U44" s="36" t="e">
        <f t="shared" si="108"/>
        <v>#DIV/0!</v>
      </c>
      <c r="V44" s="36" t="e">
        <f t="shared" si="108"/>
        <v>#DIV/0!</v>
      </c>
      <c r="W44" s="36" t="e">
        <f t="shared" si="108"/>
        <v>#DIV/0!</v>
      </c>
      <c r="X44" s="36" t="e">
        <f t="shared" si="108"/>
        <v>#DIV/0!</v>
      </c>
      <c r="Y44" s="36" t="e">
        <f t="shared" si="108"/>
        <v>#DIV/0!</v>
      </c>
      <c r="Z44" s="36" t="e">
        <f t="shared" si="108"/>
        <v>#DIV/0!</v>
      </c>
      <c r="AA44" s="35" t="e">
        <f t="shared" si="109"/>
        <v>#DIV/0!</v>
      </c>
      <c r="AB44" s="36" t="e">
        <f t="shared" si="109"/>
        <v>#DIV/0!</v>
      </c>
      <c r="AC44" s="36" t="e">
        <f t="shared" si="109"/>
        <v>#DIV/0!</v>
      </c>
      <c r="AD44" s="36" t="e">
        <f t="shared" si="109"/>
        <v>#DIV/0!</v>
      </c>
      <c r="AE44" s="36" t="e">
        <f t="shared" si="109"/>
        <v>#DIV/0!</v>
      </c>
      <c r="AF44" s="36" t="e">
        <f t="shared" si="109"/>
        <v>#DIV/0!</v>
      </c>
      <c r="AG44" s="36" t="e">
        <f t="shared" si="109"/>
        <v>#DIV/0!</v>
      </c>
      <c r="AH44" s="36" t="e">
        <f t="shared" si="109"/>
        <v>#DIV/0!</v>
      </c>
      <c r="AI44" s="36" t="e">
        <f t="shared" si="109"/>
        <v>#DIV/0!</v>
      </c>
      <c r="AJ44" s="36" t="e">
        <f t="shared" si="109"/>
        <v>#DIV/0!</v>
      </c>
      <c r="AK44" s="36" t="e">
        <f t="shared" si="109"/>
        <v>#DIV/0!</v>
      </c>
      <c r="AL44" s="36" t="e">
        <f t="shared" si="109"/>
        <v>#DIV/0!</v>
      </c>
      <c r="AM44" s="35" t="e">
        <f t="shared" si="109"/>
        <v>#DIV/0!</v>
      </c>
      <c r="AO44" s="34" t="e">
        <f t="shared" si="112"/>
        <v>#DIV/0!</v>
      </c>
      <c r="AP44" s="33" t="e">
        <f t="shared" si="113"/>
        <v>#DIV/0!</v>
      </c>
      <c r="AQ44" s="33" t="e">
        <f t="shared" si="114"/>
        <v>#DIV/0!</v>
      </c>
      <c r="AR44" s="33" t="e">
        <f t="shared" si="115"/>
        <v>#DIV/0!</v>
      </c>
      <c r="AS44" s="33" t="e">
        <f t="shared" si="116"/>
        <v>#DIV/0!</v>
      </c>
      <c r="AT44" s="33" t="e">
        <f t="shared" si="117"/>
        <v>#DIV/0!</v>
      </c>
      <c r="AU44" s="33" t="e">
        <f t="shared" si="118"/>
        <v>#DIV/0!</v>
      </c>
      <c r="AV44" s="33" t="e">
        <f t="shared" si="119"/>
        <v>#DIV/0!</v>
      </c>
      <c r="AW44" s="33" t="e">
        <f t="shared" si="120"/>
        <v>#DIV/0!</v>
      </c>
      <c r="AX44" s="33" t="e">
        <f t="shared" si="121"/>
        <v>#DIV/0!</v>
      </c>
      <c r="AY44" s="33" t="e">
        <f t="shared" si="122"/>
        <v>#DIV/0!</v>
      </c>
      <c r="AZ44" s="33" t="e">
        <f t="shared" si="123"/>
        <v>#DIV/0!</v>
      </c>
      <c r="BA44" s="32" t="e">
        <f t="shared" si="124"/>
        <v>#DIV/0!</v>
      </c>
      <c r="BB44" s="33" t="e">
        <f t="shared" si="125"/>
        <v>#DIV/0!</v>
      </c>
      <c r="BC44" s="33" t="e">
        <f t="shared" si="126"/>
        <v>#DIV/0!</v>
      </c>
      <c r="BD44" s="33" t="e">
        <f t="shared" si="127"/>
        <v>#DIV/0!</v>
      </c>
      <c r="BE44" s="33" t="e">
        <f t="shared" si="128"/>
        <v>#DIV/0!</v>
      </c>
      <c r="BF44" s="33" t="e">
        <f t="shared" si="129"/>
        <v>#DIV/0!</v>
      </c>
      <c r="BG44" s="33" t="e">
        <f t="shared" si="130"/>
        <v>#DIV/0!</v>
      </c>
      <c r="BH44" s="33" t="e">
        <f t="shared" si="131"/>
        <v>#DIV/0!</v>
      </c>
      <c r="BI44" s="33" t="e">
        <f t="shared" si="132"/>
        <v>#DIV/0!</v>
      </c>
      <c r="BJ44" s="33" t="e">
        <f t="shared" si="133"/>
        <v>#DIV/0!</v>
      </c>
      <c r="BK44" s="33" t="e">
        <f t="shared" si="134"/>
        <v>#DIV/0!</v>
      </c>
      <c r="BL44" s="33" t="e">
        <f t="shared" si="135"/>
        <v>#DIV/0!</v>
      </c>
      <c r="BM44" s="32" t="e">
        <f t="shared" si="136"/>
        <v>#DIV/0!</v>
      </c>
      <c r="BO44" s="31" t="e">
        <f t="shared" si="137"/>
        <v>#DIV/0!</v>
      </c>
      <c r="BP44" s="31" t="e">
        <f t="shared" si="138"/>
        <v>#DIV/0!</v>
      </c>
      <c r="BQ44" s="31" t="e">
        <f t="shared" si="139"/>
        <v>#DIV/0!</v>
      </c>
      <c r="BR44" s="31" t="e">
        <f t="shared" si="140"/>
        <v>#DIV/0!</v>
      </c>
      <c r="BS44" s="31" t="e">
        <f t="shared" si="141"/>
        <v>#DIV/0!</v>
      </c>
      <c r="BT44" s="31" t="e">
        <f t="shared" si="142"/>
        <v>#DIV/0!</v>
      </c>
      <c r="BU44" s="31" t="e">
        <f t="shared" si="143"/>
        <v>#DIV/0!</v>
      </c>
      <c r="BV44" s="31" t="e">
        <f t="shared" si="144"/>
        <v>#DIV/0!</v>
      </c>
      <c r="BW44" s="31" t="e">
        <f t="shared" si="145"/>
        <v>#DIV/0!</v>
      </c>
      <c r="BX44" s="31" t="e">
        <f t="shared" si="146"/>
        <v>#DIV/0!</v>
      </c>
      <c r="BY44" s="31" t="e">
        <f t="shared" si="147"/>
        <v>#DIV/0!</v>
      </c>
      <c r="BZ44" s="31" t="e">
        <f t="shared" si="148"/>
        <v>#DIV/0!</v>
      </c>
      <c r="CA44" s="31" t="e">
        <f t="shared" si="149"/>
        <v>#DIV/0!</v>
      </c>
      <c r="CB44" s="31" t="e">
        <f t="shared" si="150"/>
        <v>#DIV/0!</v>
      </c>
      <c r="CC44" s="31" t="e">
        <f t="shared" si="151"/>
        <v>#DIV/0!</v>
      </c>
      <c r="CD44" s="31" t="e">
        <f t="shared" si="152"/>
        <v>#DIV/0!</v>
      </c>
      <c r="CE44" s="31" t="e">
        <f t="shared" si="153"/>
        <v>#DIV/0!</v>
      </c>
      <c r="CF44" s="31" t="e">
        <f t="shared" si="154"/>
        <v>#DIV/0!</v>
      </c>
      <c r="CG44" s="31" t="e">
        <f t="shared" si="155"/>
        <v>#DIV/0!</v>
      </c>
      <c r="CH44" s="31" t="e">
        <f t="shared" si="156"/>
        <v>#DIV/0!</v>
      </c>
      <c r="CI44" s="31" t="e">
        <f t="shared" si="157"/>
        <v>#DIV/0!</v>
      </c>
      <c r="CJ44" s="31" t="e">
        <f t="shared" si="158"/>
        <v>#DIV/0!</v>
      </c>
      <c r="CK44" s="31" t="e">
        <f t="shared" si="159"/>
        <v>#DIV/0!</v>
      </c>
      <c r="CL44" s="31" t="e">
        <f t="shared" si="160"/>
        <v>#DIV/0!</v>
      </c>
      <c r="CM44" s="31" t="e">
        <f t="shared" si="161"/>
        <v>#DIV/0!</v>
      </c>
      <c r="CO44" s="30" t="e">
        <f t="shared" si="162"/>
        <v>#DIV/0!</v>
      </c>
      <c r="CP44" s="30" t="e">
        <f t="shared" si="163"/>
        <v>#DIV/0!</v>
      </c>
      <c r="CQ44" s="30" t="e">
        <f t="shared" si="164"/>
        <v>#DIV/0!</v>
      </c>
      <c r="CR44" s="30" t="e">
        <f t="shared" si="165"/>
        <v>#DIV/0!</v>
      </c>
      <c r="CS44" s="30" t="e">
        <f t="shared" si="166"/>
        <v>#DIV/0!</v>
      </c>
      <c r="CT44" s="30" t="e">
        <f t="shared" si="167"/>
        <v>#DIV/0!</v>
      </c>
      <c r="CU44" s="30" t="e">
        <f t="shared" si="168"/>
        <v>#DIV/0!</v>
      </c>
      <c r="CV44" s="30" t="e">
        <f t="shared" si="169"/>
        <v>#DIV/0!</v>
      </c>
      <c r="CW44" s="30" t="e">
        <f t="shared" si="170"/>
        <v>#DIV/0!</v>
      </c>
      <c r="CX44" s="30" t="e">
        <f t="shared" si="171"/>
        <v>#DIV/0!</v>
      </c>
      <c r="CY44" s="30" t="e">
        <f t="shared" si="172"/>
        <v>#DIV/0!</v>
      </c>
      <c r="CZ44" s="30" t="e">
        <f t="shared" si="173"/>
        <v>#DIV/0!</v>
      </c>
      <c r="DA44" s="30" t="e">
        <f t="shared" si="174"/>
        <v>#DIV/0!</v>
      </c>
      <c r="DB44" s="30" t="e">
        <f t="shared" si="175"/>
        <v>#DIV/0!</v>
      </c>
      <c r="DC44" s="30" t="e">
        <f t="shared" si="176"/>
        <v>#DIV/0!</v>
      </c>
      <c r="DD44" s="30" t="e">
        <f t="shared" si="177"/>
        <v>#DIV/0!</v>
      </c>
      <c r="DE44" s="30" t="e">
        <f t="shared" si="178"/>
        <v>#DIV/0!</v>
      </c>
      <c r="DF44" s="30" t="e">
        <f t="shared" si="179"/>
        <v>#DIV/0!</v>
      </c>
      <c r="DG44" s="30" t="e">
        <f t="shared" si="180"/>
        <v>#DIV/0!</v>
      </c>
      <c r="DH44" s="30" t="e">
        <f t="shared" si="181"/>
        <v>#DIV/0!</v>
      </c>
      <c r="DI44" s="30" t="e">
        <f t="shared" si="182"/>
        <v>#DIV/0!</v>
      </c>
      <c r="DJ44" s="30" t="e">
        <f t="shared" si="183"/>
        <v>#DIV/0!</v>
      </c>
      <c r="DK44" s="30" t="e">
        <f t="shared" si="184"/>
        <v>#DIV/0!</v>
      </c>
      <c r="DL44" s="30" t="e">
        <f t="shared" si="185"/>
        <v>#DIV/0!</v>
      </c>
      <c r="DM44" s="30">
        <f t="shared" si="186"/>
        <v>0</v>
      </c>
      <c r="DO44" s="29">
        <f t="shared" si="187"/>
        <v>0</v>
      </c>
      <c r="DP44" s="29">
        <f t="shared" si="188"/>
        <v>0</v>
      </c>
      <c r="DQ44" s="29">
        <f t="shared" si="189"/>
        <v>0</v>
      </c>
      <c r="DR44" s="29">
        <f t="shared" si="190"/>
        <v>0</v>
      </c>
      <c r="DS44" s="11">
        <v>100</v>
      </c>
      <c r="DT44" s="11">
        <v>100</v>
      </c>
      <c r="DU44" s="11">
        <v>100</v>
      </c>
      <c r="DV44" s="11">
        <v>100</v>
      </c>
      <c r="DW44" s="11">
        <v>100</v>
      </c>
      <c r="DX44" s="11">
        <v>100</v>
      </c>
      <c r="DY44" s="11">
        <v>100</v>
      </c>
      <c r="DZ44" s="11">
        <v>100</v>
      </c>
      <c r="EA44" s="11">
        <v>100</v>
      </c>
      <c r="EB44" s="11">
        <v>100</v>
      </c>
      <c r="EC44" s="11">
        <v>100</v>
      </c>
      <c r="ED44" s="11">
        <v>100</v>
      </c>
      <c r="EE44" s="11">
        <v>100</v>
      </c>
      <c r="EF44" s="11">
        <v>100</v>
      </c>
      <c r="EG44" s="11">
        <v>100</v>
      </c>
      <c r="EH44" s="11">
        <v>100</v>
      </c>
      <c r="EI44" s="11">
        <v>100</v>
      </c>
      <c r="EJ44" s="11">
        <v>100</v>
      </c>
      <c r="EK44" s="11">
        <v>100</v>
      </c>
      <c r="EL44" s="11">
        <v>100</v>
      </c>
      <c r="EM44" s="11">
        <v>100</v>
      </c>
      <c r="EN44" s="11">
        <v>100</v>
      </c>
      <c r="EO44" s="11">
        <v>100</v>
      </c>
      <c r="EP44" s="11">
        <v>100</v>
      </c>
      <c r="EQ44" s="11">
        <v>100</v>
      </c>
      <c r="ES44" s="11">
        <f t="shared" si="191"/>
        <v>100</v>
      </c>
      <c r="ET44" s="11">
        <f t="shared" si="192"/>
        <v>100</v>
      </c>
      <c r="EU44" s="11">
        <f t="shared" si="193"/>
        <v>100</v>
      </c>
      <c r="EV44" s="11">
        <f t="shared" si="194"/>
        <v>100</v>
      </c>
      <c r="EW44" s="11">
        <f t="shared" si="195"/>
        <v>100</v>
      </c>
      <c r="EX44" s="11">
        <f t="shared" si="196"/>
        <v>100</v>
      </c>
      <c r="EZ44" s="29">
        <f t="shared" si="197"/>
        <v>0</v>
      </c>
      <c r="FA44" s="29">
        <f t="shared" si="198"/>
        <v>0</v>
      </c>
      <c r="FB44" s="29">
        <f t="shared" si="199"/>
        <v>0</v>
      </c>
      <c r="FC44" s="29">
        <f t="shared" si="200"/>
        <v>0</v>
      </c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8"/>
      <c r="GC44" s="27"/>
      <c r="GD44" s="26">
        <f t="shared" si="201"/>
        <v>0</v>
      </c>
      <c r="GE44" s="25">
        <f t="shared" si="202"/>
        <v>0</v>
      </c>
      <c r="GF44" s="25">
        <f t="shared" si="203"/>
        <v>0</v>
      </c>
      <c r="GG44" s="25">
        <f t="shared" si="204"/>
        <v>0</v>
      </c>
      <c r="GH44" s="25">
        <f t="shared" si="205"/>
        <v>0</v>
      </c>
      <c r="GI44" s="25">
        <f t="shared" si="206"/>
        <v>0</v>
      </c>
      <c r="GK44" s="24">
        <f t="shared" si="207"/>
        <v>0</v>
      </c>
      <c r="GL44" s="24">
        <f t="shared" si="208"/>
        <v>0</v>
      </c>
      <c r="GM44" s="24">
        <f t="shared" si="209"/>
        <v>0</v>
      </c>
      <c r="GN44" s="24">
        <f t="shared" si="210"/>
        <v>0</v>
      </c>
      <c r="GO44" s="23">
        <v>0.8</v>
      </c>
      <c r="GP44" s="23">
        <v>0.1</v>
      </c>
    </row>
    <row r="45" spans="3:198" ht="15.75">
      <c r="C45" s="46">
        <v>39</v>
      </c>
      <c r="D45" s="43"/>
      <c r="E45" s="45"/>
      <c r="G45" s="44"/>
      <c r="H45" s="43"/>
      <c r="I45" s="42"/>
      <c r="J45" s="41"/>
      <c r="K45" s="40"/>
      <c r="L45" s="39" t="e">
        <f t="shared" si="110"/>
        <v>#DIV/0!</v>
      </c>
      <c r="M45" s="38" t="e">
        <f t="shared" si="111"/>
        <v>#DIV/0!</v>
      </c>
      <c r="O45" s="37" t="e">
        <f t="shared" si="108"/>
        <v>#DIV/0!</v>
      </c>
      <c r="P45" s="36" t="e">
        <f t="shared" si="108"/>
        <v>#DIV/0!</v>
      </c>
      <c r="Q45" s="36" t="e">
        <f t="shared" si="108"/>
        <v>#DIV/0!</v>
      </c>
      <c r="R45" s="36" t="e">
        <f t="shared" si="108"/>
        <v>#DIV/0!</v>
      </c>
      <c r="S45" s="36" t="e">
        <f t="shared" si="108"/>
        <v>#DIV/0!</v>
      </c>
      <c r="T45" s="36" t="e">
        <f t="shared" si="108"/>
        <v>#DIV/0!</v>
      </c>
      <c r="U45" s="36" t="e">
        <f t="shared" si="108"/>
        <v>#DIV/0!</v>
      </c>
      <c r="V45" s="36" t="e">
        <f t="shared" si="108"/>
        <v>#DIV/0!</v>
      </c>
      <c r="W45" s="36" t="e">
        <f t="shared" si="108"/>
        <v>#DIV/0!</v>
      </c>
      <c r="X45" s="36" t="e">
        <f t="shared" si="108"/>
        <v>#DIV/0!</v>
      </c>
      <c r="Y45" s="36" t="e">
        <f t="shared" si="108"/>
        <v>#DIV/0!</v>
      </c>
      <c r="Z45" s="36" t="e">
        <f t="shared" si="108"/>
        <v>#DIV/0!</v>
      </c>
      <c r="AA45" s="35" t="e">
        <f t="shared" si="109"/>
        <v>#DIV/0!</v>
      </c>
      <c r="AB45" s="36" t="e">
        <f t="shared" si="109"/>
        <v>#DIV/0!</v>
      </c>
      <c r="AC45" s="36" t="e">
        <f t="shared" si="109"/>
        <v>#DIV/0!</v>
      </c>
      <c r="AD45" s="36" t="e">
        <f t="shared" si="109"/>
        <v>#DIV/0!</v>
      </c>
      <c r="AE45" s="36" t="e">
        <f t="shared" si="109"/>
        <v>#DIV/0!</v>
      </c>
      <c r="AF45" s="36" t="e">
        <f t="shared" si="109"/>
        <v>#DIV/0!</v>
      </c>
      <c r="AG45" s="36" t="e">
        <f t="shared" si="109"/>
        <v>#DIV/0!</v>
      </c>
      <c r="AH45" s="36" t="e">
        <f t="shared" si="109"/>
        <v>#DIV/0!</v>
      </c>
      <c r="AI45" s="36" t="e">
        <f t="shared" si="109"/>
        <v>#DIV/0!</v>
      </c>
      <c r="AJ45" s="36" t="e">
        <f t="shared" si="109"/>
        <v>#DIV/0!</v>
      </c>
      <c r="AK45" s="36" t="e">
        <f t="shared" si="109"/>
        <v>#DIV/0!</v>
      </c>
      <c r="AL45" s="36" t="e">
        <f t="shared" si="109"/>
        <v>#DIV/0!</v>
      </c>
      <c r="AM45" s="35" t="e">
        <f t="shared" si="109"/>
        <v>#DIV/0!</v>
      </c>
      <c r="AO45" s="34" t="e">
        <f t="shared" si="112"/>
        <v>#DIV/0!</v>
      </c>
      <c r="AP45" s="33" t="e">
        <f t="shared" si="113"/>
        <v>#DIV/0!</v>
      </c>
      <c r="AQ45" s="33" t="e">
        <f t="shared" si="114"/>
        <v>#DIV/0!</v>
      </c>
      <c r="AR45" s="33" t="e">
        <f t="shared" si="115"/>
        <v>#DIV/0!</v>
      </c>
      <c r="AS45" s="33" t="e">
        <f t="shared" si="116"/>
        <v>#DIV/0!</v>
      </c>
      <c r="AT45" s="33" t="e">
        <f t="shared" si="117"/>
        <v>#DIV/0!</v>
      </c>
      <c r="AU45" s="33" t="e">
        <f t="shared" si="118"/>
        <v>#DIV/0!</v>
      </c>
      <c r="AV45" s="33" t="e">
        <f t="shared" si="119"/>
        <v>#DIV/0!</v>
      </c>
      <c r="AW45" s="33" t="e">
        <f t="shared" si="120"/>
        <v>#DIV/0!</v>
      </c>
      <c r="AX45" s="33" t="e">
        <f t="shared" si="121"/>
        <v>#DIV/0!</v>
      </c>
      <c r="AY45" s="33" t="e">
        <f t="shared" si="122"/>
        <v>#DIV/0!</v>
      </c>
      <c r="AZ45" s="33" t="e">
        <f t="shared" si="123"/>
        <v>#DIV/0!</v>
      </c>
      <c r="BA45" s="32" t="e">
        <f t="shared" si="124"/>
        <v>#DIV/0!</v>
      </c>
      <c r="BB45" s="33" t="e">
        <f t="shared" si="125"/>
        <v>#DIV/0!</v>
      </c>
      <c r="BC45" s="33" t="e">
        <f t="shared" si="126"/>
        <v>#DIV/0!</v>
      </c>
      <c r="BD45" s="33" t="e">
        <f t="shared" si="127"/>
        <v>#DIV/0!</v>
      </c>
      <c r="BE45" s="33" t="e">
        <f t="shared" si="128"/>
        <v>#DIV/0!</v>
      </c>
      <c r="BF45" s="33" t="e">
        <f t="shared" si="129"/>
        <v>#DIV/0!</v>
      </c>
      <c r="BG45" s="33" t="e">
        <f t="shared" si="130"/>
        <v>#DIV/0!</v>
      </c>
      <c r="BH45" s="33" t="e">
        <f t="shared" si="131"/>
        <v>#DIV/0!</v>
      </c>
      <c r="BI45" s="33" t="e">
        <f t="shared" si="132"/>
        <v>#DIV/0!</v>
      </c>
      <c r="BJ45" s="33" t="e">
        <f t="shared" si="133"/>
        <v>#DIV/0!</v>
      </c>
      <c r="BK45" s="33" t="e">
        <f t="shared" si="134"/>
        <v>#DIV/0!</v>
      </c>
      <c r="BL45" s="33" t="e">
        <f t="shared" si="135"/>
        <v>#DIV/0!</v>
      </c>
      <c r="BM45" s="32" t="e">
        <f t="shared" si="136"/>
        <v>#DIV/0!</v>
      </c>
      <c r="BO45" s="31" t="e">
        <f t="shared" si="137"/>
        <v>#DIV/0!</v>
      </c>
      <c r="BP45" s="31" t="e">
        <f t="shared" si="138"/>
        <v>#DIV/0!</v>
      </c>
      <c r="BQ45" s="31" t="e">
        <f t="shared" si="139"/>
        <v>#DIV/0!</v>
      </c>
      <c r="BR45" s="31" t="e">
        <f t="shared" si="140"/>
        <v>#DIV/0!</v>
      </c>
      <c r="BS45" s="31" t="e">
        <f t="shared" si="141"/>
        <v>#DIV/0!</v>
      </c>
      <c r="BT45" s="31" t="e">
        <f t="shared" si="142"/>
        <v>#DIV/0!</v>
      </c>
      <c r="BU45" s="31" t="e">
        <f t="shared" si="143"/>
        <v>#DIV/0!</v>
      </c>
      <c r="BV45" s="31" t="e">
        <f t="shared" si="144"/>
        <v>#DIV/0!</v>
      </c>
      <c r="BW45" s="31" t="e">
        <f t="shared" si="145"/>
        <v>#DIV/0!</v>
      </c>
      <c r="BX45" s="31" t="e">
        <f t="shared" si="146"/>
        <v>#DIV/0!</v>
      </c>
      <c r="BY45" s="31" t="e">
        <f t="shared" si="147"/>
        <v>#DIV/0!</v>
      </c>
      <c r="BZ45" s="31" t="e">
        <f t="shared" si="148"/>
        <v>#DIV/0!</v>
      </c>
      <c r="CA45" s="31" t="e">
        <f t="shared" si="149"/>
        <v>#DIV/0!</v>
      </c>
      <c r="CB45" s="31" t="e">
        <f t="shared" si="150"/>
        <v>#DIV/0!</v>
      </c>
      <c r="CC45" s="31" t="e">
        <f t="shared" si="151"/>
        <v>#DIV/0!</v>
      </c>
      <c r="CD45" s="31" t="e">
        <f t="shared" si="152"/>
        <v>#DIV/0!</v>
      </c>
      <c r="CE45" s="31" t="e">
        <f t="shared" si="153"/>
        <v>#DIV/0!</v>
      </c>
      <c r="CF45" s="31" t="e">
        <f t="shared" si="154"/>
        <v>#DIV/0!</v>
      </c>
      <c r="CG45" s="31" t="e">
        <f t="shared" si="155"/>
        <v>#DIV/0!</v>
      </c>
      <c r="CH45" s="31" t="e">
        <f t="shared" si="156"/>
        <v>#DIV/0!</v>
      </c>
      <c r="CI45" s="31" t="e">
        <f t="shared" si="157"/>
        <v>#DIV/0!</v>
      </c>
      <c r="CJ45" s="31" t="e">
        <f t="shared" si="158"/>
        <v>#DIV/0!</v>
      </c>
      <c r="CK45" s="31" t="e">
        <f t="shared" si="159"/>
        <v>#DIV/0!</v>
      </c>
      <c r="CL45" s="31" t="e">
        <f t="shared" si="160"/>
        <v>#DIV/0!</v>
      </c>
      <c r="CM45" s="31" t="e">
        <f t="shared" si="161"/>
        <v>#DIV/0!</v>
      </c>
      <c r="CO45" s="30" t="e">
        <f t="shared" si="162"/>
        <v>#DIV/0!</v>
      </c>
      <c r="CP45" s="30" t="e">
        <f t="shared" si="163"/>
        <v>#DIV/0!</v>
      </c>
      <c r="CQ45" s="30" t="e">
        <f t="shared" si="164"/>
        <v>#DIV/0!</v>
      </c>
      <c r="CR45" s="30" t="e">
        <f t="shared" si="165"/>
        <v>#DIV/0!</v>
      </c>
      <c r="CS45" s="30" t="e">
        <f t="shared" si="166"/>
        <v>#DIV/0!</v>
      </c>
      <c r="CT45" s="30" t="e">
        <f t="shared" si="167"/>
        <v>#DIV/0!</v>
      </c>
      <c r="CU45" s="30" t="e">
        <f t="shared" si="168"/>
        <v>#DIV/0!</v>
      </c>
      <c r="CV45" s="30" t="e">
        <f t="shared" si="169"/>
        <v>#DIV/0!</v>
      </c>
      <c r="CW45" s="30" t="e">
        <f t="shared" si="170"/>
        <v>#DIV/0!</v>
      </c>
      <c r="CX45" s="30" t="e">
        <f t="shared" si="171"/>
        <v>#DIV/0!</v>
      </c>
      <c r="CY45" s="30" t="e">
        <f t="shared" si="172"/>
        <v>#DIV/0!</v>
      </c>
      <c r="CZ45" s="30" t="e">
        <f t="shared" si="173"/>
        <v>#DIV/0!</v>
      </c>
      <c r="DA45" s="30" t="e">
        <f t="shared" si="174"/>
        <v>#DIV/0!</v>
      </c>
      <c r="DB45" s="30" t="e">
        <f t="shared" si="175"/>
        <v>#DIV/0!</v>
      </c>
      <c r="DC45" s="30" t="e">
        <f t="shared" si="176"/>
        <v>#DIV/0!</v>
      </c>
      <c r="DD45" s="30" t="e">
        <f t="shared" si="177"/>
        <v>#DIV/0!</v>
      </c>
      <c r="DE45" s="30" t="e">
        <f t="shared" si="178"/>
        <v>#DIV/0!</v>
      </c>
      <c r="DF45" s="30" t="e">
        <f t="shared" si="179"/>
        <v>#DIV/0!</v>
      </c>
      <c r="DG45" s="30" t="e">
        <f t="shared" si="180"/>
        <v>#DIV/0!</v>
      </c>
      <c r="DH45" s="30" t="e">
        <f t="shared" si="181"/>
        <v>#DIV/0!</v>
      </c>
      <c r="DI45" s="30" t="e">
        <f t="shared" si="182"/>
        <v>#DIV/0!</v>
      </c>
      <c r="DJ45" s="30" t="e">
        <f t="shared" si="183"/>
        <v>#DIV/0!</v>
      </c>
      <c r="DK45" s="30" t="e">
        <f t="shared" si="184"/>
        <v>#DIV/0!</v>
      </c>
      <c r="DL45" s="30" t="e">
        <f t="shared" si="185"/>
        <v>#DIV/0!</v>
      </c>
      <c r="DM45" s="30">
        <f t="shared" si="186"/>
        <v>0</v>
      </c>
      <c r="DO45" s="29">
        <f t="shared" si="187"/>
        <v>0</v>
      </c>
      <c r="DP45" s="29">
        <f t="shared" si="188"/>
        <v>0</v>
      </c>
      <c r="DQ45" s="29">
        <f t="shared" si="189"/>
        <v>0</v>
      </c>
      <c r="DR45" s="29">
        <f t="shared" si="190"/>
        <v>0</v>
      </c>
      <c r="DS45" s="11">
        <v>100</v>
      </c>
      <c r="DT45" s="11">
        <v>100</v>
      </c>
      <c r="DU45" s="11">
        <v>100</v>
      </c>
      <c r="DV45" s="11">
        <v>100</v>
      </c>
      <c r="DW45" s="11">
        <v>100</v>
      </c>
      <c r="DX45" s="11">
        <v>100</v>
      </c>
      <c r="DY45" s="11">
        <v>100</v>
      </c>
      <c r="DZ45" s="11">
        <v>100</v>
      </c>
      <c r="EA45" s="11">
        <v>100</v>
      </c>
      <c r="EB45" s="11">
        <v>100</v>
      </c>
      <c r="EC45" s="11">
        <v>100</v>
      </c>
      <c r="ED45" s="11">
        <v>100</v>
      </c>
      <c r="EE45" s="11">
        <v>100</v>
      </c>
      <c r="EF45" s="11">
        <v>100</v>
      </c>
      <c r="EG45" s="11">
        <v>100</v>
      </c>
      <c r="EH45" s="11">
        <v>100</v>
      </c>
      <c r="EI45" s="11">
        <v>100</v>
      </c>
      <c r="EJ45" s="11">
        <v>100</v>
      </c>
      <c r="EK45" s="11">
        <v>100</v>
      </c>
      <c r="EL45" s="11">
        <v>100</v>
      </c>
      <c r="EM45" s="11">
        <v>100</v>
      </c>
      <c r="EN45" s="11">
        <v>100</v>
      </c>
      <c r="EO45" s="11">
        <v>100</v>
      </c>
      <c r="EP45" s="11">
        <v>100</v>
      </c>
      <c r="EQ45" s="11">
        <v>100</v>
      </c>
      <c r="ES45" s="11">
        <f t="shared" si="191"/>
        <v>100</v>
      </c>
      <c r="ET45" s="11">
        <f t="shared" si="192"/>
        <v>100</v>
      </c>
      <c r="EU45" s="11">
        <f t="shared" si="193"/>
        <v>100</v>
      </c>
      <c r="EV45" s="11">
        <f t="shared" si="194"/>
        <v>100</v>
      </c>
      <c r="EW45" s="11">
        <f t="shared" si="195"/>
        <v>100</v>
      </c>
      <c r="EX45" s="11">
        <f t="shared" si="196"/>
        <v>100</v>
      </c>
      <c r="EZ45" s="29">
        <f t="shared" si="197"/>
        <v>0</v>
      </c>
      <c r="FA45" s="29">
        <f t="shared" si="198"/>
        <v>0</v>
      </c>
      <c r="FB45" s="29">
        <f t="shared" si="199"/>
        <v>0</v>
      </c>
      <c r="FC45" s="29">
        <f t="shared" si="200"/>
        <v>0</v>
      </c>
      <c r="FD45" s="25"/>
      <c r="FE45" s="25"/>
      <c r="FF45" s="25"/>
      <c r="FG45" s="25"/>
      <c r="FH45" s="25"/>
      <c r="FI45" s="25"/>
      <c r="FJ45" s="25"/>
      <c r="FK45" s="25"/>
      <c r="FL45" s="25"/>
      <c r="FM45" s="25"/>
      <c r="FN45" s="25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  <c r="GA45" s="25"/>
      <c r="GB45" s="28"/>
      <c r="GC45" s="27"/>
      <c r="GD45" s="26">
        <f t="shared" si="201"/>
        <v>0</v>
      </c>
      <c r="GE45" s="25">
        <f t="shared" si="202"/>
        <v>0</v>
      </c>
      <c r="GF45" s="25">
        <f t="shared" si="203"/>
        <v>0</v>
      </c>
      <c r="GG45" s="25">
        <f t="shared" si="204"/>
        <v>0</v>
      </c>
      <c r="GH45" s="25">
        <f t="shared" si="205"/>
        <v>0</v>
      </c>
      <c r="GI45" s="25">
        <f t="shared" si="206"/>
        <v>0</v>
      </c>
      <c r="GK45" s="24">
        <f t="shared" si="207"/>
        <v>0</v>
      </c>
      <c r="GL45" s="24">
        <f t="shared" si="208"/>
        <v>0</v>
      </c>
      <c r="GM45" s="24">
        <f t="shared" si="209"/>
        <v>0</v>
      </c>
      <c r="GN45" s="24">
        <f t="shared" si="210"/>
        <v>0</v>
      </c>
      <c r="GO45" s="23">
        <v>0.8</v>
      </c>
      <c r="GP45" s="23">
        <v>0.1</v>
      </c>
    </row>
    <row r="46" spans="3:198" ht="15.75">
      <c r="C46" s="46">
        <v>40</v>
      </c>
      <c r="D46" s="43"/>
      <c r="E46" s="45"/>
      <c r="G46" s="44"/>
      <c r="H46" s="43"/>
      <c r="I46" s="42"/>
      <c r="J46" s="41"/>
      <c r="K46" s="40"/>
      <c r="L46" s="39" t="e">
        <f t="shared" si="110"/>
        <v>#DIV/0!</v>
      </c>
      <c r="M46" s="38" t="e">
        <f t="shared" si="111"/>
        <v>#DIV/0!</v>
      </c>
      <c r="O46" s="37" t="e">
        <f t="shared" si="108"/>
        <v>#DIV/0!</v>
      </c>
      <c r="P46" s="36" t="e">
        <f t="shared" si="108"/>
        <v>#DIV/0!</v>
      </c>
      <c r="Q46" s="36" t="e">
        <f t="shared" si="108"/>
        <v>#DIV/0!</v>
      </c>
      <c r="R46" s="36" t="e">
        <f t="shared" si="108"/>
        <v>#DIV/0!</v>
      </c>
      <c r="S46" s="36" t="e">
        <f t="shared" si="108"/>
        <v>#DIV/0!</v>
      </c>
      <c r="T46" s="36" t="e">
        <f t="shared" si="108"/>
        <v>#DIV/0!</v>
      </c>
      <c r="U46" s="36" t="e">
        <f t="shared" si="108"/>
        <v>#DIV/0!</v>
      </c>
      <c r="V46" s="36" t="e">
        <f t="shared" si="108"/>
        <v>#DIV/0!</v>
      </c>
      <c r="W46" s="36" t="e">
        <f t="shared" si="108"/>
        <v>#DIV/0!</v>
      </c>
      <c r="X46" s="36" t="e">
        <f t="shared" si="108"/>
        <v>#DIV/0!</v>
      </c>
      <c r="Y46" s="36" t="e">
        <f t="shared" si="108"/>
        <v>#DIV/0!</v>
      </c>
      <c r="Z46" s="36" t="e">
        <f t="shared" si="108"/>
        <v>#DIV/0!</v>
      </c>
      <c r="AA46" s="35" t="e">
        <f t="shared" si="109"/>
        <v>#DIV/0!</v>
      </c>
      <c r="AB46" s="36" t="e">
        <f t="shared" si="109"/>
        <v>#DIV/0!</v>
      </c>
      <c r="AC46" s="36" t="e">
        <f t="shared" si="109"/>
        <v>#DIV/0!</v>
      </c>
      <c r="AD46" s="36" t="e">
        <f t="shared" si="109"/>
        <v>#DIV/0!</v>
      </c>
      <c r="AE46" s="36" t="e">
        <f t="shared" si="109"/>
        <v>#DIV/0!</v>
      </c>
      <c r="AF46" s="36" t="e">
        <f t="shared" si="109"/>
        <v>#DIV/0!</v>
      </c>
      <c r="AG46" s="36" t="e">
        <f t="shared" si="109"/>
        <v>#DIV/0!</v>
      </c>
      <c r="AH46" s="36" t="e">
        <f t="shared" si="109"/>
        <v>#DIV/0!</v>
      </c>
      <c r="AI46" s="36" t="e">
        <f t="shared" si="109"/>
        <v>#DIV/0!</v>
      </c>
      <c r="AJ46" s="36" t="e">
        <f t="shared" si="109"/>
        <v>#DIV/0!</v>
      </c>
      <c r="AK46" s="36" t="e">
        <f t="shared" si="109"/>
        <v>#DIV/0!</v>
      </c>
      <c r="AL46" s="36" t="e">
        <f t="shared" si="109"/>
        <v>#DIV/0!</v>
      </c>
      <c r="AM46" s="35" t="e">
        <f t="shared" si="109"/>
        <v>#DIV/0!</v>
      </c>
      <c r="AO46" s="34" t="e">
        <f t="shared" si="112"/>
        <v>#DIV/0!</v>
      </c>
      <c r="AP46" s="33" t="e">
        <f t="shared" si="113"/>
        <v>#DIV/0!</v>
      </c>
      <c r="AQ46" s="33" t="e">
        <f t="shared" si="114"/>
        <v>#DIV/0!</v>
      </c>
      <c r="AR46" s="33" t="e">
        <f t="shared" si="115"/>
        <v>#DIV/0!</v>
      </c>
      <c r="AS46" s="33" t="e">
        <f t="shared" si="116"/>
        <v>#DIV/0!</v>
      </c>
      <c r="AT46" s="33" t="e">
        <f t="shared" si="117"/>
        <v>#DIV/0!</v>
      </c>
      <c r="AU46" s="33" t="e">
        <f t="shared" si="118"/>
        <v>#DIV/0!</v>
      </c>
      <c r="AV46" s="33" t="e">
        <f t="shared" si="119"/>
        <v>#DIV/0!</v>
      </c>
      <c r="AW46" s="33" t="e">
        <f t="shared" si="120"/>
        <v>#DIV/0!</v>
      </c>
      <c r="AX46" s="33" t="e">
        <f t="shared" si="121"/>
        <v>#DIV/0!</v>
      </c>
      <c r="AY46" s="33" t="e">
        <f t="shared" si="122"/>
        <v>#DIV/0!</v>
      </c>
      <c r="AZ46" s="33" t="e">
        <f t="shared" si="123"/>
        <v>#DIV/0!</v>
      </c>
      <c r="BA46" s="32" t="e">
        <f t="shared" si="124"/>
        <v>#DIV/0!</v>
      </c>
      <c r="BB46" s="33" t="e">
        <f t="shared" si="125"/>
        <v>#DIV/0!</v>
      </c>
      <c r="BC46" s="33" t="e">
        <f t="shared" si="126"/>
        <v>#DIV/0!</v>
      </c>
      <c r="BD46" s="33" t="e">
        <f t="shared" si="127"/>
        <v>#DIV/0!</v>
      </c>
      <c r="BE46" s="33" t="e">
        <f t="shared" si="128"/>
        <v>#DIV/0!</v>
      </c>
      <c r="BF46" s="33" t="e">
        <f t="shared" si="129"/>
        <v>#DIV/0!</v>
      </c>
      <c r="BG46" s="33" t="e">
        <f t="shared" si="130"/>
        <v>#DIV/0!</v>
      </c>
      <c r="BH46" s="33" t="e">
        <f t="shared" si="131"/>
        <v>#DIV/0!</v>
      </c>
      <c r="BI46" s="33" t="e">
        <f t="shared" si="132"/>
        <v>#DIV/0!</v>
      </c>
      <c r="BJ46" s="33" t="e">
        <f t="shared" si="133"/>
        <v>#DIV/0!</v>
      </c>
      <c r="BK46" s="33" t="e">
        <f t="shared" si="134"/>
        <v>#DIV/0!</v>
      </c>
      <c r="BL46" s="33" t="e">
        <f t="shared" si="135"/>
        <v>#DIV/0!</v>
      </c>
      <c r="BM46" s="32" t="e">
        <f t="shared" si="136"/>
        <v>#DIV/0!</v>
      </c>
      <c r="BO46" s="31" t="e">
        <f t="shared" si="137"/>
        <v>#DIV/0!</v>
      </c>
      <c r="BP46" s="31" t="e">
        <f t="shared" si="138"/>
        <v>#DIV/0!</v>
      </c>
      <c r="BQ46" s="31" t="e">
        <f t="shared" si="139"/>
        <v>#DIV/0!</v>
      </c>
      <c r="BR46" s="31" t="e">
        <f t="shared" si="140"/>
        <v>#DIV/0!</v>
      </c>
      <c r="BS46" s="31" t="e">
        <f t="shared" si="141"/>
        <v>#DIV/0!</v>
      </c>
      <c r="BT46" s="31" t="e">
        <f t="shared" si="142"/>
        <v>#DIV/0!</v>
      </c>
      <c r="BU46" s="31" t="e">
        <f t="shared" si="143"/>
        <v>#DIV/0!</v>
      </c>
      <c r="BV46" s="31" t="e">
        <f t="shared" si="144"/>
        <v>#DIV/0!</v>
      </c>
      <c r="BW46" s="31" t="e">
        <f t="shared" si="145"/>
        <v>#DIV/0!</v>
      </c>
      <c r="BX46" s="31" t="e">
        <f t="shared" si="146"/>
        <v>#DIV/0!</v>
      </c>
      <c r="BY46" s="31" t="e">
        <f t="shared" si="147"/>
        <v>#DIV/0!</v>
      </c>
      <c r="BZ46" s="31" t="e">
        <f t="shared" si="148"/>
        <v>#DIV/0!</v>
      </c>
      <c r="CA46" s="31" t="e">
        <f t="shared" si="149"/>
        <v>#DIV/0!</v>
      </c>
      <c r="CB46" s="31" t="e">
        <f t="shared" si="150"/>
        <v>#DIV/0!</v>
      </c>
      <c r="CC46" s="31" t="e">
        <f t="shared" si="151"/>
        <v>#DIV/0!</v>
      </c>
      <c r="CD46" s="31" t="e">
        <f t="shared" si="152"/>
        <v>#DIV/0!</v>
      </c>
      <c r="CE46" s="31" t="e">
        <f t="shared" si="153"/>
        <v>#DIV/0!</v>
      </c>
      <c r="CF46" s="31" t="e">
        <f t="shared" si="154"/>
        <v>#DIV/0!</v>
      </c>
      <c r="CG46" s="31" t="e">
        <f t="shared" si="155"/>
        <v>#DIV/0!</v>
      </c>
      <c r="CH46" s="31" t="e">
        <f t="shared" si="156"/>
        <v>#DIV/0!</v>
      </c>
      <c r="CI46" s="31" t="e">
        <f t="shared" si="157"/>
        <v>#DIV/0!</v>
      </c>
      <c r="CJ46" s="31" t="e">
        <f t="shared" si="158"/>
        <v>#DIV/0!</v>
      </c>
      <c r="CK46" s="31" t="e">
        <f t="shared" si="159"/>
        <v>#DIV/0!</v>
      </c>
      <c r="CL46" s="31" t="e">
        <f t="shared" si="160"/>
        <v>#DIV/0!</v>
      </c>
      <c r="CM46" s="31" t="e">
        <f t="shared" si="161"/>
        <v>#DIV/0!</v>
      </c>
      <c r="CO46" s="30" t="e">
        <f t="shared" si="162"/>
        <v>#DIV/0!</v>
      </c>
      <c r="CP46" s="30" t="e">
        <f t="shared" si="163"/>
        <v>#DIV/0!</v>
      </c>
      <c r="CQ46" s="30" t="e">
        <f t="shared" si="164"/>
        <v>#DIV/0!</v>
      </c>
      <c r="CR46" s="30" t="e">
        <f t="shared" si="165"/>
        <v>#DIV/0!</v>
      </c>
      <c r="CS46" s="30" t="e">
        <f t="shared" si="166"/>
        <v>#DIV/0!</v>
      </c>
      <c r="CT46" s="30" t="e">
        <f t="shared" si="167"/>
        <v>#DIV/0!</v>
      </c>
      <c r="CU46" s="30" t="e">
        <f t="shared" si="168"/>
        <v>#DIV/0!</v>
      </c>
      <c r="CV46" s="30" t="e">
        <f t="shared" si="169"/>
        <v>#DIV/0!</v>
      </c>
      <c r="CW46" s="30" t="e">
        <f t="shared" si="170"/>
        <v>#DIV/0!</v>
      </c>
      <c r="CX46" s="30" t="e">
        <f t="shared" si="171"/>
        <v>#DIV/0!</v>
      </c>
      <c r="CY46" s="30" t="e">
        <f t="shared" si="172"/>
        <v>#DIV/0!</v>
      </c>
      <c r="CZ46" s="30" t="e">
        <f t="shared" si="173"/>
        <v>#DIV/0!</v>
      </c>
      <c r="DA46" s="30" t="e">
        <f t="shared" si="174"/>
        <v>#DIV/0!</v>
      </c>
      <c r="DB46" s="30" t="e">
        <f t="shared" si="175"/>
        <v>#DIV/0!</v>
      </c>
      <c r="DC46" s="30" t="e">
        <f t="shared" si="176"/>
        <v>#DIV/0!</v>
      </c>
      <c r="DD46" s="30" t="e">
        <f t="shared" si="177"/>
        <v>#DIV/0!</v>
      </c>
      <c r="DE46" s="30" t="e">
        <f t="shared" si="178"/>
        <v>#DIV/0!</v>
      </c>
      <c r="DF46" s="30" t="e">
        <f t="shared" si="179"/>
        <v>#DIV/0!</v>
      </c>
      <c r="DG46" s="30" t="e">
        <f t="shared" si="180"/>
        <v>#DIV/0!</v>
      </c>
      <c r="DH46" s="30" t="e">
        <f t="shared" si="181"/>
        <v>#DIV/0!</v>
      </c>
      <c r="DI46" s="30" t="e">
        <f t="shared" si="182"/>
        <v>#DIV/0!</v>
      </c>
      <c r="DJ46" s="30" t="e">
        <f t="shared" si="183"/>
        <v>#DIV/0!</v>
      </c>
      <c r="DK46" s="30" t="e">
        <f t="shared" si="184"/>
        <v>#DIV/0!</v>
      </c>
      <c r="DL46" s="30" t="e">
        <f t="shared" si="185"/>
        <v>#DIV/0!</v>
      </c>
      <c r="DM46" s="30">
        <f t="shared" si="186"/>
        <v>0</v>
      </c>
      <c r="DO46" s="29">
        <f t="shared" si="187"/>
        <v>0</v>
      </c>
      <c r="DP46" s="29">
        <f t="shared" si="188"/>
        <v>0</v>
      </c>
      <c r="DQ46" s="29">
        <f t="shared" si="189"/>
        <v>0</v>
      </c>
      <c r="DR46" s="29">
        <f t="shared" si="190"/>
        <v>0</v>
      </c>
      <c r="DS46" s="11">
        <v>100</v>
      </c>
      <c r="DT46" s="11">
        <v>100</v>
      </c>
      <c r="DU46" s="11">
        <v>100</v>
      </c>
      <c r="DV46" s="11">
        <v>100</v>
      </c>
      <c r="DW46" s="11">
        <v>100</v>
      </c>
      <c r="DX46" s="11">
        <v>100</v>
      </c>
      <c r="DY46" s="11">
        <v>100</v>
      </c>
      <c r="DZ46" s="11">
        <v>100</v>
      </c>
      <c r="EA46" s="11">
        <v>100</v>
      </c>
      <c r="EB46" s="11">
        <v>100</v>
      </c>
      <c r="EC46" s="11">
        <v>100</v>
      </c>
      <c r="ED46" s="11">
        <v>100</v>
      </c>
      <c r="EE46" s="11">
        <v>100</v>
      </c>
      <c r="EF46" s="11">
        <v>100</v>
      </c>
      <c r="EG46" s="11">
        <v>100</v>
      </c>
      <c r="EH46" s="11">
        <v>100</v>
      </c>
      <c r="EI46" s="11">
        <v>100</v>
      </c>
      <c r="EJ46" s="11">
        <v>100</v>
      </c>
      <c r="EK46" s="11">
        <v>100</v>
      </c>
      <c r="EL46" s="11">
        <v>100</v>
      </c>
      <c r="EM46" s="11">
        <v>100</v>
      </c>
      <c r="EN46" s="11">
        <v>100</v>
      </c>
      <c r="EO46" s="11">
        <v>100</v>
      </c>
      <c r="EP46" s="11">
        <v>100</v>
      </c>
      <c r="EQ46" s="11">
        <v>100</v>
      </c>
      <c r="ES46" s="11">
        <f t="shared" si="191"/>
        <v>100</v>
      </c>
      <c r="ET46" s="11">
        <f t="shared" si="192"/>
        <v>100</v>
      </c>
      <c r="EU46" s="11">
        <f t="shared" si="193"/>
        <v>100</v>
      </c>
      <c r="EV46" s="11">
        <f t="shared" si="194"/>
        <v>100</v>
      </c>
      <c r="EW46" s="11">
        <f t="shared" si="195"/>
        <v>100</v>
      </c>
      <c r="EX46" s="11">
        <f t="shared" si="196"/>
        <v>100</v>
      </c>
      <c r="EZ46" s="29">
        <f t="shared" si="197"/>
        <v>0</v>
      </c>
      <c r="FA46" s="29">
        <f t="shared" si="198"/>
        <v>0</v>
      </c>
      <c r="FB46" s="29">
        <f t="shared" si="199"/>
        <v>0</v>
      </c>
      <c r="FC46" s="29">
        <f t="shared" si="200"/>
        <v>0</v>
      </c>
      <c r="FD46" s="25"/>
      <c r="FE46" s="25"/>
      <c r="FF46" s="25"/>
      <c r="FG46" s="25"/>
      <c r="FH46" s="25"/>
      <c r="FI46" s="25"/>
      <c r="FJ46" s="25"/>
      <c r="FK46" s="25"/>
      <c r="FL46" s="25"/>
      <c r="FM46" s="25"/>
      <c r="FN46" s="25"/>
      <c r="FO46" s="25"/>
      <c r="FP46" s="25"/>
      <c r="FQ46" s="25"/>
      <c r="FR46" s="25"/>
      <c r="FS46" s="25"/>
      <c r="FT46" s="25"/>
      <c r="FU46" s="25"/>
      <c r="FV46" s="25"/>
      <c r="FW46" s="25"/>
      <c r="FX46" s="25"/>
      <c r="FY46" s="25"/>
      <c r="FZ46" s="25"/>
      <c r="GA46" s="25"/>
      <c r="GB46" s="28"/>
      <c r="GC46" s="27"/>
      <c r="GD46" s="26">
        <f t="shared" si="201"/>
        <v>0</v>
      </c>
      <c r="GE46" s="25">
        <f t="shared" si="202"/>
        <v>0</v>
      </c>
      <c r="GF46" s="25">
        <f t="shared" si="203"/>
        <v>0</v>
      </c>
      <c r="GG46" s="25">
        <f t="shared" si="204"/>
        <v>0</v>
      </c>
      <c r="GH46" s="25">
        <f t="shared" si="205"/>
        <v>0</v>
      </c>
      <c r="GI46" s="25">
        <f t="shared" si="206"/>
        <v>0</v>
      </c>
      <c r="GK46" s="24">
        <f t="shared" si="207"/>
        <v>0</v>
      </c>
      <c r="GL46" s="24">
        <f t="shared" si="208"/>
        <v>0</v>
      </c>
      <c r="GM46" s="24">
        <f t="shared" si="209"/>
        <v>0</v>
      </c>
      <c r="GN46" s="24">
        <f t="shared" si="210"/>
        <v>0</v>
      </c>
      <c r="GO46" s="23">
        <v>0.8</v>
      </c>
      <c r="GP46" s="23">
        <v>0.1</v>
      </c>
    </row>
    <row r="47" spans="3:198" ht="15.75">
      <c r="C47" s="46">
        <v>41</v>
      </c>
      <c r="D47" s="43"/>
      <c r="E47" s="45"/>
      <c r="G47" s="44"/>
      <c r="H47" s="43"/>
      <c r="I47" s="42"/>
      <c r="J47" s="41"/>
      <c r="K47" s="40"/>
      <c r="L47" s="39" t="e">
        <f t="shared" si="110"/>
        <v>#DIV/0!</v>
      </c>
      <c r="M47" s="38" t="e">
        <f t="shared" si="111"/>
        <v>#DIV/0!</v>
      </c>
      <c r="O47" s="37" t="e">
        <f t="shared" ref="O47:Z55" si="211">($J47-$I47)/$I47</f>
        <v>#DIV/0!</v>
      </c>
      <c r="P47" s="36" t="e">
        <f t="shared" si="211"/>
        <v>#DIV/0!</v>
      </c>
      <c r="Q47" s="36" t="e">
        <f t="shared" si="211"/>
        <v>#DIV/0!</v>
      </c>
      <c r="R47" s="36" t="e">
        <f t="shared" si="211"/>
        <v>#DIV/0!</v>
      </c>
      <c r="S47" s="36" t="e">
        <f t="shared" si="211"/>
        <v>#DIV/0!</v>
      </c>
      <c r="T47" s="36" t="e">
        <f t="shared" si="211"/>
        <v>#DIV/0!</v>
      </c>
      <c r="U47" s="36" t="e">
        <f t="shared" si="211"/>
        <v>#DIV/0!</v>
      </c>
      <c r="V47" s="36" t="e">
        <f t="shared" si="211"/>
        <v>#DIV/0!</v>
      </c>
      <c r="W47" s="36" t="e">
        <f t="shared" si="211"/>
        <v>#DIV/0!</v>
      </c>
      <c r="X47" s="36" t="e">
        <f t="shared" si="211"/>
        <v>#DIV/0!</v>
      </c>
      <c r="Y47" s="36" t="e">
        <f t="shared" si="211"/>
        <v>#DIV/0!</v>
      </c>
      <c r="Z47" s="36" t="e">
        <f t="shared" si="211"/>
        <v>#DIV/0!</v>
      </c>
      <c r="AA47" s="35" t="e">
        <f t="shared" ref="AA47:AM55" si="212">1-$M47</f>
        <v>#DIV/0!</v>
      </c>
      <c r="AB47" s="36" t="e">
        <f t="shared" si="212"/>
        <v>#DIV/0!</v>
      </c>
      <c r="AC47" s="36" t="e">
        <f t="shared" si="212"/>
        <v>#DIV/0!</v>
      </c>
      <c r="AD47" s="36" t="e">
        <f t="shared" si="212"/>
        <v>#DIV/0!</v>
      </c>
      <c r="AE47" s="36" t="e">
        <f t="shared" si="212"/>
        <v>#DIV/0!</v>
      </c>
      <c r="AF47" s="36" t="e">
        <f t="shared" si="212"/>
        <v>#DIV/0!</v>
      </c>
      <c r="AG47" s="36" t="e">
        <f t="shared" si="212"/>
        <v>#DIV/0!</v>
      </c>
      <c r="AH47" s="36" t="e">
        <f t="shared" si="212"/>
        <v>#DIV/0!</v>
      </c>
      <c r="AI47" s="36" t="e">
        <f t="shared" si="212"/>
        <v>#DIV/0!</v>
      </c>
      <c r="AJ47" s="36" t="e">
        <f t="shared" si="212"/>
        <v>#DIV/0!</v>
      </c>
      <c r="AK47" s="36" t="e">
        <f t="shared" si="212"/>
        <v>#DIV/0!</v>
      </c>
      <c r="AL47" s="36" t="e">
        <f t="shared" si="212"/>
        <v>#DIV/0!</v>
      </c>
      <c r="AM47" s="35" t="e">
        <f t="shared" si="212"/>
        <v>#DIV/0!</v>
      </c>
      <c r="AO47" s="34" t="e">
        <f t="shared" si="112"/>
        <v>#DIV/0!</v>
      </c>
      <c r="AP47" s="33" t="e">
        <f t="shared" si="113"/>
        <v>#DIV/0!</v>
      </c>
      <c r="AQ47" s="33" t="e">
        <f t="shared" si="114"/>
        <v>#DIV/0!</v>
      </c>
      <c r="AR47" s="33" t="e">
        <f t="shared" si="115"/>
        <v>#DIV/0!</v>
      </c>
      <c r="AS47" s="33" t="e">
        <f t="shared" si="116"/>
        <v>#DIV/0!</v>
      </c>
      <c r="AT47" s="33" t="e">
        <f t="shared" si="117"/>
        <v>#DIV/0!</v>
      </c>
      <c r="AU47" s="33" t="e">
        <f t="shared" si="118"/>
        <v>#DIV/0!</v>
      </c>
      <c r="AV47" s="33" t="e">
        <f t="shared" si="119"/>
        <v>#DIV/0!</v>
      </c>
      <c r="AW47" s="33" t="e">
        <f t="shared" si="120"/>
        <v>#DIV/0!</v>
      </c>
      <c r="AX47" s="33" t="e">
        <f t="shared" si="121"/>
        <v>#DIV/0!</v>
      </c>
      <c r="AY47" s="33" t="e">
        <f t="shared" si="122"/>
        <v>#DIV/0!</v>
      </c>
      <c r="AZ47" s="33" t="e">
        <f t="shared" si="123"/>
        <v>#DIV/0!</v>
      </c>
      <c r="BA47" s="32" t="e">
        <f t="shared" si="124"/>
        <v>#DIV/0!</v>
      </c>
      <c r="BB47" s="33" t="e">
        <f t="shared" si="125"/>
        <v>#DIV/0!</v>
      </c>
      <c r="BC47" s="33" t="e">
        <f t="shared" si="126"/>
        <v>#DIV/0!</v>
      </c>
      <c r="BD47" s="33" t="e">
        <f t="shared" si="127"/>
        <v>#DIV/0!</v>
      </c>
      <c r="BE47" s="33" t="e">
        <f t="shared" si="128"/>
        <v>#DIV/0!</v>
      </c>
      <c r="BF47" s="33" t="e">
        <f t="shared" si="129"/>
        <v>#DIV/0!</v>
      </c>
      <c r="BG47" s="33" t="e">
        <f t="shared" si="130"/>
        <v>#DIV/0!</v>
      </c>
      <c r="BH47" s="33" t="e">
        <f t="shared" si="131"/>
        <v>#DIV/0!</v>
      </c>
      <c r="BI47" s="33" t="e">
        <f t="shared" si="132"/>
        <v>#DIV/0!</v>
      </c>
      <c r="BJ47" s="33" t="e">
        <f t="shared" si="133"/>
        <v>#DIV/0!</v>
      </c>
      <c r="BK47" s="33" t="e">
        <f t="shared" si="134"/>
        <v>#DIV/0!</v>
      </c>
      <c r="BL47" s="33" t="e">
        <f t="shared" si="135"/>
        <v>#DIV/0!</v>
      </c>
      <c r="BM47" s="32" t="e">
        <f t="shared" si="136"/>
        <v>#DIV/0!</v>
      </c>
      <c r="BO47" s="31" t="e">
        <f t="shared" si="137"/>
        <v>#DIV/0!</v>
      </c>
      <c r="BP47" s="31" t="e">
        <f t="shared" si="138"/>
        <v>#DIV/0!</v>
      </c>
      <c r="BQ47" s="31" t="e">
        <f t="shared" si="139"/>
        <v>#DIV/0!</v>
      </c>
      <c r="BR47" s="31" t="e">
        <f t="shared" si="140"/>
        <v>#DIV/0!</v>
      </c>
      <c r="BS47" s="31" t="e">
        <f t="shared" si="141"/>
        <v>#DIV/0!</v>
      </c>
      <c r="BT47" s="31" t="e">
        <f t="shared" si="142"/>
        <v>#DIV/0!</v>
      </c>
      <c r="BU47" s="31" t="e">
        <f t="shared" si="143"/>
        <v>#DIV/0!</v>
      </c>
      <c r="BV47" s="31" t="e">
        <f t="shared" si="144"/>
        <v>#DIV/0!</v>
      </c>
      <c r="BW47" s="31" t="e">
        <f t="shared" si="145"/>
        <v>#DIV/0!</v>
      </c>
      <c r="BX47" s="31" t="e">
        <f t="shared" si="146"/>
        <v>#DIV/0!</v>
      </c>
      <c r="BY47" s="31" t="e">
        <f t="shared" si="147"/>
        <v>#DIV/0!</v>
      </c>
      <c r="BZ47" s="31" t="e">
        <f t="shared" si="148"/>
        <v>#DIV/0!</v>
      </c>
      <c r="CA47" s="31" t="e">
        <f t="shared" si="149"/>
        <v>#DIV/0!</v>
      </c>
      <c r="CB47" s="31" t="e">
        <f t="shared" si="150"/>
        <v>#DIV/0!</v>
      </c>
      <c r="CC47" s="31" t="e">
        <f t="shared" si="151"/>
        <v>#DIV/0!</v>
      </c>
      <c r="CD47" s="31" t="e">
        <f t="shared" si="152"/>
        <v>#DIV/0!</v>
      </c>
      <c r="CE47" s="31" t="e">
        <f t="shared" si="153"/>
        <v>#DIV/0!</v>
      </c>
      <c r="CF47" s="31" t="e">
        <f t="shared" si="154"/>
        <v>#DIV/0!</v>
      </c>
      <c r="CG47" s="31" t="e">
        <f t="shared" si="155"/>
        <v>#DIV/0!</v>
      </c>
      <c r="CH47" s="31" t="e">
        <f t="shared" si="156"/>
        <v>#DIV/0!</v>
      </c>
      <c r="CI47" s="31" t="e">
        <f t="shared" si="157"/>
        <v>#DIV/0!</v>
      </c>
      <c r="CJ47" s="31" t="e">
        <f t="shared" si="158"/>
        <v>#DIV/0!</v>
      </c>
      <c r="CK47" s="31" t="e">
        <f t="shared" si="159"/>
        <v>#DIV/0!</v>
      </c>
      <c r="CL47" s="31" t="e">
        <f t="shared" si="160"/>
        <v>#DIV/0!</v>
      </c>
      <c r="CM47" s="31" t="e">
        <f t="shared" si="161"/>
        <v>#DIV/0!</v>
      </c>
      <c r="CO47" s="30" t="e">
        <f t="shared" si="162"/>
        <v>#DIV/0!</v>
      </c>
      <c r="CP47" s="30" t="e">
        <f t="shared" si="163"/>
        <v>#DIV/0!</v>
      </c>
      <c r="CQ47" s="30" t="e">
        <f t="shared" si="164"/>
        <v>#DIV/0!</v>
      </c>
      <c r="CR47" s="30" t="e">
        <f t="shared" si="165"/>
        <v>#DIV/0!</v>
      </c>
      <c r="CS47" s="30" t="e">
        <f t="shared" si="166"/>
        <v>#DIV/0!</v>
      </c>
      <c r="CT47" s="30" t="e">
        <f t="shared" si="167"/>
        <v>#DIV/0!</v>
      </c>
      <c r="CU47" s="30" t="e">
        <f t="shared" si="168"/>
        <v>#DIV/0!</v>
      </c>
      <c r="CV47" s="30" t="e">
        <f t="shared" si="169"/>
        <v>#DIV/0!</v>
      </c>
      <c r="CW47" s="30" t="e">
        <f t="shared" si="170"/>
        <v>#DIV/0!</v>
      </c>
      <c r="CX47" s="30" t="e">
        <f t="shared" si="171"/>
        <v>#DIV/0!</v>
      </c>
      <c r="CY47" s="30" t="e">
        <f t="shared" si="172"/>
        <v>#DIV/0!</v>
      </c>
      <c r="CZ47" s="30" t="e">
        <f t="shared" si="173"/>
        <v>#DIV/0!</v>
      </c>
      <c r="DA47" s="30" t="e">
        <f t="shared" si="174"/>
        <v>#DIV/0!</v>
      </c>
      <c r="DB47" s="30" t="e">
        <f t="shared" si="175"/>
        <v>#DIV/0!</v>
      </c>
      <c r="DC47" s="30" t="e">
        <f t="shared" si="176"/>
        <v>#DIV/0!</v>
      </c>
      <c r="DD47" s="30" t="e">
        <f t="shared" si="177"/>
        <v>#DIV/0!</v>
      </c>
      <c r="DE47" s="30" t="e">
        <f t="shared" si="178"/>
        <v>#DIV/0!</v>
      </c>
      <c r="DF47" s="30" t="e">
        <f t="shared" si="179"/>
        <v>#DIV/0!</v>
      </c>
      <c r="DG47" s="30" t="e">
        <f t="shared" si="180"/>
        <v>#DIV/0!</v>
      </c>
      <c r="DH47" s="30" t="e">
        <f t="shared" si="181"/>
        <v>#DIV/0!</v>
      </c>
      <c r="DI47" s="30" t="e">
        <f t="shared" si="182"/>
        <v>#DIV/0!</v>
      </c>
      <c r="DJ47" s="30" t="e">
        <f t="shared" si="183"/>
        <v>#DIV/0!</v>
      </c>
      <c r="DK47" s="30" t="e">
        <f t="shared" si="184"/>
        <v>#DIV/0!</v>
      </c>
      <c r="DL47" s="30" t="e">
        <f t="shared" si="185"/>
        <v>#DIV/0!</v>
      </c>
      <c r="DM47" s="30">
        <f t="shared" si="186"/>
        <v>0</v>
      </c>
      <c r="DO47" s="29">
        <f t="shared" si="187"/>
        <v>0</v>
      </c>
      <c r="DP47" s="29">
        <f t="shared" si="188"/>
        <v>0</v>
      </c>
      <c r="DQ47" s="29">
        <f t="shared" si="189"/>
        <v>0</v>
      </c>
      <c r="DR47" s="29">
        <f t="shared" si="190"/>
        <v>0</v>
      </c>
      <c r="DS47" s="11">
        <v>100</v>
      </c>
      <c r="DT47" s="11">
        <v>100</v>
      </c>
      <c r="DU47" s="11">
        <v>100</v>
      </c>
      <c r="DV47" s="11">
        <v>100</v>
      </c>
      <c r="DW47" s="11">
        <v>100</v>
      </c>
      <c r="DX47" s="11">
        <v>100</v>
      </c>
      <c r="DY47" s="11">
        <v>100</v>
      </c>
      <c r="DZ47" s="11">
        <v>100</v>
      </c>
      <c r="EA47" s="11">
        <v>100</v>
      </c>
      <c r="EB47" s="11">
        <v>100</v>
      </c>
      <c r="EC47" s="11">
        <v>100</v>
      </c>
      <c r="ED47" s="11">
        <v>100</v>
      </c>
      <c r="EE47" s="11">
        <v>100</v>
      </c>
      <c r="EF47" s="11">
        <v>100</v>
      </c>
      <c r="EG47" s="11">
        <v>100</v>
      </c>
      <c r="EH47" s="11">
        <v>100</v>
      </c>
      <c r="EI47" s="11">
        <v>100</v>
      </c>
      <c r="EJ47" s="11">
        <v>100</v>
      </c>
      <c r="EK47" s="11">
        <v>100</v>
      </c>
      <c r="EL47" s="11">
        <v>100</v>
      </c>
      <c r="EM47" s="11">
        <v>100</v>
      </c>
      <c r="EN47" s="11">
        <v>100</v>
      </c>
      <c r="EO47" s="11">
        <v>100</v>
      </c>
      <c r="EP47" s="11">
        <v>100</v>
      </c>
      <c r="EQ47" s="11">
        <v>100</v>
      </c>
      <c r="ES47" s="11">
        <f t="shared" si="191"/>
        <v>100</v>
      </c>
      <c r="ET47" s="11">
        <f t="shared" si="192"/>
        <v>100</v>
      </c>
      <c r="EU47" s="11">
        <f t="shared" si="193"/>
        <v>100</v>
      </c>
      <c r="EV47" s="11">
        <f t="shared" si="194"/>
        <v>100</v>
      </c>
      <c r="EW47" s="11">
        <f t="shared" si="195"/>
        <v>100</v>
      </c>
      <c r="EX47" s="11">
        <f t="shared" si="196"/>
        <v>100</v>
      </c>
      <c r="EZ47" s="29">
        <f t="shared" si="197"/>
        <v>0</v>
      </c>
      <c r="FA47" s="29">
        <f t="shared" si="198"/>
        <v>0</v>
      </c>
      <c r="FB47" s="29">
        <f t="shared" si="199"/>
        <v>0</v>
      </c>
      <c r="FC47" s="29">
        <f t="shared" si="200"/>
        <v>0</v>
      </c>
      <c r="FD47" s="25"/>
      <c r="FE47" s="25"/>
      <c r="FF47" s="25"/>
      <c r="FG47" s="25"/>
      <c r="FH47" s="25"/>
      <c r="FI47" s="25"/>
      <c r="FJ47" s="25"/>
      <c r="FK47" s="25"/>
      <c r="FL47" s="25"/>
      <c r="FM47" s="25"/>
      <c r="FN47" s="25"/>
      <c r="FO47" s="25"/>
      <c r="FP47" s="25"/>
      <c r="FQ47" s="25"/>
      <c r="FR47" s="25"/>
      <c r="FS47" s="25"/>
      <c r="FT47" s="25"/>
      <c r="FU47" s="25"/>
      <c r="FV47" s="25"/>
      <c r="FW47" s="25"/>
      <c r="FX47" s="25"/>
      <c r="FY47" s="25"/>
      <c r="FZ47" s="25"/>
      <c r="GA47" s="25"/>
      <c r="GB47" s="28"/>
      <c r="GC47" s="27"/>
      <c r="GD47" s="26">
        <f t="shared" si="201"/>
        <v>0</v>
      </c>
      <c r="GE47" s="25">
        <f t="shared" si="202"/>
        <v>0</v>
      </c>
      <c r="GF47" s="25">
        <f t="shared" si="203"/>
        <v>0</v>
      </c>
      <c r="GG47" s="25">
        <f t="shared" si="204"/>
        <v>0</v>
      </c>
      <c r="GH47" s="25">
        <f t="shared" si="205"/>
        <v>0</v>
      </c>
      <c r="GI47" s="25">
        <f t="shared" si="206"/>
        <v>0</v>
      </c>
      <c r="GK47" s="24">
        <f t="shared" si="207"/>
        <v>0</v>
      </c>
      <c r="GL47" s="24">
        <f t="shared" si="208"/>
        <v>0</v>
      </c>
      <c r="GM47" s="24">
        <f t="shared" si="209"/>
        <v>0</v>
      </c>
      <c r="GN47" s="24">
        <f t="shared" si="210"/>
        <v>0</v>
      </c>
      <c r="GO47" s="23">
        <v>0.8</v>
      </c>
      <c r="GP47" s="23">
        <v>0.1</v>
      </c>
    </row>
    <row r="48" spans="3:198" ht="15.75">
      <c r="C48" s="46">
        <v>42</v>
      </c>
      <c r="D48" s="43"/>
      <c r="E48" s="45"/>
      <c r="G48" s="44"/>
      <c r="H48" s="43"/>
      <c r="I48" s="42"/>
      <c r="J48" s="41"/>
      <c r="K48" s="40"/>
      <c r="L48" s="39" t="e">
        <f t="shared" si="110"/>
        <v>#DIV/0!</v>
      </c>
      <c r="M48" s="38" t="e">
        <f t="shared" si="111"/>
        <v>#DIV/0!</v>
      </c>
      <c r="O48" s="37" t="e">
        <f t="shared" si="211"/>
        <v>#DIV/0!</v>
      </c>
      <c r="P48" s="36" t="e">
        <f t="shared" si="211"/>
        <v>#DIV/0!</v>
      </c>
      <c r="Q48" s="36" t="e">
        <f t="shared" si="211"/>
        <v>#DIV/0!</v>
      </c>
      <c r="R48" s="36" t="e">
        <f t="shared" si="211"/>
        <v>#DIV/0!</v>
      </c>
      <c r="S48" s="36" t="e">
        <f t="shared" si="211"/>
        <v>#DIV/0!</v>
      </c>
      <c r="T48" s="36" t="e">
        <f t="shared" si="211"/>
        <v>#DIV/0!</v>
      </c>
      <c r="U48" s="36" t="e">
        <f t="shared" si="211"/>
        <v>#DIV/0!</v>
      </c>
      <c r="V48" s="36" t="e">
        <f t="shared" si="211"/>
        <v>#DIV/0!</v>
      </c>
      <c r="W48" s="36" t="e">
        <f t="shared" si="211"/>
        <v>#DIV/0!</v>
      </c>
      <c r="X48" s="36" t="e">
        <f t="shared" si="211"/>
        <v>#DIV/0!</v>
      </c>
      <c r="Y48" s="36" t="e">
        <f t="shared" si="211"/>
        <v>#DIV/0!</v>
      </c>
      <c r="Z48" s="36" t="e">
        <f t="shared" si="211"/>
        <v>#DIV/0!</v>
      </c>
      <c r="AA48" s="35" t="e">
        <f t="shared" si="212"/>
        <v>#DIV/0!</v>
      </c>
      <c r="AB48" s="36" t="e">
        <f t="shared" si="212"/>
        <v>#DIV/0!</v>
      </c>
      <c r="AC48" s="36" t="e">
        <f t="shared" si="212"/>
        <v>#DIV/0!</v>
      </c>
      <c r="AD48" s="36" t="e">
        <f t="shared" si="212"/>
        <v>#DIV/0!</v>
      </c>
      <c r="AE48" s="36" t="e">
        <f t="shared" si="212"/>
        <v>#DIV/0!</v>
      </c>
      <c r="AF48" s="36" t="e">
        <f t="shared" si="212"/>
        <v>#DIV/0!</v>
      </c>
      <c r="AG48" s="36" t="e">
        <f t="shared" si="212"/>
        <v>#DIV/0!</v>
      </c>
      <c r="AH48" s="36" t="e">
        <f t="shared" si="212"/>
        <v>#DIV/0!</v>
      </c>
      <c r="AI48" s="36" t="e">
        <f t="shared" si="212"/>
        <v>#DIV/0!</v>
      </c>
      <c r="AJ48" s="36" t="e">
        <f t="shared" si="212"/>
        <v>#DIV/0!</v>
      </c>
      <c r="AK48" s="36" t="e">
        <f t="shared" si="212"/>
        <v>#DIV/0!</v>
      </c>
      <c r="AL48" s="36" t="e">
        <f t="shared" si="212"/>
        <v>#DIV/0!</v>
      </c>
      <c r="AM48" s="35" t="e">
        <f t="shared" si="212"/>
        <v>#DIV/0!</v>
      </c>
      <c r="AO48" s="34" t="e">
        <f t="shared" si="112"/>
        <v>#DIV/0!</v>
      </c>
      <c r="AP48" s="33" t="e">
        <f t="shared" si="113"/>
        <v>#DIV/0!</v>
      </c>
      <c r="AQ48" s="33" t="e">
        <f t="shared" si="114"/>
        <v>#DIV/0!</v>
      </c>
      <c r="AR48" s="33" t="e">
        <f t="shared" si="115"/>
        <v>#DIV/0!</v>
      </c>
      <c r="AS48" s="33" t="e">
        <f t="shared" si="116"/>
        <v>#DIV/0!</v>
      </c>
      <c r="AT48" s="33" t="e">
        <f t="shared" si="117"/>
        <v>#DIV/0!</v>
      </c>
      <c r="AU48" s="33" t="e">
        <f t="shared" si="118"/>
        <v>#DIV/0!</v>
      </c>
      <c r="AV48" s="33" t="e">
        <f t="shared" si="119"/>
        <v>#DIV/0!</v>
      </c>
      <c r="AW48" s="33" t="e">
        <f t="shared" si="120"/>
        <v>#DIV/0!</v>
      </c>
      <c r="AX48" s="33" t="e">
        <f t="shared" si="121"/>
        <v>#DIV/0!</v>
      </c>
      <c r="AY48" s="33" t="e">
        <f t="shared" si="122"/>
        <v>#DIV/0!</v>
      </c>
      <c r="AZ48" s="33" t="e">
        <f t="shared" si="123"/>
        <v>#DIV/0!</v>
      </c>
      <c r="BA48" s="32" t="e">
        <f t="shared" si="124"/>
        <v>#DIV/0!</v>
      </c>
      <c r="BB48" s="33" t="e">
        <f t="shared" si="125"/>
        <v>#DIV/0!</v>
      </c>
      <c r="BC48" s="33" t="e">
        <f t="shared" si="126"/>
        <v>#DIV/0!</v>
      </c>
      <c r="BD48" s="33" t="e">
        <f t="shared" si="127"/>
        <v>#DIV/0!</v>
      </c>
      <c r="BE48" s="33" t="e">
        <f t="shared" si="128"/>
        <v>#DIV/0!</v>
      </c>
      <c r="BF48" s="33" t="e">
        <f t="shared" si="129"/>
        <v>#DIV/0!</v>
      </c>
      <c r="BG48" s="33" t="e">
        <f t="shared" si="130"/>
        <v>#DIV/0!</v>
      </c>
      <c r="BH48" s="33" t="e">
        <f t="shared" si="131"/>
        <v>#DIV/0!</v>
      </c>
      <c r="BI48" s="33" t="e">
        <f t="shared" si="132"/>
        <v>#DIV/0!</v>
      </c>
      <c r="BJ48" s="33" t="e">
        <f t="shared" si="133"/>
        <v>#DIV/0!</v>
      </c>
      <c r="BK48" s="33" t="e">
        <f t="shared" si="134"/>
        <v>#DIV/0!</v>
      </c>
      <c r="BL48" s="33" t="e">
        <f t="shared" si="135"/>
        <v>#DIV/0!</v>
      </c>
      <c r="BM48" s="32" t="e">
        <f t="shared" si="136"/>
        <v>#DIV/0!</v>
      </c>
      <c r="BO48" s="31" t="e">
        <f t="shared" si="137"/>
        <v>#DIV/0!</v>
      </c>
      <c r="BP48" s="31" t="e">
        <f t="shared" si="138"/>
        <v>#DIV/0!</v>
      </c>
      <c r="BQ48" s="31" t="e">
        <f t="shared" si="139"/>
        <v>#DIV/0!</v>
      </c>
      <c r="BR48" s="31" t="e">
        <f t="shared" si="140"/>
        <v>#DIV/0!</v>
      </c>
      <c r="BS48" s="31" t="e">
        <f t="shared" si="141"/>
        <v>#DIV/0!</v>
      </c>
      <c r="BT48" s="31" t="e">
        <f t="shared" si="142"/>
        <v>#DIV/0!</v>
      </c>
      <c r="BU48" s="31" t="e">
        <f t="shared" si="143"/>
        <v>#DIV/0!</v>
      </c>
      <c r="BV48" s="31" t="e">
        <f t="shared" si="144"/>
        <v>#DIV/0!</v>
      </c>
      <c r="BW48" s="31" t="e">
        <f t="shared" si="145"/>
        <v>#DIV/0!</v>
      </c>
      <c r="BX48" s="31" t="e">
        <f t="shared" si="146"/>
        <v>#DIV/0!</v>
      </c>
      <c r="BY48" s="31" t="e">
        <f t="shared" si="147"/>
        <v>#DIV/0!</v>
      </c>
      <c r="BZ48" s="31" t="e">
        <f t="shared" si="148"/>
        <v>#DIV/0!</v>
      </c>
      <c r="CA48" s="31" t="e">
        <f t="shared" si="149"/>
        <v>#DIV/0!</v>
      </c>
      <c r="CB48" s="31" t="e">
        <f t="shared" si="150"/>
        <v>#DIV/0!</v>
      </c>
      <c r="CC48" s="31" t="e">
        <f t="shared" si="151"/>
        <v>#DIV/0!</v>
      </c>
      <c r="CD48" s="31" t="e">
        <f t="shared" si="152"/>
        <v>#DIV/0!</v>
      </c>
      <c r="CE48" s="31" t="e">
        <f t="shared" si="153"/>
        <v>#DIV/0!</v>
      </c>
      <c r="CF48" s="31" t="e">
        <f t="shared" si="154"/>
        <v>#DIV/0!</v>
      </c>
      <c r="CG48" s="31" t="e">
        <f t="shared" si="155"/>
        <v>#DIV/0!</v>
      </c>
      <c r="CH48" s="31" t="e">
        <f t="shared" si="156"/>
        <v>#DIV/0!</v>
      </c>
      <c r="CI48" s="31" t="e">
        <f t="shared" si="157"/>
        <v>#DIV/0!</v>
      </c>
      <c r="CJ48" s="31" t="e">
        <f t="shared" si="158"/>
        <v>#DIV/0!</v>
      </c>
      <c r="CK48" s="31" t="e">
        <f t="shared" si="159"/>
        <v>#DIV/0!</v>
      </c>
      <c r="CL48" s="31" t="e">
        <f t="shared" si="160"/>
        <v>#DIV/0!</v>
      </c>
      <c r="CM48" s="31" t="e">
        <f t="shared" si="161"/>
        <v>#DIV/0!</v>
      </c>
      <c r="CO48" s="30" t="e">
        <f t="shared" si="162"/>
        <v>#DIV/0!</v>
      </c>
      <c r="CP48" s="30" t="e">
        <f t="shared" si="163"/>
        <v>#DIV/0!</v>
      </c>
      <c r="CQ48" s="30" t="e">
        <f t="shared" si="164"/>
        <v>#DIV/0!</v>
      </c>
      <c r="CR48" s="30" t="e">
        <f t="shared" si="165"/>
        <v>#DIV/0!</v>
      </c>
      <c r="CS48" s="30" t="e">
        <f t="shared" si="166"/>
        <v>#DIV/0!</v>
      </c>
      <c r="CT48" s="30" t="e">
        <f t="shared" si="167"/>
        <v>#DIV/0!</v>
      </c>
      <c r="CU48" s="30" t="e">
        <f t="shared" si="168"/>
        <v>#DIV/0!</v>
      </c>
      <c r="CV48" s="30" t="e">
        <f t="shared" si="169"/>
        <v>#DIV/0!</v>
      </c>
      <c r="CW48" s="30" t="e">
        <f t="shared" si="170"/>
        <v>#DIV/0!</v>
      </c>
      <c r="CX48" s="30" t="e">
        <f t="shared" si="171"/>
        <v>#DIV/0!</v>
      </c>
      <c r="CY48" s="30" t="e">
        <f t="shared" si="172"/>
        <v>#DIV/0!</v>
      </c>
      <c r="CZ48" s="30" t="e">
        <f t="shared" si="173"/>
        <v>#DIV/0!</v>
      </c>
      <c r="DA48" s="30" t="e">
        <f t="shared" si="174"/>
        <v>#DIV/0!</v>
      </c>
      <c r="DB48" s="30" t="e">
        <f t="shared" si="175"/>
        <v>#DIV/0!</v>
      </c>
      <c r="DC48" s="30" t="e">
        <f t="shared" si="176"/>
        <v>#DIV/0!</v>
      </c>
      <c r="DD48" s="30" t="e">
        <f t="shared" si="177"/>
        <v>#DIV/0!</v>
      </c>
      <c r="DE48" s="30" t="e">
        <f t="shared" si="178"/>
        <v>#DIV/0!</v>
      </c>
      <c r="DF48" s="30" t="e">
        <f t="shared" si="179"/>
        <v>#DIV/0!</v>
      </c>
      <c r="DG48" s="30" t="e">
        <f t="shared" si="180"/>
        <v>#DIV/0!</v>
      </c>
      <c r="DH48" s="30" t="e">
        <f t="shared" si="181"/>
        <v>#DIV/0!</v>
      </c>
      <c r="DI48" s="30" t="e">
        <f t="shared" si="182"/>
        <v>#DIV/0!</v>
      </c>
      <c r="DJ48" s="30" t="e">
        <f t="shared" si="183"/>
        <v>#DIV/0!</v>
      </c>
      <c r="DK48" s="30" t="e">
        <f t="shared" si="184"/>
        <v>#DIV/0!</v>
      </c>
      <c r="DL48" s="30" t="e">
        <f t="shared" si="185"/>
        <v>#DIV/0!</v>
      </c>
      <c r="DM48" s="30">
        <f t="shared" si="186"/>
        <v>0</v>
      </c>
      <c r="DO48" s="29">
        <f t="shared" si="187"/>
        <v>0</v>
      </c>
      <c r="DP48" s="29">
        <f t="shared" si="188"/>
        <v>0</v>
      </c>
      <c r="DQ48" s="29">
        <f t="shared" si="189"/>
        <v>0</v>
      </c>
      <c r="DR48" s="29">
        <f t="shared" si="190"/>
        <v>0</v>
      </c>
      <c r="DS48" s="11">
        <v>100</v>
      </c>
      <c r="DT48" s="11">
        <v>100</v>
      </c>
      <c r="DU48" s="11">
        <v>100</v>
      </c>
      <c r="DV48" s="11">
        <v>100</v>
      </c>
      <c r="DW48" s="11">
        <v>100</v>
      </c>
      <c r="DX48" s="11">
        <v>100</v>
      </c>
      <c r="DY48" s="11">
        <v>100</v>
      </c>
      <c r="DZ48" s="11">
        <v>100</v>
      </c>
      <c r="EA48" s="11">
        <v>100</v>
      </c>
      <c r="EB48" s="11">
        <v>100</v>
      </c>
      <c r="EC48" s="11">
        <v>100</v>
      </c>
      <c r="ED48" s="11">
        <v>100</v>
      </c>
      <c r="EE48" s="11">
        <v>100</v>
      </c>
      <c r="EF48" s="11">
        <v>100</v>
      </c>
      <c r="EG48" s="11">
        <v>100</v>
      </c>
      <c r="EH48" s="11">
        <v>100</v>
      </c>
      <c r="EI48" s="11">
        <v>100</v>
      </c>
      <c r="EJ48" s="11">
        <v>100</v>
      </c>
      <c r="EK48" s="11">
        <v>100</v>
      </c>
      <c r="EL48" s="11">
        <v>100</v>
      </c>
      <c r="EM48" s="11">
        <v>100</v>
      </c>
      <c r="EN48" s="11">
        <v>100</v>
      </c>
      <c r="EO48" s="11">
        <v>100</v>
      </c>
      <c r="EP48" s="11">
        <v>100</v>
      </c>
      <c r="EQ48" s="11">
        <v>100</v>
      </c>
      <c r="ES48" s="11">
        <f t="shared" si="191"/>
        <v>100</v>
      </c>
      <c r="ET48" s="11">
        <f t="shared" si="192"/>
        <v>100</v>
      </c>
      <c r="EU48" s="11">
        <f t="shared" si="193"/>
        <v>100</v>
      </c>
      <c r="EV48" s="11">
        <f t="shared" si="194"/>
        <v>100</v>
      </c>
      <c r="EW48" s="11">
        <f t="shared" si="195"/>
        <v>100</v>
      </c>
      <c r="EX48" s="11">
        <f t="shared" si="196"/>
        <v>100</v>
      </c>
      <c r="EZ48" s="29">
        <f t="shared" si="197"/>
        <v>0</v>
      </c>
      <c r="FA48" s="29">
        <f t="shared" si="198"/>
        <v>0</v>
      </c>
      <c r="FB48" s="29">
        <f t="shared" si="199"/>
        <v>0</v>
      </c>
      <c r="FC48" s="29">
        <f t="shared" si="200"/>
        <v>0</v>
      </c>
      <c r="FD48" s="25"/>
      <c r="FE48" s="25"/>
      <c r="FF48" s="25"/>
      <c r="FG48" s="25"/>
      <c r="FH48" s="25"/>
      <c r="FI48" s="25"/>
      <c r="FJ48" s="25"/>
      <c r="FK48" s="25"/>
      <c r="FL48" s="25"/>
      <c r="FM48" s="25"/>
      <c r="FN48" s="25"/>
      <c r="FO48" s="25"/>
      <c r="FP48" s="25"/>
      <c r="FQ48" s="25"/>
      <c r="FR48" s="25"/>
      <c r="FS48" s="25"/>
      <c r="FT48" s="25"/>
      <c r="FU48" s="25"/>
      <c r="FV48" s="25"/>
      <c r="FW48" s="25"/>
      <c r="FX48" s="25"/>
      <c r="FY48" s="25"/>
      <c r="FZ48" s="25"/>
      <c r="GA48" s="25"/>
      <c r="GB48" s="28"/>
      <c r="GC48" s="27"/>
      <c r="GD48" s="26">
        <f t="shared" si="201"/>
        <v>0</v>
      </c>
      <c r="GE48" s="25">
        <f t="shared" si="202"/>
        <v>0</v>
      </c>
      <c r="GF48" s="25">
        <f t="shared" si="203"/>
        <v>0</v>
      </c>
      <c r="GG48" s="25">
        <f t="shared" si="204"/>
        <v>0</v>
      </c>
      <c r="GH48" s="25">
        <f t="shared" si="205"/>
        <v>0</v>
      </c>
      <c r="GI48" s="25">
        <f t="shared" si="206"/>
        <v>0</v>
      </c>
      <c r="GK48" s="24">
        <f t="shared" si="207"/>
        <v>0</v>
      </c>
      <c r="GL48" s="24">
        <f t="shared" si="208"/>
        <v>0</v>
      </c>
      <c r="GM48" s="24">
        <f t="shared" si="209"/>
        <v>0</v>
      </c>
      <c r="GN48" s="24">
        <f t="shared" si="210"/>
        <v>0</v>
      </c>
      <c r="GO48" s="23">
        <v>0.8</v>
      </c>
      <c r="GP48" s="23">
        <v>0.1</v>
      </c>
    </row>
    <row r="49" spans="3:198" ht="15.75">
      <c r="C49" s="46">
        <v>43</v>
      </c>
      <c r="D49" s="43"/>
      <c r="E49" s="45"/>
      <c r="G49" s="44"/>
      <c r="H49" s="43"/>
      <c r="I49" s="42"/>
      <c r="J49" s="41"/>
      <c r="K49" s="40"/>
      <c r="L49" s="39" t="e">
        <f t="shared" si="110"/>
        <v>#DIV/0!</v>
      </c>
      <c r="M49" s="38" t="e">
        <f t="shared" si="111"/>
        <v>#DIV/0!</v>
      </c>
      <c r="O49" s="37" t="e">
        <f t="shared" si="211"/>
        <v>#DIV/0!</v>
      </c>
      <c r="P49" s="36" t="e">
        <f t="shared" si="211"/>
        <v>#DIV/0!</v>
      </c>
      <c r="Q49" s="36" t="e">
        <f t="shared" si="211"/>
        <v>#DIV/0!</v>
      </c>
      <c r="R49" s="36" t="e">
        <f t="shared" si="211"/>
        <v>#DIV/0!</v>
      </c>
      <c r="S49" s="36" t="e">
        <f t="shared" si="211"/>
        <v>#DIV/0!</v>
      </c>
      <c r="T49" s="36" t="e">
        <f t="shared" si="211"/>
        <v>#DIV/0!</v>
      </c>
      <c r="U49" s="36" t="e">
        <f t="shared" si="211"/>
        <v>#DIV/0!</v>
      </c>
      <c r="V49" s="36" t="e">
        <f t="shared" si="211"/>
        <v>#DIV/0!</v>
      </c>
      <c r="W49" s="36" t="e">
        <f t="shared" si="211"/>
        <v>#DIV/0!</v>
      </c>
      <c r="X49" s="36" t="e">
        <f t="shared" si="211"/>
        <v>#DIV/0!</v>
      </c>
      <c r="Y49" s="36" t="e">
        <f t="shared" si="211"/>
        <v>#DIV/0!</v>
      </c>
      <c r="Z49" s="36" t="e">
        <f t="shared" si="211"/>
        <v>#DIV/0!</v>
      </c>
      <c r="AA49" s="35" t="e">
        <f t="shared" si="212"/>
        <v>#DIV/0!</v>
      </c>
      <c r="AB49" s="36" t="e">
        <f t="shared" si="212"/>
        <v>#DIV/0!</v>
      </c>
      <c r="AC49" s="36" t="e">
        <f t="shared" si="212"/>
        <v>#DIV/0!</v>
      </c>
      <c r="AD49" s="36" t="e">
        <f t="shared" si="212"/>
        <v>#DIV/0!</v>
      </c>
      <c r="AE49" s="36" t="e">
        <f t="shared" si="212"/>
        <v>#DIV/0!</v>
      </c>
      <c r="AF49" s="36" t="e">
        <f t="shared" si="212"/>
        <v>#DIV/0!</v>
      </c>
      <c r="AG49" s="36" t="e">
        <f t="shared" si="212"/>
        <v>#DIV/0!</v>
      </c>
      <c r="AH49" s="36" t="e">
        <f t="shared" si="212"/>
        <v>#DIV/0!</v>
      </c>
      <c r="AI49" s="36" t="e">
        <f t="shared" si="212"/>
        <v>#DIV/0!</v>
      </c>
      <c r="AJ49" s="36" t="e">
        <f t="shared" si="212"/>
        <v>#DIV/0!</v>
      </c>
      <c r="AK49" s="36" t="e">
        <f t="shared" si="212"/>
        <v>#DIV/0!</v>
      </c>
      <c r="AL49" s="36" t="e">
        <f t="shared" si="212"/>
        <v>#DIV/0!</v>
      </c>
      <c r="AM49" s="35" t="e">
        <f t="shared" si="212"/>
        <v>#DIV/0!</v>
      </c>
      <c r="AO49" s="34" t="e">
        <f t="shared" si="112"/>
        <v>#DIV/0!</v>
      </c>
      <c r="AP49" s="33" t="e">
        <f t="shared" si="113"/>
        <v>#DIV/0!</v>
      </c>
      <c r="AQ49" s="33" t="e">
        <f t="shared" si="114"/>
        <v>#DIV/0!</v>
      </c>
      <c r="AR49" s="33" t="e">
        <f t="shared" si="115"/>
        <v>#DIV/0!</v>
      </c>
      <c r="AS49" s="33" t="e">
        <f t="shared" si="116"/>
        <v>#DIV/0!</v>
      </c>
      <c r="AT49" s="33" t="e">
        <f t="shared" si="117"/>
        <v>#DIV/0!</v>
      </c>
      <c r="AU49" s="33" t="e">
        <f t="shared" si="118"/>
        <v>#DIV/0!</v>
      </c>
      <c r="AV49" s="33" t="e">
        <f t="shared" si="119"/>
        <v>#DIV/0!</v>
      </c>
      <c r="AW49" s="33" t="e">
        <f t="shared" si="120"/>
        <v>#DIV/0!</v>
      </c>
      <c r="AX49" s="33" t="e">
        <f t="shared" si="121"/>
        <v>#DIV/0!</v>
      </c>
      <c r="AY49" s="33" t="e">
        <f t="shared" si="122"/>
        <v>#DIV/0!</v>
      </c>
      <c r="AZ49" s="33" t="e">
        <f t="shared" si="123"/>
        <v>#DIV/0!</v>
      </c>
      <c r="BA49" s="32" t="e">
        <f t="shared" si="124"/>
        <v>#DIV/0!</v>
      </c>
      <c r="BB49" s="33" t="e">
        <f t="shared" si="125"/>
        <v>#DIV/0!</v>
      </c>
      <c r="BC49" s="33" t="e">
        <f t="shared" si="126"/>
        <v>#DIV/0!</v>
      </c>
      <c r="BD49" s="33" t="e">
        <f t="shared" si="127"/>
        <v>#DIV/0!</v>
      </c>
      <c r="BE49" s="33" t="e">
        <f t="shared" si="128"/>
        <v>#DIV/0!</v>
      </c>
      <c r="BF49" s="33" t="e">
        <f t="shared" si="129"/>
        <v>#DIV/0!</v>
      </c>
      <c r="BG49" s="33" t="e">
        <f t="shared" si="130"/>
        <v>#DIV/0!</v>
      </c>
      <c r="BH49" s="33" t="e">
        <f t="shared" si="131"/>
        <v>#DIV/0!</v>
      </c>
      <c r="BI49" s="33" t="e">
        <f t="shared" si="132"/>
        <v>#DIV/0!</v>
      </c>
      <c r="BJ49" s="33" t="e">
        <f t="shared" si="133"/>
        <v>#DIV/0!</v>
      </c>
      <c r="BK49" s="33" t="e">
        <f t="shared" si="134"/>
        <v>#DIV/0!</v>
      </c>
      <c r="BL49" s="33" t="e">
        <f t="shared" si="135"/>
        <v>#DIV/0!</v>
      </c>
      <c r="BM49" s="32" t="e">
        <f t="shared" si="136"/>
        <v>#DIV/0!</v>
      </c>
      <c r="BO49" s="31" t="e">
        <f t="shared" si="137"/>
        <v>#DIV/0!</v>
      </c>
      <c r="BP49" s="31" t="e">
        <f t="shared" si="138"/>
        <v>#DIV/0!</v>
      </c>
      <c r="BQ49" s="31" t="e">
        <f t="shared" si="139"/>
        <v>#DIV/0!</v>
      </c>
      <c r="BR49" s="31" t="e">
        <f t="shared" si="140"/>
        <v>#DIV/0!</v>
      </c>
      <c r="BS49" s="31" t="e">
        <f t="shared" si="141"/>
        <v>#DIV/0!</v>
      </c>
      <c r="BT49" s="31" t="e">
        <f t="shared" si="142"/>
        <v>#DIV/0!</v>
      </c>
      <c r="BU49" s="31" t="e">
        <f t="shared" si="143"/>
        <v>#DIV/0!</v>
      </c>
      <c r="BV49" s="31" t="e">
        <f t="shared" si="144"/>
        <v>#DIV/0!</v>
      </c>
      <c r="BW49" s="31" t="e">
        <f t="shared" si="145"/>
        <v>#DIV/0!</v>
      </c>
      <c r="BX49" s="31" t="e">
        <f t="shared" si="146"/>
        <v>#DIV/0!</v>
      </c>
      <c r="BY49" s="31" t="e">
        <f t="shared" si="147"/>
        <v>#DIV/0!</v>
      </c>
      <c r="BZ49" s="31" t="e">
        <f t="shared" si="148"/>
        <v>#DIV/0!</v>
      </c>
      <c r="CA49" s="31" t="e">
        <f t="shared" si="149"/>
        <v>#DIV/0!</v>
      </c>
      <c r="CB49" s="31" t="e">
        <f t="shared" si="150"/>
        <v>#DIV/0!</v>
      </c>
      <c r="CC49" s="31" t="e">
        <f t="shared" si="151"/>
        <v>#DIV/0!</v>
      </c>
      <c r="CD49" s="31" t="e">
        <f t="shared" si="152"/>
        <v>#DIV/0!</v>
      </c>
      <c r="CE49" s="31" t="e">
        <f t="shared" si="153"/>
        <v>#DIV/0!</v>
      </c>
      <c r="CF49" s="31" t="e">
        <f t="shared" si="154"/>
        <v>#DIV/0!</v>
      </c>
      <c r="CG49" s="31" t="e">
        <f t="shared" si="155"/>
        <v>#DIV/0!</v>
      </c>
      <c r="CH49" s="31" t="e">
        <f t="shared" si="156"/>
        <v>#DIV/0!</v>
      </c>
      <c r="CI49" s="31" t="e">
        <f t="shared" si="157"/>
        <v>#DIV/0!</v>
      </c>
      <c r="CJ49" s="31" t="e">
        <f t="shared" si="158"/>
        <v>#DIV/0!</v>
      </c>
      <c r="CK49" s="31" t="e">
        <f t="shared" si="159"/>
        <v>#DIV/0!</v>
      </c>
      <c r="CL49" s="31" t="e">
        <f t="shared" si="160"/>
        <v>#DIV/0!</v>
      </c>
      <c r="CM49" s="31" t="e">
        <f t="shared" si="161"/>
        <v>#DIV/0!</v>
      </c>
      <c r="CO49" s="30" t="e">
        <f t="shared" si="162"/>
        <v>#DIV/0!</v>
      </c>
      <c r="CP49" s="30" t="e">
        <f t="shared" si="163"/>
        <v>#DIV/0!</v>
      </c>
      <c r="CQ49" s="30" t="e">
        <f t="shared" si="164"/>
        <v>#DIV/0!</v>
      </c>
      <c r="CR49" s="30" t="e">
        <f t="shared" si="165"/>
        <v>#DIV/0!</v>
      </c>
      <c r="CS49" s="30" t="e">
        <f t="shared" si="166"/>
        <v>#DIV/0!</v>
      </c>
      <c r="CT49" s="30" t="e">
        <f t="shared" si="167"/>
        <v>#DIV/0!</v>
      </c>
      <c r="CU49" s="30" t="e">
        <f t="shared" si="168"/>
        <v>#DIV/0!</v>
      </c>
      <c r="CV49" s="30" t="e">
        <f t="shared" si="169"/>
        <v>#DIV/0!</v>
      </c>
      <c r="CW49" s="30" t="e">
        <f t="shared" si="170"/>
        <v>#DIV/0!</v>
      </c>
      <c r="CX49" s="30" t="e">
        <f t="shared" si="171"/>
        <v>#DIV/0!</v>
      </c>
      <c r="CY49" s="30" t="e">
        <f t="shared" si="172"/>
        <v>#DIV/0!</v>
      </c>
      <c r="CZ49" s="30" t="e">
        <f t="shared" si="173"/>
        <v>#DIV/0!</v>
      </c>
      <c r="DA49" s="30" t="e">
        <f t="shared" si="174"/>
        <v>#DIV/0!</v>
      </c>
      <c r="DB49" s="30" t="e">
        <f t="shared" si="175"/>
        <v>#DIV/0!</v>
      </c>
      <c r="DC49" s="30" t="e">
        <f t="shared" si="176"/>
        <v>#DIV/0!</v>
      </c>
      <c r="DD49" s="30" t="e">
        <f t="shared" si="177"/>
        <v>#DIV/0!</v>
      </c>
      <c r="DE49" s="30" t="e">
        <f t="shared" si="178"/>
        <v>#DIV/0!</v>
      </c>
      <c r="DF49" s="30" t="e">
        <f t="shared" si="179"/>
        <v>#DIV/0!</v>
      </c>
      <c r="DG49" s="30" t="e">
        <f t="shared" si="180"/>
        <v>#DIV/0!</v>
      </c>
      <c r="DH49" s="30" t="e">
        <f t="shared" si="181"/>
        <v>#DIV/0!</v>
      </c>
      <c r="DI49" s="30" t="e">
        <f t="shared" si="182"/>
        <v>#DIV/0!</v>
      </c>
      <c r="DJ49" s="30" t="e">
        <f t="shared" si="183"/>
        <v>#DIV/0!</v>
      </c>
      <c r="DK49" s="30" t="e">
        <f t="shared" si="184"/>
        <v>#DIV/0!</v>
      </c>
      <c r="DL49" s="30" t="e">
        <f t="shared" si="185"/>
        <v>#DIV/0!</v>
      </c>
      <c r="DM49" s="30">
        <f t="shared" si="186"/>
        <v>0</v>
      </c>
      <c r="DO49" s="29">
        <f t="shared" si="187"/>
        <v>0</v>
      </c>
      <c r="DP49" s="29">
        <f t="shared" si="188"/>
        <v>0</v>
      </c>
      <c r="DQ49" s="29">
        <f t="shared" si="189"/>
        <v>0</v>
      </c>
      <c r="DR49" s="29">
        <f t="shared" si="190"/>
        <v>0</v>
      </c>
      <c r="DS49" s="11">
        <v>100</v>
      </c>
      <c r="DT49" s="11">
        <v>100</v>
      </c>
      <c r="DU49" s="11">
        <v>100</v>
      </c>
      <c r="DV49" s="11">
        <v>100</v>
      </c>
      <c r="DW49" s="11">
        <v>100</v>
      </c>
      <c r="DX49" s="11">
        <v>100</v>
      </c>
      <c r="DY49" s="11">
        <v>100</v>
      </c>
      <c r="DZ49" s="11">
        <v>100</v>
      </c>
      <c r="EA49" s="11">
        <v>100</v>
      </c>
      <c r="EB49" s="11">
        <v>100</v>
      </c>
      <c r="EC49" s="11">
        <v>100</v>
      </c>
      <c r="ED49" s="11">
        <v>100</v>
      </c>
      <c r="EE49" s="11">
        <v>100</v>
      </c>
      <c r="EF49" s="11">
        <v>100</v>
      </c>
      <c r="EG49" s="11">
        <v>100</v>
      </c>
      <c r="EH49" s="11">
        <v>100</v>
      </c>
      <c r="EI49" s="11">
        <v>100</v>
      </c>
      <c r="EJ49" s="11">
        <v>100</v>
      </c>
      <c r="EK49" s="11">
        <v>100</v>
      </c>
      <c r="EL49" s="11">
        <v>100</v>
      </c>
      <c r="EM49" s="11">
        <v>100</v>
      </c>
      <c r="EN49" s="11">
        <v>100</v>
      </c>
      <c r="EO49" s="11">
        <v>100</v>
      </c>
      <c r="EP49" s="11">
        <v>100</v>
      </c>
      <c r="EQ49" s="11">
        <v>100</v>
      </c>
      <c r="ES49" s="11">
        <f t="shared" si="191"/>
        <v>100</v>
      </c>
      <c r="ET49" s="11">
        <f t="shared" si="192"/>
        <v>100</v>
      </c>
      <c r="EU49" s="11">
        <f t="shared" si="193"/>
        <v>100</v>
      </c>
      <c r="EV49" s="11">
        <f t="shared" si="194"/>
        <v>100</v>
      </c>
      <c r="EW49" s="11">
        <f t="shared" si="195"/>
        <v>100</v>
      </c>
      <c r="EX49" s="11">
        <f t="shared" si="196"/>
        <v>100</v>
      </c>
      <c r="EZ49" s="29">
        <f t="shared" si="197"/>
        <v>0</v>
      </c>
      <c r="FA49" s="29">
        <f t="shared" si="198"/>
        <v>0</v>
      </c>
      <c r="FB49" s="29">
        <f t="shared" si="199"/>
        <v>0</v>
      </c>
      <c r="FC49" s="29">
        <f t="shared" si="200"/>
        <v>0</v>
      </c>
      <c r="FD49" s="25"/>
      <c r="FE49" s="25"/>
      <c r="FF49" s="25"/>
      <c r="FG49" s="25"/>
      <c r="FH49" s="25"/>
      <c r="FI49" s="25"/>
      <c r="FJ49" s="25"/>
      <c r="FK49" s="25"/>
      <c r="FL49" s="25"/>
      <c r="FM49" s="25"/>
      <c r="FN49" s="25"/>
      <c r="FO49" s="25"/>
      <c r="FP49" s="25"/>
      <c r="FQ49" s="25"/>
      <c r="FR49" s="25"/>
      <c r="FS49" s="25"/>
      <c r="FT49" s="25"/>
      <c r="FU49" s="25"/>
      <c r="FV49" s="25"/>
      <c r="FW49" s="25"/>
      <c r="FX49" s="25"/>
      <c r="FY49" s="25"/>
      <c r="FZ49" s="25"/>
      <c r="GA49" s="25"/>
      <c r="GB49" s="28"/>
      <c r="GC49" s="27"/>
      <c r="GD49" s="26">
        <f t="shared" si="201"/>
        <v>0</v>
      </c>
      <c r="GE49" s="25">
        <f t="shared" si="202"/>
        <v>0</v>
      </c>
      <c r="GF49" s="25">
        <f t="shared" si="203"/>
        <v>0</v>
      </c>
      <c r="GG49" s="25">
        <f t="shared" si="204"/>
        <v>0</v>
      </c>
      <c r="GH49" s="25">
        <f t="shared" si="205"/>
        <v>0</v>
      </c>
      <c r="GI49" s="25">
        <f t="shared" si="206"/>
        <v>0</v>
      </c>
      <c r="GK49" s="24">
        <f t="shared" si="207"/>
        <v>0</v>
      </c>
      <c r="GL49" s="24">
        <f t="shared" si="208"/>
        <v>0</v>
      </c>
      <c r="GM49" s="24">
        <f t="shared" si="209"/>
        <v>0</v>
      </c>
      <c r="GN49" s="24">
        <f t="shared" si="210"/>
        <v>0</v>
      </c>
      <c r="GO49" s="23">
        <v>0.8</v>
      </c>
      <c r="GP49" s="23">
        <v>0.1</v>
      </c>
    </row>
    <row r="50" spans="3:198" ht="15.75">
      <c r="C50" s="46">
        <v>44</v>
      </c>
      <c r="D50" s="43"/>
      <c r="E50" s="45"/>
      <c r="G50" s="44"/>
      <c r="H50" s="43"/>
      <c r="I50" s="42"/>
      <c r="J50" s="41"/>
      <c r="K50" s="40"/>
      <c r="L50" s="39" t="e">
        <f t="shared" si="110"/>
        <v>#DIV/0!</v>
      </c>
      <c r="M50" s="38" t="e">
        <f t="shared" si="111"/>
        <v>#DIV/0!</v>
      </c>
      <c r="O50" s="37" t="e">
        <f t="shared" si="211"/>
        <v>#DIV/0!</v>
      </c>
      <c r="P50" s="36" t="e">
        <f t="shared" si="211"/>
        <v>#DIV/0!</v>
      </c>
      <c r="Q50" s="36" t="e">
        <f t="shared" si="211"/>
        <v>#DIV/0!</v>
      </c>
      <c r="R50" s="36" t="e">
        <f t="shared" si="211"/>
        <v>#DIV/0!</v>
      </c>
      <c r="S50" s="36" t="e">
        <f t="shared" si="211"/>
        <v>#DIV/0!</v>
      </c>
      <c r="T50" s="36" t="e">
        <f t="shared" si="211"/>
        <v>#DIV/0!</v>
      </c>
      <c r="U50" s="36" t="e">
        <f t="shared" si="211"/>
        <v>#DIV/0!</v>
      </c>
      <c r="V50" s="36" t="e">
        <f t="shared" si="211"/>
        <v>#DIV/0!</v>
      </c>
      <c r="W50" s="36" t="e">
        <f t="shared" si="211"/>
        <v>#DIV/0!</v>
      </c>
      <c r="X50" s="36" t="e">
        <f t="shared" si="211"/>
        <v>#DIV/0!</v>
      </c>
      <c r="Y50" s="36" t="e">
        <f t="shared" si="211"/>
        <v>#DIV/0!</v>
      </c>
      <c r="Z50" s="36" t="e">
        <f t="shared" si="211"/>
        <v>#DIV/0!</v>
      </c>
      <c r="AA50" s="35" t="e">
        <f t="shared" si="212"/>
        <v>#DIV/0!</v>
      </c>
      <c r="AB50" s="36" t="e">
        <f t="shared" si="212"/>
        <v>#DIV/0!</v>
      </c>
      <c r="AC50" s="36" t="e">
        <f t="shared" si="212"/>
        <v>#DIV/0!</v>
      </c>
      <c r="AD50" s="36" t="e">
        <f t="shared" si="212"/>
        <v>#DIV/0!</v>
      </c>
      <c r="AE50" s="36" t="e">
        <f t="shared" si="212"/>
        <v>#DIV/0!</v>
      </c>
      <c r="AF50" s="36" t="e">
        <f t="shared" si="212"/>
        <v>#DIV/0!</v>
      </c>
      <c r="AG50" s="36" t="e">
        <f t="shared" si="212"/>
        <v>#DIV/0!</v>
      </c>
      <c r="AH50" s="36" t="e">
        <f t="shared" si="212"/>
        <v>#DIV/0!</v>
      </c>
      <c r="AI50" s="36" t="e">
        <f t="shared" si="212"/>
        <v>#DIV/0!</v>
      </c>
      <c r="AJ50" s="36" t="e">
        <f t="shared" si="212"/>
        <v>#DIV/0!</v>
      </c>
      <c r="AK50" s="36" t="e">
        <f t="shared" si="212"/>
        <v>#DIV/0!</v>
      </c>
      <c r="AL50" s="36" t="e">
        <f t="shared" si="212"/>
        <v>#DIV/0!</v>
      </c>
      <c r="AM50" s="35" t="e">
        <f t="shared" si="212"/>
        <v>#DIV/0!</v>
      </c>
      <c r="AO50" s="34" t="e">
        <f t="shared" si="112"/>
        <v>#DIV/0!</v>
      </c>
      <c r="AP50" s="33" t="e">
        <f t="shared" si="113"/>
        <v>#DIV/0!</v>
      </c>
      <c r="AQ50" s="33" t="e">
        <f t="shared" si="114"/>
        <v>#DIV/0!</v>
      </c>
      <c r="AR50" s="33" t="e">
        <f t="shared" si="115"/>
        <v>#DIV/0!</v>
      </c>
      <c r="AS50" s="33" t="e">
        <f t="shared" si="116"/>
        <v>#DIV/0!</v>
      </c>
      <c r="AT50" s="33" t="e">
        <f t="shared" si="117"/>
        <v>#DIV/0!</v>
      </c>
      <c r="AU50" s="33" t="e">
        <f t="shared" si="118"/>
        <v>#DIV/0!</v>
      </c>
      <c r="AV50" s="33" t="e">
        <f t="shared" si="119"/>
        <v>#DIV/0!</v>
      </c>
      <c r="AW50" s="33" t="e">
        <f t="shared" si="120"/>
        <v>#DIV/0!</v>
      </c>
      <c r="AX50" s="33" t="e">
        <f t="shared" si="121"/>
        <v>#DIV/0!</v>
      </c>
      <c r="AY50" s="33" t="e">
        <f t="shared" si="122"/>
        <v>#DIV/0!</v>
      </c>
      <c r="AZ50" s="33" t="e">
        <f t="shared" si="123"/>
        <v>#DIV/0!</v>
      </c>
      <c r="BA50" s="32" t="e">
        <f t="shared" si="124"/>
        <v>#DIV/0!</v>
      </c>
      <c r="BB50" s="33" t="e">
        <f t="shared" si="125"/>
        <v>#DIV/0!</v>
      </c>
      <c r="BC50" s="33" t="e">
        <f t="shared" si="126"/>
        <v>#DIV/0!</v>
      </c>
      <c r="BD50" s="33" t="e">
        <f t="shared" si="127"/>
        <v>#DIV/0!</v>
      </c>
      <c r="BE50" s="33" t="e">
        <f t="shared" si="128"/>
        <v>#DIV/0!</v>
      </c>
      <c r="BF50" s="33" t="e">
        <f t="shared" si="129"/>
        <v>#DIV/0!</v>
      </c>
      <c r="BG50" s="33" t="e">
        <f t="shared" si="130"/>
        <v>#DIV/0!</v>
      </c>
      <c r="BH50" s="33" t="e">
        <f t="shared" si="131"/>
        <v>#DIV/0!</v>
      </c>
      <c r="BI50" s="33" t="e">
        <f t="shared" si="132"/>
        <v>#DIV/0!</v>
      </c>
      <c r="BJ50" s="33" t="e">
        <f t="shared" si="133"/>
        <v>#DIV/0!</v>
      </c>
      <c r="BK50" s="33" t="e">
        <f t="shared" si="134"/>
        <v>#DIV/0!</v>
      </c>
      <c r="BL50" s="33" t="e">
        <f t="shared" si="135"/>
        <v>#DIV/0!</v>
      </c>
      <c r="BM50" s="32" t="e">
        <f t="shared" si="136"/>
        <v>#DIV/0!</v>
      </c>
      <c r="BO50" s="31" t="e">
        <f t="shared" si="137"/>
        <v>#DIV/0!</v>
      </c>
      <c r="BP50" s="31" t="e">
        <f t="shared" si="138"/>
        <v>#DIV/0!</v>
      </c>
      <c r="BQ50" s="31" t="e">
        <f t="shared" si="139"/>
        <v>#DIV/0!</v>
      </c>
      <c r="BR50" s="31" t="e">
        <f t="shared" si="140"/>
        <v>#DIV/0!</v>
      </c>
      <c r="BS50" s="31" t="e">
        <f t="shared" si="141"/>
        <v>#DIV/0!</v>
      </c>
      <c r="BT50" s="31" t="e">
        <f t="shared" si="142"/>
        <v>#DIV/0!</v>
      </c>
      <c r="BU50" s="31" t="e">
        <f t="shared" si="143"/>
        <v>#DIV/0!</v>
      </c>
      <c r="BV50" s="31" t="e">
        <f t="shared" si="144"/>
        <v>#DIV/0!</v>
      </c>
      <c r="BW50" s="31" t="e">
        <f t="shared" si="145"/>
        <v>#DIV/0!</v>
      </c>
      <c r="BX50" s="31" t="e">
        <f t="shared" si="146"/>
        <v>#DIV/0!</v>
      </c>
      <c r="BY50" s="31" t="e">
        <f t="shared" si="147"/>
        <v>#DIV/0!</v>
      </c>
      <c r="BZ50" s="31" t="e">
        <f t="shared" si="148"/>
        <v>#DIV/0!</v>
      </c>
      <c r="CA50" s="31" t="e">
        <f t="shared" si="149"/>
        <v>#DIV/0!</v>
      </c>
      <c r="CB50" s="31" t="e">
        <f t="shared" si="150"/>
        <v>#DIV/0!</v>
      </c>
      <c r="CC50" s="31" t="e">
        <f t="shared" si="151"/>
        <v>#DIV/0!</v>
      </c>
      <c r="CD50" s="31" t="e">
        <f t="shared" si="152"/>
        <v>#DIV/0!</v>
      </c>
      <c r="CE50" s="31" t="e">
        <f t="shared" si="153"/>
        <v>#DIV/0!</v>
      </c>
      <c r="CF50" s="31" t="e">
        <f t="shared" si="154"/>
        <v>#DIV/0!</v>
      </c>
      <c r="CG50" s="31" t="e">
        <f t="shared" si="155"/>
        <v>#DIV/0!</v>
      </c>
      <c r="CH50" s="31" t="e">
        <f t="shared" si="156"/>
        <v>#DIV/0!</v>
      </c>
      <c r="CI50" s="31" t="e">
        <f t="shared" si="157"/>
        <v>#DIV/0!</v>
      </c>
      <c r="CJ50" s="31" t="e">
        <f t="shared" si="158"/>
        <v>#DIV/0!</v>
      </c>
      <c r="CK50" s="31" t="e">
        <f t="shared" si="159"/>
        <v>#DIV/0!</v>
      </c>
      <c r="CL50" s="31" t="e">
        <f t="shared" si="160"/>
        <v>#DIV/0!</v>
      </c>
      <c r="CM50" s="31" t="e">
        <f t="shared" si="161"/>
        <v>#DIV/0!</v>
      </c>
      <c r="CO50" s="30" t="e">
        <f t="shared" si="162"/>
        <v>#DIV/0!</v>
      </c>
      <c r="CP50" s="30" t="e">
        <f t="shared" si="163"/>
        <v>#DIV/0!</v>
      </c>
      <c r="CQ50" s="30" t="e">
        <f t="shared" si="164"/>
        <v>#DIV/0!</v>
      </c>
      <c r="CR50" s="30" t="e">
        <f t="shared" si="165"/>
        <v>#DIV/0!</v>
      </c>
      <c r="CS50" s="30" t="e">
        <f t="shared" si="166"/>
        <v>#DIV/0!</v>
      </c>
      <c r="CT50" s="30" t="e">
        <f t="shared" si="167"/>
        <v>#DIV/0!</v>
      </c>
      <c r="CU50" s="30" t="e">
        <f t="shared" si="168"/>
        <v>#DIV/0!</v>
      </c>
      <c r="CV50" s="30" t="e">
        <f t="shared" si="169"/>
        <v>#DIV/0!</v>
      </c>
      <c r="CW50" s="30" t="e">
        <f t="shared" si="170"/>
        <v>#DIV/0!</v>
      </c>
      <c r="CX50" s="30" t="e">
        <f t="shared" si="171"/>
        <v>#DIV/0!</v>
      </c>
      <c r="CY50" s="30" t="e">
        <f t="shared" si="172"/>
        <v>#DIV/0!</v>
      </c>
      <c r="CZ50" s="30" t="e">
        <f t="shared" si="173"/>
        <v>#DIV/0!</v>
      </c>
      <c r="DA50" s="30" t="e">
        <f t="shared" si="174"/>
        <v>#DIV/0!</v>
      </c>
      <c r="DB50" s="30" t="e">
        <f t="shared" si="175"/>
        <v>#DIV/0!</v>
      </c>
      <c r="DC50" s="30" t="e">
        <f t="shared" si="176"/>
        <v>#DIV/0!</v>
      </c>
      <c r="DD50" s="30" t="e">
        <f t="shared" si="177"/>
        <v>#DIV/0!</v>
      </c>
      <c r="DE50" s="30" t="e">
        <f t="shared" si="178"/>
        <v>#DIV/0!</v>
      </c>
      <c r="DF50" s="30" t="e">
        <f t="shared" si="179"/>
        <v>#DIV/0!</v>
      </c>
      <c r="DG50" s="30" t="e">
        <f t="shared" si="180"/>
        <v>#DIV/0!</v>
      </c>
      <c r="DH50" s="30" t="e">
        <f t="shared" si="181"/>
        <v>#DIV/0!</v>
      </c>
      <c r="DI50" s="30" t="e">
        <f t="shared" si="182"/>
        <v>#DIV/0!</v>
      </c>
      <c r="DJ50" s="30" t="e">
        <f t="shared" si="183"/>
        <v>#DIV/0!</v>
      </c>
      <c r="DK50" s="30" t="e">
        <f t="shared" si="184"/>
        <v>#DIV/0!</v>
      </c>
      <c r="DL50" s="30" t="e">
        <f t="shared" si="185"/>
        <v>#DIV/0!</v>
      </c>
      <c r="DM50" s="30">
        <f t="shared" si="186"/>
        <v>0</v>
      </c>
      <c r="DO50" s="29">
        <f t="shared" si="187"/>
        <v>0</v>
      </c>
      <c r="DP50" s="29">
        <f t="shared" si="188"/>
        <v>0</v>
      </c>
      <c r="DQ50" s="29">
        <f t="shared" si="189"/>
        <v>0</v>
      </c>
      <c r="DR50" s="29">
        <f t="shared" si="190"/>
        <v>0</v>
      </c>
      <c r="DS50" s="11">
        <v>100</v>
      </c>
      <c r="DT50" s="11">
        <v>100</v>
      </c>
      <c r="DU50" s="11">
        <v>100</v>
      </c>
      <c r="DV50" s="11">
        <v>100</v>
      </c>
      <c r="DW50" s="11">
        <v>100</v>
      </c>
      <c r="DX50" s="11">
        <v>100</v>
      </c>
      <c r="DY50" s="11">
        <v>100</v>
      </c>
      <c r="DZ50" s="11">
        <v>100</v>
      </c>
      <c r="EA50" s="11">
        <v>100</v>
      </c>
      <c r="EB50" s="11">
        <v>100</v>
      </c>
      <c r="EC50" s="11">
        <v>100</v>
      </c>
      <c r="ED50" s="11">
        <v>100</v>
      </c>
      <c r="EE50" s="11">
        <v>100</v>
      </c>
      <c r="EF50" s="11">
        <v>100</v>
      </c>
      <c r="EG50" s="11">
        <v>100</v>
      </c>
      <c r="EH50" s="11">
        <v>100</v>
      </c>
      <c r="EI50" s="11">
        <v>100</v>
      </c>
      <c r="EJ50" s="11">
        <v>100</v>
      </c>
      <c r="EK50" s="11">
        <v>100</v>
      </c>
      <c r="EL50" s="11">
        <v>100</v>
      </c>
      <c r="EM50" s="11">
        <v>100</v>
      </c>
      <c r="EN50" s="11">
        <v>100</v>
      </c>
      <c r="EO50" s="11">
        <v>100</v>
      </c>
      <c r="EP50" s="11">
        <v>100</v>
      </c>
      <c r="EQ50" s="11">
        <v>100</v>
      </c>
      <c r="ES50" s="11">
        <f t="shared" si="191"/>
        <v>100</v>
      </c>
      <c r="ET50" s="11">
        <f t="shared" si="192"/>
        <v>100</v>
      </c>
      <c r="EU50" s="11">
        <f t="shared" si="193"/>
        <v>100</v>
      </c>
      <c r="EV50" s="11">
        <f t="shared" si="194"/>
        <v>100</v>
      </c>
      <c r="EW50" s="11">
        <f t="shared" si="195"/>
        <v>100</v>
      </c>
      <c r="EX50" s="11">
        <f t="shared" si="196"/>
        <v>100</v>
      </c>
      <c r="EZ50" s="29">
        <f t="shared" si="197"/>
        <v>0</v>
      </c>
      <c r="FA50" s="29">
        <f t="shared" si="198"/>
        <v>0</v>
      </c>
      <c r="FB50" s="29">
        <f t="shared" si="199"/>
        <v>0</v>
      </c>
      <c r="FC50" s="29">
        <f t="shared" si="200"/>
        <v>0</v>
      </c>
      <c r="FD50" s="25"/>
      <c r="FE50" s="25"/>
      <c r="FF50" s="25"/>
      <c r="FG50" s="25"/>
      <c r="FH50" s="25"/>
      <c r="FI50" s="25"/>
      <c r="FJ50" s="25"/>
      <c r="FK50" s="25"/>
      <c r="FL50" s="25"/>
      <c r="FM50" s="25"/>
      <c r="FN50" s="25"/>
      <c r="FO50" s="25"/>
      <c r="FP50" s="25"/>
      <c r="FQ50" s="25"/>
      <c r="FR50" s="25"/>
      <c r="FS50" s="25"/>
      <c r="FT50" s="25"/>
      <c r="FU50" s="25"/>
      <c r="FV50" s="25"/>
      <c r="FW50" s="25"/>
      <c r="FX50" s="25"/>
      <c r="FY50" s="25"/>
      <c r="FZ50" s="25"/>
      <c r="GA50" s="25"/>
      <c r="GB50" s="28"/>
      <c r="GC50" s="27"/>
      <c r="GD50" s="26">
        <f t="shared" si="201"/>
        <v>0</v>
      </c>
      <c r="GE50" s="25">
        <f t="shared" si="202"/>
        <v>0</v>
      </c>
      <c r="GF50" s="25">
        <f t="shared" si="203"/>
        <v>0</v>
      </c>
      <c r="GG50" s="25">
        <f t="shared" si="204"/>
        <v>0</v>
      </c>
      <c r="GH50" s="25">
        <f t="shared" si="205"/>
        <v>0</v>
      </c>
      <c r="GI50" s="25">
        <f t="shared" si="206"/>
        <v>0</v>
      </c>
      <c r="GK50" s="24">
        <f t="shared" si="207"/>
        <v>0</v>
      </c>
      <c r="GL50" s="24">
        <f t="shared" si="208"/>
        <v>0</v>
      </c>
      <c r="GM50" s="24">
        <f t="shared" si="209"/>
        <v>0</v>
      </c>
      <c r="GN50" s="24">
        <f t="shared" si="210"/>
        <v>0</v>
      </c>
      <c r="GO50" s="23">
        <v>0.8</v>
      </c>
      <c r="GP50" s="23">
        <v>0.1</v>
      </c>
    </row>
    <row r="51" spans="3:198" ht="15.75">
      <c r="C51" s="46">
        <v>45</v>
      </c>
      <c r="D51" s="43"/>
      <c r="E51" s="45"/>
      <c r="G51" s="44"/>
      <c r="H51" s="43"/>
      <c r="I51" s="42"/>
      <c r="J51" s="41"/>
      <c r="K51" s="40"/>
      <c r="L51" s="39" t="e">
        <f t="shared" si="110"/>
        <v>#DIV/0!</v>
      </c>
      <c r="M51" s="38" t="e">
        <f t="shared" si="111"/>
        <v>#DIV/0!</v>
      </c>
      <c r="O51" s="37" t="e">
        <f t="shared" si="211"/>
        <v>#DIV/0!</v>
      </c>
      <c r="P51" s="36" t="e">
        <f t="shared" si="211"/>
        <v>#DIV/0!</v>
      </c>
      <c r="Q51" s="36" t="e">
        <f t="shared" si="211"/>
        <v>#DIV/0!</v>
      </c>
      <c r="R51" s="36" t="e">
        <f t="shared" si="211"/>
        <v>#DIV/0!</v>
      </c>
      <c r="S51" s="36" t="e">
        <f t="shared" si="211"/>
        <v>#DIV/0!</v>
      </c>
      <c r="T51" s="36" t="e">
        <f t="shared" si="211"/>
        <v>#DIV/0!</v>
      </c>
      <c r="U51" s="36" t="e">
        <f t="shared" si="211"/>
        <v>#DIV/0!</v>
      </c>
      <c r="V51" s="36" t="e">
        <f t="shared" si="211"/>
        <v>#DIV/0!</v>
      </c>
      <c r="W51" s="36" t="e">
        <f t="shared" si="211"/>
        <v>#DIV/0!</v>
      </c>
      <c r="X51" s="36" t="e">
        <f t="shared" si="211"/>
        <v>#DIV/0!</v>
      </c>
      <c r="Y51" s="36" t="e">
        <f t="shared" si="211"/>
        <v>#DIV/0!</v>
      </c>
      <c r="Z51" s="36" t="e">
        <f t="shared" si="211"/>
        <v>#DIV/0!</v>
      </c>
      <c r="AA51" s="35" t="e">
        <f t="shared" si="212"/>
        <v>#DIV/0!</v>
      </c>
      <c r="AB51" s="36" t="e">
        <f t="shared" si="212"/>
        <v>#DIV/0!</v>
      </c>
      <c r="AC51" s="36" t="e">
        <f t="shared" si="212"/>
        <v>#DIV/0!</v>
      </c>
      <c r="AD51" s="36" t="e">
        <f t="shared" si="212"/>
        <v>#DIV/0!</v>
      </c>
      <c r="AE51" s="36" t="e">
        <f t="shared" si="212"/>
        <v>#DIV/0!</v>
      </c>
      <c r="AF51" s="36" t="e">
        <f t="shared" si="212"/>
        <v>#DIV/0!</v>
      </c>
      <c r="AG51" s="36" t="e">
        <f t="shared" si="212"/>
        <v>#DIV/0!</v>
      </c>
      <c r="AH51" s="36" t="e">
        <f t="shared" si="212"/>
        <v>#DIV/0!</v>
      </c>
      <c r="AI51" s="36" t="e">
        <f t="shared" si="212"/>
        <v>#DIV/0!</v>
      </c>
      <c r="AJ51" s="36" t="e">
        <f t="shared" si="212"/>
        <v>#DIV/0!</v>
      </c>
      <c r="AK51" s="36" t="e">
        <f t="shared" si="212"/>
        <v>#DIV/0!</v>
      </c>
      <c r="AL51" s="36" t="e">
        <f t="shared" si="212"/>
        <v>#DIV/0!</v>
      </c>
      <c r="AM51" s="35" t="e">
        <f t="shared" si="212"/>
        <v>#DIV/0!</v>
      </c>
      <c r="AO51" s="34" t="e">
        <f t="shared" si="112"/>
        <v>#DIV/0!</v>
      </c>
      <c r="AP51" s="33" t="e">
        <f t="shared" si="113"/>
        <v>#DIV/0!</v>
      </c>
      <c r="AQ51" s="33" t="e">
        <f t="shared" si="114"/>
        <v>#DIV/0!</v>
      </c>
      <c r="AR51" s="33" t="e">
        <f t="shared" si="115"/>
        <v>#DIV/0!</v>
      </c>
      <c r="AS51" s="33" t="e">
        <f t="shared" si="116"/>
        <v>#DIV/0!</v>
      </c>
      <c r="AT51" s="33" t="e">
        <f t="shared" si="117"/>
        <v>#DIV/0!</v>
      </c>
      <c r="AU51" s="33" t="e">
        <f t="shared" si="118"/>
        <v>#DIV/0!</v>
      </c>
      <c r="AV51" s="33" t="e">
        <f t="shared" si="119"/>
        <v>#DIV/0!</v>
      </c>
      <c r="AW51" s="33" t="e">
        <f t="shared" si="120"/>
        <v>#DIV/0!</v>
      </c>
      <c r="AX51" s="33" t="e">
        <f t="shared" si="121"/>
        <v>#DIV/0!</v>
      </c>
      <c r="AY51" s="33" t="e">
        <f t="shared" si="122"/>
        <v>#DIV/0!</v>
      </c>
      <c r="AZ51" s="33" t="e">
        <f t="shared" si="123"/>
        <v>#DIV/0!</v>
      </c>
      <c r="BA51" s="32" t="e">
        <f t="shared" si="124"/>
        <v>#DIV/0!</v>
      </c>
      <c r="BB51" s="33" t="e">
        <f t="shared" si="125"/>
        <v>#DIV/0!</v>
      </c>
      <c r="BC51" s="33" t="e">
        <f t="shared" si="126"/>
        <v>#DIV/0!</v>
      </c>
      <c r="BD51" s="33" t="e">
        <f t="shared" si="127"/>
        <v>#DIV/0!</v>
      </c>
      <c r="BE51" s="33" t="e">
        <f t="shared" si="128"/>
        <v>#DIV/0!</v>
      </c>
      <c r="BF51" s="33" t="e">
        <f t="shared" si="129"/>
        <v>#DIV/0!</v>
      </c>
      <c r="BG51" s="33" t="e">
        <f t="shared" si="130"/>
        <v>#DIV/0!</v>
      </c>
      <c r="BH51" s="33" t="e">
        <f t="shared" si="131"/>
        <v>#DIV/0!</v>
      </c>
      <c r="BI51" s="33" t="e">
        <f t="shared" si="132"/>
        <v>#DIV/0!</v>
      </c>
      <c r="BJ51" s="33" t="e">
        <f t="shared" si="133"/>
        <v>#DIV/0!</v>
      </c>
      <c r="BK51" s="33" t="e">
        <f t="shared" si="134"/>
        <v>#DIV/0!</v>
      </c>
      <c r="BL51" s="33" t="e">
        <f t="shared" si="135"/>
        <v>#DIV/0!</v>
      </c>
      <c r="BM51" s="32" t="e">
        <f t="shared" si="136"/>
        <v>#DIV/0!</v>
      </c>
      <c r="BO51" s="31" t="e">
        <f t="shared" si="137"/>
        <v>#DIV/0!</v>
      </c>
      <c r="BP51" s="31" t="e">
        <f t="shared" si="138"/>
        <v>#DIV/0!</v>
      </c>
      <c r="BQ51" s="31" t="e">
        <f t="shared" si="139"/>
        <v>#DIV/0!</v>
      </c>
      <c r="BR51" s="31" t="e">
        <f t="shared" si="140"/>
        <v>#DIV/0!</v>
      </c>
      <c r="BS51" s="31" t="e">
        <f t="shared" si="141"/>
        <v>#DIV/0!</v>
      </c>
      <c r="BT51" s="31" t="e">
        <f t="shared" si="142"/>
        <v>#DIV/0!</v>
      </c>
      <c r="BU51" s="31" t="e">
        <f t="shared" si="143"/>
        <v>#DIV/0!</v>
      </c>
      <c r="BV51" s="31" t="e">
        <f t="shared" si="144"/>
        <v>#DIV/0!</v>
      </c>
      <c r="BW51" s="31" t="e">
        <f t="shared" si="145"/>
        <v>#DIV/0!</v>
      </c>
      <c r="BX51" s="31" t="e">
        <f t="shared" si="146"/>
        <v>#DIV/0!</v>
      </c>
      <c r="BY51" s="31" t="e">
        <f t="shared" si="147"/>
        <v>#DIV/0!</v>
      </c>
      <c r="BZ51" s="31" t="e">
        <f t="shared" si="148"/>
        <v>#DIV/0!</v>
      </c>
      <c r="CA51" s="31" t="e">
        <f t="shared" si="149"/>
        <v>#DIV/0!</v>
      </c>
      <c r="CB51" s="31" t="e">
        <f t="shared" si="150"/>
        <v>#DIV/0!</v>
      </c>
      <c r="CC51" s="31" t="e">
        <f t="shared" si="151"/>
        <v>#DIV/0!</v>
      </c>
      <c r="CD51" s="31" t="e">
        <f t="shared" si="152"/>
        <v>#DIV/0!</v>
      </c>
      <c r="CE51" s="31" t="e">
        <f t="shared" si="153"/>
        <v>#DIV/0!</v>
      </c>
      <c r="CF51" s="31" t="e">
        <f t="shared" si="154"/>
        <v>#DIV/0!</v>
      </c>
      <c r="CG51" s="31" t="e">
        <f t="shared" si="155"/>
        <v>#DIV/0!</v>
      </c>
      <c r="CH51" s="31" t="e">
        <f t="shared" si="156"/>
        <v>#DIV/0!</v>
      </c>
      <c r="CI51" s="31" t="e">
        <f t="shared" si="157"/>
        <v>#DIV/0!</v>
      </c>
      <c r="CJ51" s="31" t="e">
        <f t="shared" si="158"/>
        <v>#DIV/0!</v>
      </c>
      <c r="CK51" s="31" t="e">
        <f t="shared" si="159"/>
        <v>#DIV/0!</v>
      </c>
      <c r="CL51" s="31" t="e">
        <f t="shared" si="160"/>
        <v>#DIV/0!</v>
      </c>
      <c r="CM51" s="31" t="e">
        <f t="shared" si="161"/>
        <v>#DIV/0!</v>
      </c>
      <c r="CO51" s="30" t="e">
        <f t="shared" si="162"/>
        <v>#DIV/0!</v>
      </c>
      <c r="CP51" s="30" t="e">
        <f t="shared" si="163"/>
        <v>#DIV/0!</v>
      </c>
      <c r="CQ51" s="30" t="e">
        <f t="shared" si="164"/>
        <v>#DIV/0!</v>
      </c>
      <c r="CR51" s="30" t="e">
        <f t="shared" si="165"/>
        <v>#DIV/0!</v>
      </c>
      <c r="CS51" s="30" t="e">
        <f t="shared" si="166"/>
        <v>#DIV/0!</v>
      </c>
      <c r="CT51" s="30" t="e">
        <f t="shared" si="167"/>
        <v>#DIV/0!</v>
      </c>
      <c r="CU51" s="30" t="e">
        <f t="shared" si="168"/>
        <v>#DIV/0!</v>
      </c>
      <c r="CV51" s="30" t="e">
        <f t="shared" si="169"/>
        <v>#DIV/0!</v>
      </c>
      <c r="CW51" s="30" t="e">
        <f t="shared" si="170"/>
        <v>#DIV/0!</v>
      </c>
      <c r="CX51" s="30" t="e">
        <f t="shared" si="171"/>
        <v>#DIV/0!</v>
      </c>
      <c r="CY51" s="30" t="e">
        <f t="shared" si="172"/>
        <v>#DIV/0!</v>
      </c>
      <c r="CZ51" s="30" t="e">
        <f t="shared" si="173"/>
        <v>#DIV/0!</v>
      </c>
      <c r="DA51" s="30" t="e">
        <f t="shared" si="174"/>
        <v>#DIV/0!</v>
      </c>
      <c r="DB51" s="30" t="e">
        <f t="shared" si="175"/>
        <v>#DIV/0!</v>
      </c>
      <c r="DC51" s="30" t="e">
        <f t="shared" si="176"/>
        <v>#DIV/0!</v>
      </c>
      <c r="DD51" s="30" t="e">
        <f t="shared" si="177"/>
        <v>#DIV/0!</v>
      </c>
      <c r="DE51" s="30" t="e">
        <f t="shared" si="178"/>
        <v>#DIV/0!</v>
      </c>
      <c r="DF51" s="30" t="e">
        <f t="shared" si="179"/>
        <v>#DIV/0!</v>
      </c>
      <c r="DG51" s="30" t="e">
        <f t="shared" si="180"/>
        <v>#DIV/0!</v>
      </c>
      <c r="DH51" s="30" t="e">
        <f t="shared" si="181"/>
        <v>#DIV/0!</v>
      </c>
      <c r="DI51" s="30" t="e">
        <f t="shared" si="182"/>
        <v>#DIV/0!</v>
      </c>
      <c r="DJ51" s="30" t="e">
        <f t="shared" si="183"/>
        <v>#DIV/0!</v>
      </c>
      <c r="DK51" s="30" t="e">
        <f t="shared" si="184"/>
        <v>#DIV/0!</v>
      </c>
      <c r="DL51" s="30" t="e">
        <f t="shared" si="185"/>
        <v>#DIV/0!</v>
      </c>
      <c r="DM51" s="30">
        <f t="shared" si="186"/>
        <v>0</v>
      </c>
      <c r="DO51" s="29">
        <f t="shared" si="187"/>
        <v>0</v>
      </c>
      <c r="DP51" s="29">
        <f t="shared" si="188"/>
        <v>0</v>
      </c>
      <c r="DQ51" s="29">
        <f t="shared" si="189"/>
        <v>0</v>
      </c>
      <c r="DR51" s="29">
        <f t="shared" si="190"/>
        <v>0</v>
      </c>
      <c r="DS51" s="11">
        <v>100</v>
      </c>
      <c r="DT51" s="11">
        <v>100</v>
      </c>
      <c r="DU51" s="11">
        <v>100</v>
      </c>
      <c r="DV51" s="11">
        <v>100</v>
      </c>
      <c r="DW51" s="11">
        <v>100</v>
      </c>
      <c r="DX51" s="11">
        <v>100</v>
      </c>
      <c r="DY51" s="11">
        <v>100</v>
      </c>
      <c r="DZ51" s="11">
        <v>100</v>
      </c>
      <c r="EA51" s="11">
        <v>100</v>
      </c>
      <c r="EB51" s="11">
        <v>100</v>
      </c>
      <c r="EC51" s="11">
        <v>100</v>
      </c>
      <c r="ED51" s="11">
        <v>100</v>
      </c>
      <c r="EE51" s="11">
        <v>100</v>
      </c>
      <c r="EF51" s="11">
        <v>100</v>
      </c>
      <c r="EG51" s="11">
        <v>100</v>
      </c>
      <c r="EH51" s="11">
        <v>100</v>
      </c>
      <c r="EI51" s="11">
        <v>100</v>
      </c>
      <c r="EJ51" s="11">
        <v>100</v>
      </c>
      <c r="EK51" s="11">
        <v>100</v>
      </c>
      <c r="EL51" s="11">
        <v>100</v>
      </c>
      <c r="EM51" s="11">
        <v>100</v>
      </c>
      <c r="EN51" s="11">
        <v>100</v>
      </c>
      <c r="EO51" s="11">
        <v>100</v>
      </c>
      <c r="EP51" s="11">
        <v>100</v>
      </c>
      <c r="EQ51" s="11">
        <v>100</v>
      </c>
      <c r="ES51" s="11">
        <f t="shared" si="191"/>
        <v>100</v>
      </c>
      <c r="ET51" s="11">
        <f t="shared" si="192"/>
        <v>100</v>
      </c>
      <c r="EU51" s="11">
        <f t="shared" si="193"/>
        <v>100</v>
      </c>
      <c r="EV51" s="11">
        <f t="shared" si="194"/>
        <v>100</v>
      </c>
      <c r="EW51" s="11">
        <f t="shared" si="195"/>
        <v>100</v>
      </c>
      <c r="EX51" s="11">
        <f t="shared" si="196"/>
        <v>100</v>
      </c>
      <c r="EZ51" s="29">
        <f t="shared" si="197"/>
        <v>0</v>
      </c>
      <c r="FA51" s="29">
        <f t="shared" si="198"/>
        <v>0</v>
      </c>
      <c r="FB51" s="29">
        <f t="shared" si="199"/>
        <v>0</v>
      </c>
      <c r="FC51" s="29">
        <f t="shared" si="200"/>
        <v>0</v>
      </c>
      <c r="FD51" s="25"/>
      <c r="FE51" s="25"/>
      <c r="FF51" s="25"/>
      <c r="FG51" s="25"/>
      <c r="FH51" s="25"/>
      <c r="FI51" s="25"/>
      <c r="FJ51" s="25"/>
      <c r="FK51" s="25"/>
      <c r="FL51" s="25"/>
      <c r="FM51" s="25"/>
      <c r="FN51" s="25"/>
      <c r="FO51" s="25"/>
      <c r="FP51" s="25"/>
      <c r="FQ51" s="25"/>
      <c r="FR51" s="25"/>
      <c r="FS51" s="25"/>
      <c r="FT51" s="25"/>
      <c r="FU51" s="25"/>
      <c r="FV51" s="25"/>
      <c r="FW51" s="25"/>
      <c r="FX51" s="25"/>
      <c r="FY51" s="25"/>
      <c r="FZ51" s="25"/>
      <c r="GA51" s="25"/>
      <c r="GB51" s="28"/>
      <c r="GC51" s="27"/>
      <c r="GD51" s="26">
        <f t="shared" si="201"/>
        <v>0</v>
      </c>
      <c r="GE51" s="25">
        <f t="shared" si="202"/>
        <v>0</v>
      </c>
      <c r="GF51" s="25">
        <f t="shared" si="203"/>
        <v>0</v>
      </c>
      <c r="GG51" s="25">
        <f t="shared" si="204"/>
        <v>0</v>
      </c>
      <c r="GH51" s="25">
        <f t="shared" si="205"/>
        <v>0</v>
      </c>
      <c r="GI51" s="25">
        <f t="shared" si="206"/>
        <v>0</v>
      </c>
      <c r="GK51" s="24">
        <f t="shared" si="207"/>
        <v>0</v>
      </c>
      <c r="GL51" s="24">
        <f t="shared" si="208"/>
        <v>0</v>
      </c>
      <c r="GM51" s="24">
        <f t="shared" si="209"/>
        <v>0</v>
      </c>
      <c r="GN51" s="24">
        <f t="shared" si="210"/>
        <v>0</v>
      </c>
      <c r="GO51" s="23">
        <v>0.8</v>
      </c>
      <c r="GP51" s="23">
        <v>0.1</v>
      </c>
    </row>
    <row r="52" spans="3:198" ht="15.75">
      <c r="C52" s="46">
        <v>46</v>
      </c>
      <c r="D52" s="43"/>
      <c r="E52" s="45"/>
      <c r="G52" s="44"/>
      <c r="H52" s="43"/>
      <c r="I52" s="42"/>
      <c r="J52" s="41"/>
      <c r="K52" s="40"/>
      <c r="L52" s="39" t="e">
        <f t="shared" si="110"/>
        <v>#DIV/0!</v>
      </c>
      <c r="M52" s="38" t="e">
        <f t="shared" si="111"/>
        <v>#DIV/0!</v>
      </c>
      <c r="O52" s="37" t="e">
        <f t="shared" si="211"/>
        <v>#DIV/0!</v>
      </c>
      <c r="P52" s="36" t="e">
        <f t="shared" si="211"/>
        <v>#DIV/0!</v>
      </c>
      <c r="Q52" s="36" t="e">
        <f t="shared" si="211"/>
        <v>#DIV/0!</v>
      </c>
      <c r="R52" s="36" t="e">
        <f t="shared" si="211"/>
        <v>#DIV/0!</v>
      </c>
      <c r="S52" s="36" t="e">
        <f t="shared" si="211"/>
        <v>#DIV/0!</v>
      </c>
      <c r="T52" s="36" t="e">
        <f t="shared" si="211"/>
        <v>#DIV/0!</v>
      </c>
      <c r="U52" s="36" t="e">
        <f t="shared" si="211"/>
        <v>#DIV/0!</v>
      </c>
      <c r="V52" s="36" t="e">
        <f t="shared" si="211"/>
        <v>#DIV/0!</v>
      </c>
      <c r="W52" s="36" t="e">
        <f t="shared" si="211"/>
        <v>#DIV/0!</v>
      </c>
      <c r="X52" s="36" t="e">
        <f t="shared" si="211"/>
        <v>#DIV/0!</v>
      </c>
      <c r="Y52" s="36" t="e">
        <f t="shared" si="211"/>
        <v>#DIV/0!</v>
      </c>
      <c r="Z52" s="36" t="e">
        <f t="shared" si="211"/>
        <v>#DIV/0!</v>
      </c>
      <c r="AA52" s="35" t="e">
        <f t="shared" si="212"/>
        <v>#DIV/0!</v>
      </c>
      <c r="AB52" s="36" t="e">
        <f t="shared" si="212"/>
        <v>#DIV/0!</v>
      </c>
      <c r="AC52" s="36" t="e">
        <f t="shared" si="212"/>
        <v>#DIV/0!</v>
      </c>
      <c r="AD52" s="36" t="e">
        <f t="shared" si="212"/>
        <v>#DIV/0!</v>
      </c>
      <c r="AE52" s="36" t="e">
        <f t="shared" si="212"/>
        <v>#DIV/0!</v>
      </c>
      <c r="AF52" s="36" t="e">
        <f t="shared" si="212"/>
        <v>#DIV/0!</v>
      </c>
      <c r="AG52" s="36" t="e">
        <f t="shared" si="212"/>
        <v>#DIV/0!</v>
      </c>
      <c r="AH52" s="36" t="e">
        <f t="shared" si="212"/>
        <v>#DIV/0!</v>
      </c>
      <c r="AI52" s="36" t="e">
        <f t="shared" si="212"/>
        <v>#DIV/0!</v>
      </c>
      <c r="AJ52" s="36" t="e">
        <f t="shared" si="212"/>
        <v>#DIV/0!</v>
      </c>
      <c r="AK52" s="36" t="e">
        <f t="shared" si="212"/>
        <v>#DIV/0!</v>
      </c>
      <c r="AL52" s="36" t="e">
        <f t="shared" si="212"/>
        <v>#DIV/0!</v>
      </c>
      <c r="AM52" s="35" t="e">
        <f t="shared" si="212"/>
        <v>#DIV/0!</v>
      </c>
      <c r="AO52" s="34" t="e">
        <f t="shared" si="112"/>
        <v>#DIV/0!</v>
      </c>
      <c r="AP52" s="33" t="e">
        <f t="shared" si="113"/>
        <v>#DIV/0!</v>
      </c>
      <c r="AQ52" s="33" t="e">
        <f t="shared" si="114"/>
        <v>#DIV/0!</v>
      </c>
      <c r="AR52" s="33" t="e">
        <f t="shared" si="115"/>
        <v>#DIV/0!</v>
      </c>
      <c r="AS52" s="33" t="e">
        <f t="shared" si="116"/>
        <v>#DIV/0!</v>
      </c>
      <c r="AT52" s="33" t="e">
        <f t="shared" si="117"/>
        <v>#DIV/0!</v>
      </c>
      <c r="AU52" s="33" t="e">
        <f t="shared" si="118"/>
        <v>#DIV/0!</v>
      </c>
      <c r="AV52" s="33" t="e">
        <f t="shared" si="119"/>
        <v>#DIV/0!</v>
      </c>
      <c r="AW52" s="33" t="e">
        <f t="shared" si="120"/>
        <v>#DIV/0!</v>
      </c>
      <c r="AX52" s="33" t="e">
        <f t="shared" si="121"/>
        <v>#DIV/0!</v>
      </c>
      <c r="AY52" s="33" t="e">
        <f t="shared" si="122"/>
        <v>#DIV/0!</v>
      </c>
      <c r="AZ52" s="33" t="e">
        <f t="shared" si="123"/>
        <v>#DIV/0!</v>
      </c>
      <c r="BA52" s="32" t="e">
        <f t="shared" si="124"/>
        <v>#DIV/0!</v>
      </c>
      <c r="BB52" s="33" t="e">
        <f t="shared" si="125"/>
        <v>#DIV/0!</v>
      </c>
      <c r="BC52" s="33" t="e">
        <f t="shared" si="126"/>
        <v>#DIV/0!</v>
      </c>
      <c r="BD52" s="33" t="e">
        <f t="shared" si="127"/>
        <v>#DIV/0!</v>
      </c>
      <c r="BE52" s="33" t="e">
        <f t="shared" si="128"/>
        <v>#DIV/0!</v>
      </c>
      <c r="BF52" s="33" t="e">
        <f t="shared" si="129"/>
        <v>#DIV/0!</v>
      </c>
      <c r="BG52" s="33" t="e">
        <f t="shared" si="130"/>
        <v>#DIV/0!</v>
      </c>
      <c r="BH52" s="33" t="e">
        <f t="shared" si="131"/>
        <v>#DIV/0!</v>
      </c>
      <c r="BI52" s="33" t="e">
        <f t="shared" si="132"/>
        <v>#DIV/0!</v>
      </c>
      <c r="BJ52" s="33" t="e">
        <f t="shared" si="133"/>
        <v>#DIV/0!</v>
      </c>
      <c r="BK52" s="33" t="e">
        <f t="shared" si="134"/>
        <v>#DIV/0!</v>
      </c>
      <c r="BL52" s="33" t="e">
        <f t="shared" si="135"/>
        <v>#DIV/0!</v>
      </c>
      <c r="BM52" s="32" t="e">
        <f t="shared" si="136"/>
        <v>#DIV/0!</v>
      </c>
      <c r="BO52" s="31" t="e">
        <f t="shared" si="137"/>
        <v>#DIV/0!</v>
      </c>
      <c r="BP52" s="31" t="e">
        <f t="shared" si="138"/>
        <v>#DIV/0!</v>
      </c>
      <c r="BQ52" s="31" t="e">
        <f t="shared" si="139"/>
        <v>#DIV/0!</v>
      </c>
      <c r="BR52" s="31" t="e">
        <f t="shared" si="140"/>
        <v>#DIV/0!</v>
      </c>
      <c r="BS52" s="31" t="e">
        <f t="shared" si="141"/>
        <v>#DIV/0!</v>
      </c>
      <c r="BT52" s="31" t="e">
        <f t="shared" si="142"/>
        <v>#DIV/0!</v>
      </c>
      <c r="BU52" s="31" t="e">
        <f t="shared" si="143"/>
        <v>#DIV/0!</v>
      </c>
      <c r="BV52" s="31" t="e">
        <f t="shared" si="144"/>
        <v>#DIV/0!</v>
      </c>
      <c r="BW52" s="31" t="e">
        <f t="shared" si="145"/>
        <v>#DIV/0!</v>
      </c>
      <c r="BX52" s="31" t="e">
        <f t="shared" si="146"/>
        <v>#DIV/0!</v>
      </c>
      <c r="BY52" s="31" t="e">
        <f t="shared" si="147"/>
        <v>#DIV/0!</v>
      </c>
      <c r="BZ52" s="31" t="e">
        <f t="shared" si="148"/>
        <v>#DIV/0!</v>
      </c>
      <c r="CA52" s="31" t="e">
        <f t="shared" si="149"/>
        <v>#DIV/0!</v>
      </c>
      <c r="CB52" s="31" t="e">
        <f t="shared" si="150"/>
        <v>#DIV/0!</v>
      </c>
      <c r="CC52" s="31" t="e">
        <f t="shared" si="151"/>
        <v>#DIV/0!</v>
      </c>
      <c r="CD52" s="31" t="e">
        <f t="shared" si="152"/>
        <v>#DIV/0!</v>
      </c>
      <c r="CE52" s="31" t="e">
        <f t="shared" si="153"/>
        <v>#DIV/0!</v>
      </c>
      <c r="CF52" s="31" t="e">
        <f t="shared" si="154"/>
        <v>#DIV/0!</v>
      </c>
      <c r="CG52" s="31" t="e">
        <f t="shared" si="155"/>
        <v>#DIV/0!</v>
      </c>
      <c r="CH52" s="31" t="e">
        <f t="shared" si="156"/>
        <v>#DIV/0!</v>
      </c>
      <c r="CI52" s="31" t="e">
        <f t="shared" si="157"/>
        <v>#DIV/0!</v>
      </c>
      <c r="CJ52" s="31" t="e">
        <f t="shared" si="158"/>
        <v>#DIV/0!</v>
      </c>
      <c r="CK52" s="31" t="e">
        <f t="shared" si="159"/>
        <v>#DIV/0!</v>
      </c>
      <c r="CL52" s="31" t="e">
        <f t="shared" si="160"/>
        <v>#DIV/0!</v>
      </c>
      <c r="CM52" s="31" t="e">
        <f t="shared" si="161"/>
        <v>#DIV/0!</v>
      </c>
      <c r="CO52" s="30" t="e">
        <f t="shared" si="162"/>
        <v>#DIV/0!</v>
      </c>
      <c r="CP52" s="30" t="e">
        <f t="shared" si="163"/>
        <v>#DIV/0!</v>
      </c>
      <c r="CQ52" s="30" t="e">
        <f t="shared" si="164"/>
        <v>#DIV/0!</v>
      </c>
      <c r="CR52" s="30" t="e">
        <f t="shared" si="165"/>
        <v>#DIV/0!</v>
      </c>
      <c r="CS52" s="30" t="e">
        <f t="shared" si="166"/>
        <v>#DIV/0!</v>
      </c>
      <c r="CT52" s="30" t="e">
        <f t="shared" si="167"/>
        <v>#DIV/0!</v>
      </c>
      <c r="CU52" s="30" t="e">
        <f t="shared" si="168"/>
        <v>#DIV/0!</v>
      </c>
      <c r="CV52" s="30" t="e">
        <f t="shared" si="169"/>
        <v>#DIV/0!</v>
      </c>
      <c r="CW52" s="30" t="e">
        <f t="shared" si="170"/>
        <v>#DIV/0!</v>
      </c>
      <c r="CX52" s="30" t="e">
        <f t="shared" si="171"/>
        <v>#DIV/0!</v>
      </c>
      <c r="CY52" s="30" t="e">
        <f t="shared" si="172"/>
        <v>#DIV/0!</v>
      </c>
      <c r="CZ52" s="30" t="e">
        <f t="shared" si="173"/>
        <v>#DIV/0!</v>
      </c>
      <c r="DA52" s="30" t="e">
        <f t="shared" si="174"/>
        <v>#DIV/0!</v>
      </c>
      <c r="DB52" s="30" t="e">
        <f t="shared" si="175"/>
        <v>#DIV/0!</v>
      </c>
      <c r="DC52" s="30" t="e">
        <f t="shared" si="176"/>
        <v>#DIV/0!</v>
      </c>
      <c r="DD52" s="30" t="e">
        <f t="shared" si="177"/>
        <v>#DIV/0!</v>
      </c>
      <c r="DE52" s="30" t="e">
        <f t="shared" si="178"/>
        <v>#DIV/0!</v>
      </c>
      <c r="DF52" s="30" t="e">
        <f t="shared" si="179"/>
        <v>#DIV/0!</v>
      </c>
      <c r="DG52" s="30" t="e">
        <f t="shared" si="180"/>
        <v>#DIV/0!</v>
      </c>
      <c r="DH52" s="30" t="e">
        <f t="shared" si="181"/>
        <v>#DIV/0!</v>
      </c>
      <c r="DI52" s="30" t="e">
        <f t="shared" si="182"/>
        <v>#DIV/0!</v>
      </c>
      <c r="DJ52" s="30" t="e">
        <f t="shared" si="183"/>
        <v>#DIV/0!</v>
      </c>
      <c r="DK52" s="30" t="e">
        <f t="shared" si="184"/>
        <v>#DIV/0!</v>
      </c>
      <c r="DL52" s="30" t="e">
        <f t="shared" si="185"/>
        <v>#DIV/0!</v>
      </c>
      <c r="DM52" s="30">
        <f t="shared" si="186"/>
        <v>0</v>
      </c>
      <c r="DO52" s="29">
        <f t="shared" si="187"/>
        <v>0</v>
      </c>
      <c r="DP52" s="29">
        <f t="shared" si="188"/>
        <v>0</v>
      </c>
      <c r="DQ52" s="29">
        <f t="shared" si="189"/>
        <v>0</v>
      </c>
      <c r="DR52" s="29">
        <f t="shared" si="190"/>
        <v>0</v>
      </c>
      <c r="DS52" s="11">
        <v>100</v>
      </c>
      <c r="DT52" s="11">
        <v>100</v>
      </c>
      <c r="DU52" s="11">
        <v>100</v>
      </c>
      <c r="DV52" s="11">
        <v>100</v>
      </c>
      <c r="DW52" s="11">
        <v>100</v>
      </c>
      <c r="DX52" s="11">
        <v>100</v>
      </c>
      <c r="DY52" s="11">
        <v>100</v>
      </c>
      <c r="DZ52" s="11">
        <v>100</v>
      </c>
      <c r="EA52" s="11">
        <v>100</v>
      </c>
      <c r="EB52" s="11">
        <v>100</v>
      </c>
      <c r="EC52" s="11">
        <v>100</v>
      </c>
      <c r="ED52" s="11">
        <v>100</v>
      </c>
      <c r="EE52" s="11">
        <v>100</v>
      </c>
      <c r="EF52" s="11">
        <v>100</v>
      </c>
      <c r="EG52" s="11">
        <v>100</v>
      </c>
      <c r="EH52" s="11">
        <v>100</v>
      </c>
      <c r="EI52" s="11">
        <v>100</v>
      </c>
      <c r="EJ52" s="11">
        <v>100</v>
      </c>
      <c r="EK52" s="11">
        <v>100</v>
      </c>
      <c r="EL52" s="11">
        <v>100</v>
      </c>
      <c r="EM52" s="11">
        <v>100</v>
      </c>
      <c r="EN52" s="11">
        <v>100</v>
      </c>
      <c r="EO52" s="11">
        <v>100</v>
      </c>
      <c r="EP52" s="11">
        <v>100</v>
      </c>
      <c r="EQ52" s="11">
        <v>100</v>
      </c>
      <c r="ES52" s="11">
        <f t="shared" si="191"/>
        <v>100</v>
      </c>
      <c r="ET52" s="11">
        <f t="shared" si="192"/>
        <v>100</v>
      </c>
      <c r="EU52" s="11">
        <f t="shared" si="193"/>
        <v>100</v>
      </c>
      <c r="EV52" s="11">
        <f t="shared" si="194"/>
        <v>100</v>
      </c>
      <c r="EW52" s="11">
        <f t="shared" si="195"/>
        <v>100</v>
      </c>
      <c r="EX52" s="11">
        <f t="shared" si="196"/>
        <v>100</v>
      </c>
      <c r="EZ52" s="29">
        <f t="shared" si="197"/>
        <v>0</v>
      </c>
      <c r="FA52" s="29">
        <f t="shared" si="198"/>
        <v>0</v>
      </c>
      <c r="FB52" s="29">
        <f t="shared" si="199"/>
        <v>0</v>
      </c>
      <c r="FC52" s="29">
        <f t="shared" si="200"/>
        <v>0</v>
      </c>
      <c r="FD52" s="25"/>
      <c r="FE52" s="25"/>
      <c r="FF52" s="25"/>
      <c r="FG52" s="25"/>
      <c r="FH52" s="25"/>
      <c r="FI52" s="25"/>
      <c r="FJ52" s="25"/>
      <c r="FK52" s="25"/>
      <c r="FL52" s="25"/>
      <c r="FM52" s="25"/>
      <c r="FN52" s="25"/>
      <c r="FO52" s="25"/>
      <c r="FP52" s="25"/>
      <c r="FQ52" s="25"/>
      <c r="FR52" s="25"/>
      <c r="FS52" s="25"/>
      <c r="FT52" s="25"/>
      <c r="FU52" s="25"/>
      <c r="FV52" s="25"/>
      <c r="FW52" s="25"/>
      <c r="FX52" s="25"/>
      <c r="FY52" s="25"/>
      <c r="FZ52" s="25"/>
      <c r="GA52" s="25"/>
      <c r="GB52" s="28"/>
      <c r="GC52" s="27"/>
      <c r="GD52" s="26">
        <f t="shared" si="201"/>
        <v>0</v>
      </c>
      <c r="GE52" s="25">
        <f t="shared" si="202"/>
        <v>0</v>
      </c>
      <c r="GF52" s="25">
        <f t="shared" si="203"/>
        <v>0</v>
      </c>
      <c r="GG52" s="25">
        <f t="shared" si="204"/>
        <v>0</v>
      </c>
      <c r="GH52" s="25">
        <f t="shared" si="205"/>
        <v>0</v>
      </c>
      <c r="GI52" s="25">
        <f t="shared" si="206"/>
        <v>0</v>
      </c>
      <c r="GK52" s="24">
        <f t="shared" si="207"/>
        <v>0</v>
      </c>
      <c r="GL52" s="24">
        <f t="shared" si="208"/>
        <v>0</v>
      </c>
      <c r="GM52" s="24">
        <f t="shared" si="209"/>
        <v>0</v>
      </c>
      <c r="GN52" s="24">
        <f t="shared" si="210"/>
        <v>0</v>
      </c>
      <c r="GO52" s="23">
        <v>0.8</v>
      </c>
      <c r="GP52" s="23">
        <v>0.1</v>
      </c>
    </row>
    <row r="53" spans="3:198" ht="15.75">
      <c r="C53" s="46">
        <v>47</v>
      </c>
      <c r="D53" s="43"/>
      <c r="E53" s="45"/>
      <c r="G53" s="44"/>
      <c r="H53" s="43"/>
      <c r="I53" s="42"/>
      <c r="J53" s="41"/>
      <c r="K53" s="40"/>
      <c r="L53" s="39" t="e">
        <f t="shared" si="110"/>
        <v>#DIV/0!</v>
      </c>
      <c r="M53" s="38" t="e">
        <f t="shared" si="111"/>
        <v>#DIV/0!</v>
      </c>
      <c r="O53" s="37" t="e">
        <f t="shared" si="211"/>
        <v>#DIV/0!</v>
      </c>
      <c r="P53" s="36" t="e">
        <f t="shared" si="211"/>
        <v>#DIV/0!</v>
      </c>
      <c r="Q53" s="36" t="e">
        <f t="shared" si="211"/>
        <v>#DIV/0!</v>
      </c>
      <c r="R53" s="36" t="e">
        <f t="shared" si="211"/>
        <v>#DIV/0!</v>
      </c>
      <c r="S53" s="36" t="e">
        <f t="shared" si="211"/>
        <v>#DIV/0!</v>
      </c>
      <c r="T53" s="36" t="e">
        <f t="shared" si="211"/>
        <v>#DIV/0!</v>
      </c>
      <c r="U53" s="36" t="e">
        <f t="shared" si="211"/>
        <v>#DIV/0!</v>
      </c>
      <c r="V53" s="36" t="e">
        <f t="shared" si="211"/>
        <v>#DIV/0!</v>
      </c>
      <c r="W53" s="36" t="e">
        <f t="shared" si="211"/>
        <v>#DIV/0!</v>
      </c>
      <c r="X53" s="36" t="e">
        <f t="shared" si="211"/>
        <v>#DIV/0!</v>
      </c>
      <c r="Y53" s="36" t="e">
        <f t="shared" si="211"/>
        <v>#DIV/0!</v>
      </c>
      <c r="Z53" s="36" t="e">
        <f t="shared" si="211"/>
        <v>#DIV/0!</v>
      </c>
      <c r="AA53" s="35" t="e">
        <f t="shared" si="212"/>
        <v>#DIV/0!</v>
      </c>
      <c r="AB53" s="36" t="e">
        <f t="shared" si="212"/>
        <v>#DIV/0!</v>
      </c>
      <c r="AC53" s="36" t="e">
        <f t="shared" si="212"/>
        <v>#DIV/0!</v>
      </c>
      <c r="AD53" s="36" t="e">
        <f t="shared" si="212"/>
        <v>#DIV/0!</v>
      </c>
      <c r="AE53" s="36" t="e">
        <f t="shared" si="212"/>
        <v>#DIV/0!</v>
      </c>
      <c r="AF53" s="36" t="e">
        <f t="shared" si="212"/>
        <v>#DIV/0!</v>
      </c>
      <c r="AG53" s="36" t="e">
        <f t="shared" si="212"/>
        <v>#DIV/0!</v>
      </c>
      <c r="AH53" s="36" t="e">
        <f t="shared" si="212"/>
        <v>#DIV/0!</v>
      </c>
      <c r="AI53" s="36" t="e">
        <f t="shared" si="212"/>
        <v>#DIV/0!</v>
      </c>
      <c r="AJ53" s="36" t="e">
        <f t="shared" si="212"/>
        <v>#DIV/0!</v>
      </c>
      <c r="AK53" s="36" t="e">
        <f t="shared" si="212"/>
        <v>#DIV/0!</v>
      </c>
      <c r="AL53" s="36" t="e">
        <f t="shared" si="212"/>
        <v>#DIV/0!</v>
      </c>
      <c r="AM53" s="35" t="e">
        <f t="shared" si="212"/>
        <v>#DIV/0!</v>
      </c>
      <c r="AO53" s="34" t="e">
        <f t="shared" si="112"/>
        <v>#DIV/0!</v>
      </c>
      <c r="AP53" s="33" t="e">
        <f t="shared" si="113"/>
        <v>#DIV/0!</v>
      </c>
      <c r="AQ53" s="33" t="e">
        <f t="shared" si="114"/>
        <v>#DIV/0!</v>
      </c>
      <c r="AR53" s="33" t="e">
        <f t="shared" si="115"/>
        <v>#DIV/0!</v>
      </c>
      <c r="AS53" s="33" t="e">
        <f t="shared" si="116"/>
        <v>#DIV/0!</v>
      </c>
      <c r="AT53" s="33" t="e">
        <f t="shared" si="117"/>
        <v>#DIV/0!</v>
      </c>
      <c r="AU53" s="33" t="e">
        <f t="shared" si="118"/>
        <v>#DIV/0!</v>
      </c>
      <c r="AV53" s="33" t="e">
        <f t="shared" si="119"/>
        <v>#DIV/0!</v>
      </c>
      <c r="AW53" s="33" t="e">
        <f t="shared" si="120"/>
        <v>#DIV/0!</v>
      </c>
      <c r="AX53" s="33" t="e">
        <f t="shared" si="121"/>
        <v>#DIV/0!</v>
      </c>
      <c r="AY53" s="33" t="e">
        <f t="shared" si="122"/>
        <v>#DIV/0!</v>
      </c>
      <c r="AZ53" s="33" t="e">
        <f t="shared" si="123"/>
        <v>#DIV/0!</v>
      </c>
      <c r="BA53" s="32" t="e">
        <f t="shared" si="124"/>
        <v>#DIV/0!</v>
      </c>
      <c r="BB53" s="33" t="e">
        <f t="shared" si="125"/>
        <v>#DIV/0!</v>
      </c>
      <c r="BC53" s="33" t="e">
        <f t="shared" si="126"/>
        <v>#DIV/0!</v>
      </c>
      <c r="BD53" s="33" t="e">
        <f t="shared" si="127"/>
        <v>#DIV/0!</v>
      </c>
      <c r="BE53" s="33" t="e">
        <f t="shared" si="128"/>
        <v>#DIV/0!</v>
      </c>
      <c r="BF53" s="33" t="e">
        <f t="shared" si="129"/>
        <v>#DIV/0!</v>
      </c>
      <c r="BG53" s="33" t="e">
        <f t="shared" si="130"/>
        <v>#DIV/0!</v>
      </c>
      <c r="BH53" s="33" t="e">
        <f t="shared" si="131"/>
        <v>#DIV/0!</v>
      </c>
      <c r="BI53" s="33" t="e">
        <f t="shared" si="132"/>
        <v>#DIV/0!</v>
      </c>
      <c r="BJ53" s="33" t="e">
        <f t="shared" si="133"/>
        <v>#DIV/0!</v>
      </c>
      <c r="BK53" s="33" t="e">
        <f t="shared" si="134"/>
        <v>#DIV/0!</v>
      </c>
      <c r="BL53" s="33" t="e">
        <f t="shared" si="135"/>
        <v>#DIV/0!</v>
      </c>
      <c r="BM53" s="32" t="e">
        <f t="shared" si="136"/>
        <v>#DIV/0!</v>
      </c>
      <c r="BO53" s="31" t="e">
        <f t="shared" si="137"/>
        <v>#DIV/0!</v>
      </c>
      <c r="BP53" s="31" t="e">
        <f t="shared" si="138"/>
        <v>#DIV/0!</v>
      </c>
      <c r="BQ53" s="31" t="e">
        <f t="shared" si="139"/>
        <v>#DIV/0!</v>
      </c>
      <c r="BR53" s="31" t="e">
        <f t="shared" si="140"/>
        <v>#DIV/0!</v>
      </c>
      <c r="BS53" s="31" t="e">
        <f t="shared" si="141"/>
        <v>#DIV/0!</v>
      </c>
      <c r="BT53" s="31" t="e">
        <f t="shared" si="142"/>
        <v>#DIV/0!</v>
      </c>
      <c r="BU53" s="31" t="e">
        <f t="shared" si="143"/>
        <v>#DIV/0!</v>
      </c>
      <c r="BV53" s="31" t="e">
        <f t="shared" si="144"/>
        <v>#DIV/0!</v>
      </c>
      <c r="BW53" s="31" t="e">
        <f t="shared" si="145"/>
        <v>#DIV/0!</v>
      </c>
      <c r="BX53" s="31" t="e">
        <f t="shared" si="146"/>
        <v>#DIV/0!</v>
      </c>
      <c r="BY53" s="31" t="e">
        <f t="shared" si="147"/>
        <v>#DIV/0!</v>
      </c>
      <c r="BZ53" s="31" t="e">
        <f t="shared" si="148"/>
        <v>#DIV/0!</v>
      </c>
      <c r="CA53" s="31" t="e">
        <f t="shared" si="149"/>
        <v>#DIV/0!</v>
      </c>
      <c r="CB53" s="31" t="e">
        <f t="shared" si="150"/>
        <v>#DIV/0!</v>
      </c>
      <c r="CC53" s="31" t="e">
        <f t="shared" si="151"/>
        <v>#DIV/0!</v>
      </c>
      <c r="CD53" s="31" t="e">
        <f t="shared" si="152"/>
        <v>#DIV/0!</v>
      </c>
      <c r="CE53" s="31" t="e">
        <f t="shared" si="153"/>
        <v>#DIV/0!</v>
      </c>
      <c r="CF53" s="31" t="e">
        <f t="shared" si="154"/>
        <v>#DIV/0!</v>
      </c>
      <c r="CG53" s="31" t="e">
        <f t="shared" si="155"/>
        <v>#DIV/0!</v>
      </c>
      <c r="CH53" s="31" t="e">
        <f t="shared" si="156"/>
        <v>#DIV/0!</v>
      </c>
      <c r="CI53" s="31" t="e">
        <f t="shared" si="157"/>
        <v>#DIV/0!</v>
      </c>
      <c r="CJ53" s="31" t="e">
        <f t="shared" si="158"/>
        <v>#DIV/0!</v>
      </c>
      <c r="CK53" s="31" t="e">
        <f t="shared" si="159"/>
        <v>#DIV/0!</v>
      </c>
      <c r="CL53" s="31" t="e">
        <f t="shared" si="160"/>
        <v>#DIV/0!</v>
      </c>
      <c r="CM53" s="31" t="e">
        <f t="shared" si="161"/>
        <v>#DIV/0!</v>
      </c>
      <c r="CO53" s="30" t="e">
        <f t="shared" si="162"/>
        <v>#DIV/0!</v>
      </c>
      <c r="CP53" s="30" t="e">
        <f t="shared" si="163"/>
        <v>#DIV/0!</v>
      </c>
      <c r="CQ53" s="30" t="e">
        <f t="shared" si="164"/>
        <v>#DIV/0!</v>
      </c>
      <c r="CR53" s="30" t="e">
        <f t="shared" si="165"/>
        <v>#DIV/0!</v>
      </c>
      <c r="CS53" s="30" t="e">
        <f t="shared" si="166"/>
        <v>#DIV/0!</v>
      </c>
      <c r="CT53" s="30" t="e">
        <f t="shared" si="167"/>
        <v>#DIV/0!</v>
      </c>
      <c r="CU53" s="30" t="e">
        <f t="shared" si="168"/>
        <v>#DIV/0!</v>
      </c>
      <c r="CV53" s="30" t="e">
        <f t="shared" si="169"/>
        <v>#DIV/0!</v>
      </c>
      <c r="CW53" s="30" t="e">
        <f t="shared" si="170"/>
        <v>#DIV/0!</v>
      </c>
      <c r="CX53" s="30" t="e">
        <f t="shared" si="171"/>
        <v>#DIV/0!</v>
      </c>
      <c r="CY53" s="30" t="e">
        <f t="shared" si="172"/>
        <v>#DIV/0!</v>
      </c>
      <c r="CZ53" s="30" t="e">
        <f t="shared" si="173"/>
        <v>#DIV/0!</v>
      </c>
      <c r="DA53" s="30" t="e">
        <f t="shared" si="174"/>
        <v>#DIV/0!</v>
      </c>
      <c r="DB53" s="30" t="e">
        <f t="shared" si="175"/>
        <v>#DIV/0!</v>
      </c>
      <c r="DC53" s="30" t="e">
        <f t="shared" si="176"/>
        <v>#DIV/0!</v>
      </c>
      <c r="DD53" s="30" t="e">
        <f t="shared" si="177"/>
        <v>#DIV/0!</v>
      </c>
      <c r="DE53" s="30" t="e">
        <f t="shared" si="178"/>
        <v>#DIV/0!</v>
      </c>
      <c r="DF53" s="30" t="e">
        <f t="shared" si="179"/>
        <v>#DIV/0!</v>
      </c>
      <c r="DG53" s="30" t="e">
        <f t="shared" si="180"/>
        <v>#DIV/0!</v>
      </c>
      <c r="DH53" s="30" t="e">
        <f t="shared" si="181"/>
        <v>#DIV/0!</v>
      </c>
      <c r="DI53" s="30" t="e">
        <f t="shared" si="182"/>
        <v>#DIV/0!</v>
      </c>
      <c r="DJ53" s="30" t="e">
        <f t="shared" si="183"/>
        <v>#DIV/0!</v>
      </c>
      <c r="DK53" s="30" t="e">
        <f t="shared" si="184"/>
        <v>#DIV/0!</v>
      </c>
      <c r="DL53" s="30" t="e">
        <f t="shared" si="185"/>
        <v>#DIV/0!</v>
      </c>
      <c r="DM53" s="30">
        <f t="shared" si="186"/>
        <v>0</v>
      </c>
      <c r="DO53" s="29">
        <f t="shared" si="187"/>
        <v>0</v>
      </c>
      <c r="DP53" s="29">
        <f t="shared" si="188"/>
        <v>0</v>
      </c>
      <c r="DQ53" s="29">
        <f t="shared" si="189"/>
        <v>0</v>
      </c>
      <c r="DR53" s="29">
        <f t="shared" si="190"/>
        <v>0</v>
      </c>
      <c r="DS53" s="11">
        <v>100</v>
      </c>
      <c r="DT53" s="11">
        <v>100</v>
      </c>
      <c r="DU53" s="11">
        <v>100</v>
      </c>
      <c r="DV53" s="11">
        <v>100</v>
      </c>
      <c r="DW53" s="11">
        <v>100</v>
      </c>
      <c r="DX53" s="11">
        <v>100</v>
      </c>
      <c r="DY53" s="11">
        <v>100</v>
      </c>
      <c r="DZ53" s="11">
        <v>100</v>
      </c>
      <c r="EA53" s="11">
        <v>100</v>
      </c>
      <c r="EB53" s="11">
        <v>100</v>
      </c>
      <c r="EC53" s="11">
        <v>100</v>
      </c>
      <c r="ED53" s="11">
        <v>100</v>
      </c>
      <c r="EE53" s="11">
        <v>100</v>
      </c>
      <c r="EF53" s="11">
        <v>100</v>
      </c>
      <c r="EG53" s="11">
        <v>100</v>
      </c>
      <c r="EH53" s="11">
        <v>100</v>
      </c>
      <c r="EI53" s="11">
        <v>100</v>
      </c>
      <c r="EJ53" s="11">
        <v>100</v>
      </c>
      <c r="EK53" s="11">
        <v>100</v>
      </c>
      <c r="EL53" s="11">
        <v>100</v>
      </c>
      <c r="EM53" s="11">
        <v>100</v>
      </c>
      <c r="EN53" s="11">
        <v>100</v>
      </c>
      <c r="EO53" s="11">
        <v>100</v>
      </c>
      <c r="EP53" s="11">
        <v>100</v>
      </c>
      <c r="EQ53" s="11">
        <v>100</v>
      </c>
      <c r="ES53" s="11">
        <f t="shared" si="191"/>
        <v>100</v>
      </c>
      <c r="ET53" s="11">
        <f t="shared" si="192"/>
        <v>100</v>
      </c>
      <c r="EU53" s="11">
        <f t="shared" si="193"/>
        <v>100</v>
      </c>
      <c r="EV53" s="11">
        <f t="shared" si="194"/>
        <v>100</v>
      </c>
      <c r="EW53" s="11">
        <f t="shared" si="195"/>
        <v>100</v>
      </c>
      <c r="EX53" s="11">
        <f t="shared" si="196"/>
        <v>100</v>
      </c>
      <c r="EZ53" s="29">
        <f t="shared" si="197"/>
        <v>0</v>
      </c>
      <c r="FA53" s="29">
        <f t="shared" si="198"/>
        <v>0</v>
      </c>
      <c r="FB53" s="29">
        <f t="shared" si="199"/>
        <v>0</v>
      </c>
      <c r="FC53" s="29">
        <f t="shared" si="200"/>
        <v>0</v>
      </c>
      <c r="FD53" s="25"/>
      <c r="FE53" s="25"/>
      <c r="FF53" s="25"/>
      <c r="FG53" s="25"/>
      <c r="FH53" s="25"/>
      <c r="FI53" s="25"/>
      <c r="FJ53" s="25"/>
      <c r="FK53" s="25"/>
      <c r="FL53" s="25"/>
      <c r="FM53" s="25"/>
      <c r="FN53" s="25"/>
      <c r="FO53" s="25"/>
      <c r="FP53" s="25"/>
      <c r="FQ53" s="25"/>
      <c r="FR53" s="25"/>
      <c r="FS53" s="25"/>
      <c r="FT53" s="25"/>
      <c r="FU53" s="25"/>
      <c r="FV53" s="25"/>
      <c r="FW53" s="25"/>
      <c r="FX53" s="25"/>
      <c r="FY53" s="25"/>
      <c r="FZ53" s="25"/>
      <c r="GA53" s="25"/>
      <c r="GB53" s="28"/>
      <c r="GC53" s="27"/>
      <c r="GD53" s="26">
        <f t="shared" si="201"/>
        <v>0</v>
      </c>
      <c r="GE53" s="25">
        <f t="shared" si="202"/>
        <v>0</v>
      </c>
      <c r="GF53" s="25">
        <f t="shared" si="203"/>
        <v>0</v>
      </c>
      <c r="GG53" s="25">
        <f t="shared" si="204"/>
        <v>0</v>
      </c>
      <c r="GH53" s="25">
        <f t="shared" si="205"/>
        <v>0</v>
      </c>
      <c r="GI53" s="25">
        <f t="shared" si="206"/>
        <v>0</v>
      </c>
      <c r="GK53" s="24">
        <f t="shared" si="207"/>
        <v>0</v>
      </c>
      <c r="GL53" s="24">
        <f t="shared" si="208"/>
        <v>0</v>
      </c>
      <c r="GM53" s="24">
        <f t="shared" si="209"/>
        <v>0</v>
      </c>
      <c r="GN53" s="24">
        <f t="shared" si="210"/>
        <v>0</v>
      </c>
      <c r="GO53" s="23">
        <v>0.8</v>
      </c>
      <c r="GP53" s="23">
        <v>0.1</v>
      </c>
    </row>
    <row r="54" spans="3:198" ht="15.75">
      <c r="C54" s="46">
        <v>48</v>
      </c>
      <c r="D54" s="43"/>
      <c r="E54" s="45"/>
      <c r="G54" s="44"/>
      <c r="H54" s="43"/>
      <c r="I54" s="42"/>
      <c r="J54" s="41"/>
      <c r="K54" s="40"/>
      <c r="L54" s="39" t="e">
        <f t="shared" si="110"/>
        <v>#DIV/0!</v>
      </c>
      <c r="M54" s="38" t="e">
        <f t="shared" si="111"/>
        <v>#DIV/0!</v>
      </c>
      <c r="O54" s="37" t="e">
        <f t="shared" si="211"/>
        <v>#DIV/0!</v>
      </c>
      <c r="P54" s="36" t="e">
        <f t="shared" si="211"/>
        <v>#DIV/0!</v>
      </c>
      <c r="Q54" s="36" t="e">
        <f t="shared" si="211"/>
        <v>#DIV/0!</v>
      </c>
      <c r="R54" s="36" t="e">
        <f t="shared" si="211"/>
        <v>#DIV/0!</v>
      </c>
      <c r="S54" s="36" t="e">
        <f t="shared" si="211"/>
        <v>#DIV/0!</v>
      </c>
      <c r="T54" s="36" t="e">
        <f t="shared" si="211"/>
        <v>#DIV/0!</v>
      </c>
      <c r="U54" s="36" t="e">
        <f t="shared" si="211"/>
        <v>#DIV/0!</v>
      </c>
      <c r="V54" s="36" t="e">
        <f t="shared" si="211"/>
        <v>#DIV/0!</v>
      </c>
      <c r="W54" s="36" t="e">
        <f t="shared" si="211"/>
        <v>#DIV/0!</v>
      </c>
      <c r="X54" s="36" t="e">
        <f t="shared" si="211"/>
        <v>#DIV/0!</v>
      </c>
      <c r="Y54" s="36" t="e">
        <f t="shared" si="211"/>
        <v>#DIV/0!</v>
      </c>
      <c r="Z54" s="36" t="e">
        <f t="shared" si="211"/>
        <v>#DIV/0!</v>
      </c>
      <c r="AA54" s="35" t="e">
        <f t="shared" si="212"/>
        <v>#DIV/0!</v>
      </c>
      <c r="AB54" s="36" t="e">
        <f t="shared" si="212"/>
        <v>#DIV/0!</v>
      </c>
      <c r="AC54" s="36" t="e">
        <f t="shared" si="212"/>
        <v>#DIV/0!</v>
      </c>
      <c r="AD54" s="36" t="e">
        <f t="shared" si="212"/>
        <v>#DIV/0!</v>
      </c>
      <c r="AE54" s="36" t="e">
        <f t="shared" si="212"/>
        <v>#DIV/0!</v>
      </c>
      <c r="AF54" s="36" t="e">
        <f t="shared" si="212"/>
        <v>#DIV/0!</v>
      </c>
      <c r="AG54" s="36" t="e">
        <f t="shared" si="212"/>
        <v>#DIV/0!</v>
      </c>
      <c r="AH54" s="36" t="e">
        <f t="shared" si="212"/>
        <v>#DIV/0!</v>
      </c>
      <c r="AI54" s="36" t="e">
        <f t="shared" si="212"/>
        <v>#DIV/0!</v>
      </c>
      <c r="AJ54" s="36" t="e">
        <f t="shared" si="212"/>
        <v>#DIV/0!</v>
      </c>
      <c r="AK54" s="36" t="e">
        <f t="shared" si="212"/>
        <v>#DIV/0!</v>
      </c>
      <c r="AL54" s="36" t="e">
        <f t="shared" si="212"/>
        <v>#DIV/0!</v>
      </c>
      <c r="AM54" s="35" t="e">
        <f t="shared" si="212"/>
        <v>#DIV/0!</v>
      </c>
      <c r="AO54" s="34" t="e">
        <f t="shared" si="112"/>
        <v>#DIV/0!</v>
      </c>
      <c r="AP54" s="33" t="e">
        <f t="shared" si="113"/>
        <v>#DIV/0!</v>
      </c>
      <c r="AQ54" s="33" t="e">
        <f t="shared" si="114"/>
        <v>#DIV/0!</v>
      </c>
      <c r="AR54" s="33" t="e">
        <f t="shared" si="115"/>
        <v>#DIV/0!</v>
      </c>
      <c r="AS54" s="33" t="e">
        <f t="shared" si="116"/>
        <v>#DIV/0!</v>
      </c>
      <c r="AT54" s="33" t="e">
        <f t="shared" si="117"/>
        <v>#DIV/0!</v>
      </c>
      <c r="AU54" s="33" t="e">
        <f t="shared" si="118"/>
        <v>#DIV/0!</v>
      </c>
      <c r="AV54" s="33" t="e">
        <f t="shared" si="119"/>
        <v>#DIV/0!</v>
      </c>
      <c r="AW54" s="33" t="e">
        <f t="shared" si="120"/>
        <v>#DIV/0!</v>
      </c>
      <c r="AX54" s="33" t="e">
        <f t="shared" si="121"/>
        <v>#DIV/0!</v>
      </c>
      <c r="AY54" s="33" t="e">
        <f t="shared" si="122"/>
        <v>#DIV/0!</v>
      </c>
      <c r="AZ54" s="33" t="e">
        <f t="shared" si="123"/>
        <v>#DIV/0!</v>
      </c>
      <c r="BA54" s="32" t="e">
        <f t="shared" si="124"/>
        <v>#DIV/0!</v>
      </c>
      <c r="BB54" s="33" t="e">
        <f t="shared" si="125"/>
        <v>#DIV/0!</v>
      </c>
      <c r="BC54" s="33" t="e">
        <f t="shared" si="126"/>
        <v>#DIV/0!</v>
      </c>
      <c r="BD54" s="33" t="e">
        <f t="shared" si="127"/>
        <v>#DIV/0!</v>
      </c>
      <c r="BE54" s="33" t="e">
        <f t="shared" si="128"/>
        <v>#DIV/0!</v>
      </c>
      <c r="BF54" s="33" t="e">
        <f t="shared" si="129"/>
        <v>#DIV/0!</v>
      </c>
      <c r="BG54" s="33" t="e">
        <f t="shared" si="130"/>
        <v>#DIV/0!</v>
      </c>
      <c r="BH54" s="33" t="e">
        <f t="shared" si="131"/>
        <v>#DIV/0!</v>
      </c>
      <c r="BI54" s="33" t="e">
        <f t="shared" si="132"/>
        <v>#DIV/0!</v>
      </c>
      <c r="BJ54" s="33" t="e">
        <f t="shared" si="133"/>
        <v>#DIV/0!</v>
      </c>
      <c r="BK54" s="33" t="e">
        <f t="shared" si="134"/>
        <v>#DIV/0!</v>
      </c>
      <c r="BL54" s="33" t="e">
        <f t="shared" si="135"/>
        <v>#DIV/0!</v>
      </c>
      <c r="BM54" s="32" t="e">
        <f t="shared" si="136"/>
        <v>#DIV/0!</v>
      </c>
      <c r="BO54" s="31" t="e">
        <f t="shared" si="137"/>
        <v>#DIV/0!</v>
      </c>
      <c r="BP54" s="31" t="e">
        <f t="shared" si="138"/>
        <v>#DIV/0!</v>
      </c>
      <c r="BQ54" s="31" t="e">
        <f t="shared" si="139"/>
        <v>#DIV/0!</v>
      </c>
      <c r="BR54" s="31" t="e">
        <f t="shared" si="140"/>
        <v>#DIV/0!</v>
      </c>
      <c r="BS54" s="31" t="e">
        <f t="shared" si="141"/>
        <v>#DIV/0!</v>
      </c>
      <c r="BT54" s="31" t="e">
        <f t="shared" si="142"/>
        <v>#DIV/0!</v>
      </c>
      <c r="BU54" s="31" t="e">
        <f t="shared" si="143"/>
        <v>#DIV/0!</v>
      </c>
      <c r="BV54" s="31" t="e">
        <f t="shared" si="144"/>
        <v>#DIV/0!</v>
      </c>
      <c r="BW54" s="31" t="e">
        <f t="shared" si="145"/>
        <v>#DIV/0!</v>
      </c>
      <c r="BX54" s="31" t="e">
        <f t="shared" si="146"/>
        <v>#DIV/0!</v>
      </c>
      <c r="BY54" s="31" t="e">
        <f t="shared" si="147"/>
        <v>#DIV/0!</v>
      </c>
      <c r="BZ54" s="31" t="e">
        <f t="shared" si="148"/>
        <v>#DIV/0!</v>
      </c>
      <c r="CA54" s="31" t="e">
        <f t="shared" si="149"/>
        <v>#DIV/0!</v>
      </c>
      <c r="CB54" s="31" t="e">
        <f t="shared" si="150"/>
        <v>#DIV/0!</v>
      </c>
      <c r="CC54" s="31" t="e">
        <f t="shared" si="151"/>
        <v>#DIV/0!</v>
      </c>
      <c r="CD54" s="31" t="e">
        <f t="shared" si="152"/>
        <v>#DIV/0!</v>
      </c>
      <c r="CE54" s="31" t="e">
        <f t="shared" si="153"/>
        <v>#DIV/0!</v>
      </c>
      <c r="CF54" s="31" t="e">
        <f t="shared" si="154"/>
        <v>#DIV/0!</v>
      </c>
      <c r="CG54" s="31" t="e">
        <f t="shared" si="155"/>
        <v>#DIV/0!</v>
      </c>
      <c r="CH54" s="31" t="e">
        <f t="shared" si="156"/>
        <v>#DIV/0!</v>
      </c>
      <c r="CI54" s="31" t="e">
        <f t="shared" si="157"/>
        <v>#DIV/0!</v>
      </c>
      <c r="CJ54" s="31" t="e">
        <f t="shared" si="158"/>
        <v>#DIV/0!</v>
      </c>
      <c r="CK54" s="31" t="e">
        <f t="shared" si="159"/>
        <v>#DIV/0!</v>
      </c>
      <c r="CL54" s="31" t="e">
        <f t="shared" si="160"/>
        <v>#DIV/0!</v>
      </c>
      <c r="CM54" s="31" t="e">
        <f t="shared" si="161"/>
        <v>#DIV/0!</v>
      </c>
      <c r="CO54" s="30" t="e">
        <f t="shared" si="162"/>
        <v>#DIV/0!</v>
      </c>
      <c r="CP54" s="30" t="e">
        <f t="shared" si="163"/>
        <v>#DIV/0!</v>
      </c>
      <c r="CQ54" s="30" t="e">
        <f t="shared" si="164"/>
        <v>#DIV/0!</v>
      </c>
      <c r="CR54" s="30" t="e">
        <f t="shared" si="165"/>
        <v>#DIV/0!</v>
      </c>
      <c r="CS54" s="30" t="e">
        <f t="shared" si="166"/>
        <v>#DIV/0!</v>
      </c>
      <c r="CT54" s="30" t="e">
        <f t="shared" si="167"/>
        <v>#DIV/0!</v>
      </c>
      <c r="CU54" s="30" t="e">
        <f t="shared" si="168"/>
        <v>#DIV/0!</v>
      </c>
      <c r="CV54" s="30" t="e">
        <f t="shared" si="169"/>
        <v>#DIV/0!</v>
      </c>
      <c r="CW54" s="30" t="e">
        <f t="shared" si="170"/>
        <v>#DIV/0!</v>
      </c>
      <c r="CX54" s="30" t="e">
        <f t="shared" si="171"/>
        <v>#DIV/0!</v>
      </c>
      <c r="CY54" s="30" t="e">
        <f t="shared" si="172"/>
        <v>#DIV/0!</v>
      </c>
      <c r="CZ54" s="30" t="e">
        <f t="shared" si="173"/>
        <v>#DIV/0!</v>
      </c>
      <c r="DA54" s="30" t="e">
        <f t="shared" si="174"/>
        <v>#DIV/0!</v>
      </c>
      <c r="DB54" s="30" t="e">
        <f t="shared" si="175"/>
        <v>#DIV/0!</v>
      </c>
      <c r="DC54" s="30" t="e">
        <f t="shared" si="176"/>
        <v>#DIV/0!</v>
      </c>
      <c r="DD54" s="30" t="e">
        <f t="shared" si="177"/>
        <v>#DIV/0!</v>
      </c>
      <c r="DE54" s="30" t="e">
        <f t="shared" si="178"/>
        <v>#DIV/0!</v>
      </c>
      <c r="DF54" s="30" t="e">
        <f t="shared" si="179"/>
        <v>#DIV/0!</v>
      </c>
      <c r="DG54" s="30" t="e">
        <f t="shared" si="180"/>
        <v>#DIV/0!</v>
      </c>
      <c r="DH54" s="30" t="e">
        <f t="shared" si="181"/>
        <v>#DIV/0!</v>
      </c>
      <c r="DI54" s="30" t="e">
        <f t="shared" si="182"/>
        <v>#DIV/0!</v>
      </c>
      <c r="DJ54" s="30" t="e">
        <f t="shared" si="183"/>
        <v>#DIV/0!</v>
      </c>
      <c r="DK54" s="30" t="e">
        <f t="shared" si="184"/>
        <v>#DIV/0!</v>
      </c>
      <c r="DL54" s="30" t="e">
        <f t="shared" si="185"/>
        <v>#DIV/0!</v>
      </c>
      <c r="DM54" s="30">
        <f t="shared" si="186"/>
        <v>0</v>
      </c>
      <c r="DO54" s="29">
        <f t="shared" si="187"/>
        <v>0</v>
      </c>
      <c r="DP54" s="29">
        <f t="shared" si="188"/>
        <v>0</v>
      </c>
      <c r="DQ54" s="29">
        <f t="shared" si="189"/>
        <v>0</v>
      </c>
      <c r="DR54" s="29">
        <f t="shared" si="190"/>
        <v>0</v>
      </c>
      <c r="DS54" s="11">
        <v>100</v>
      </c>
      <c r="DT54" s="11">
        <v>100</v>
      </c>
      <c r="DU54" s="11">
        <v>100</v>
      </c>
      <c r="DV54" s="11">
        <v>100</v>
      </c>
      <c r="DW54" s="11">
        <v>100</v>
      </c>
      <c r="DX54" s="11">
        <v>100</v>
      </c>
      <c r="DY54" s="11">
        <v>100</v>
      </c>
      <c r="DZ54" s="11">
        <v>100</v>
      </c>
      <c r="EA54" s="11">
        <v>100</v>
      </c>
      <c r="EB54" s="11">
        <v>100</v>
      </c>
      <c r="EC54" s="11">
        <v>100</v>
      </c>
      <c r="ED54" s="11">
        <v>100</v>
      </c>
      <c r="EE54" s="11">
        <v>100</v>
      </c>
      <c r="EF54" s="11">
        <v>100</v>
      </c>
      <c r="EG54" s="11">
        <v>100</v>
      </c>
      <c r="EH54" s="11">
        <v>100</v>
      </c>
      <c r="EI54" s="11">
        <v>100</v>
      </c>
      <c r="EJ54" s="11">
        <v>100</v>
      </c>
      <c r="EK54" s="11">
        <v>100</v>
      </c>
      <c r="EL54" s="11">
        <v>100</v>
      </c>
      <c r="EM54" s="11">
        <v>100</v>
      </c>
      <c r="EN54" s="11">
        <v>100</v>
      </c>
      <c r="EO54" s="11">
        <v>100</v>
      </c>
      <c r="EP54" s="11">
        <v>100</v>
      </c>
      <c r="EQ54" s="11">
        <v>100</v>
      </c>
      <c r="ES54" s="11">
        <f t="shared" si="191"/>
        <v>100</v>
      </c>
      <c r="ET54" s="11">
        <f t="shared" si="192"/>
        <v>100</v>
      </c>
      <c r="EU54" s="11">
        <f t="shared" si="193"/>
        <v>100</v>
      </c>
      <c r="EV54" s="11">
        <f t="shared" si="194"/>
        <v>100</v>
      </c>
      <c r="EW54" s="11">
        <f t="shared" si="195"/>
        <v>100</v>
      </c>
      <c r="EX54" s="11">
        <f t="shared" si="196"/>
        <v>100</v>
      </c>
      <c r="EZ54" s="29">
        <f t="shared" si="197"/>
        <v>0</v>
      </c>
      <c r="FA54" s="29">
        <f t="shared" si="198"/>
        <v>0</v>
      </c>
      <c r="FB54" s="29">
        <f t="shared" si="199"/>
        <v>0</v>
      </c>
      <c r="FC54" s="29">
        <f t="shared" si="200"/>
        <v>0</v>
      </c>
      <c r="FD54" s="25"/>
      <c r="FE54" s="25"/>
      <c r="FF54" s="25"/>
      <c r="FG54" s="25"/>
      <c r="FH54" s="25"/>
      <c r="FI54" s="25"/>
      <c r="FJ54" s="25"/>
      <c r="FK54" s="25"/>
      <c r="FL54" s="25"/>
      <c r="FM54" s="25"/>
      <c r="FN54" s="25"/>
      <c r="FO54" s="25"/>
      <c r="FP54" s="25"/>
      <c r="FQ54" s="25"/>
      <c r="FR54" s="25"/>
      <c r="FS54" s="25"/>
      <c r="FT54" s="25"/>
      <c r="FU54" s="25"/>
      <c r="FV54" s="25"/>
      <c r="FW54" s="25"/>
      <c r="FX54" s="25"/>
      <c r="FY54" s="25"/>
      <c r="FZ54" s="25"/>
      <c r="GA54" s="25"/>
      <c r="GB54" s="28"/>
      <c r="GC54" s="27"/>
      <c r="GD54" s="26">
        <f t="shared" si="201"/>
        <v>0</v>
      </c>
      <c r="GE54" s="25">
        <f t="shared" si="202"/>
        <v>0</v>
      </c>
      <c r="GF54" s="25">
        <f t="shared" si="203"/>
        <v>0</v>
      </c>
      <c r="GG54" s="25">
        <f t="shared" si="204"/>
        <v>0</v>
      </c>
      <c r="GH54" s="25">
        <f t="shared" si="205"/>
        <v>0</v>
      </c>
      <c r="GI54" s="25">
        <f t="shared" si="206"/>
        <v>0</v>
      </c>
      <c r="GK54" s="24">
        <f t="shared" si="207"/>
        <v>0</v>
      </c>
      <c r="GL54" s="24">
        <f t="shared" si="208"/>
        <v>0</v>
      </c>
      <c r="GM54" s="24">
        <f t="shared" si="209"/>
        <v>0</v>
      </c>
      <c r="GN54" s="24">
        <f t="shared" si="210"/>
        <v>0</v>
      </c>
      <c r="GO54" s="23">
        <v>0.8</v>
      </c>
      <c r="GP54" s="23">
        <v>0.1</v>
      </c>
    </row>
    <row r="55" spans="3:198" ht="15.75">
      <c r="C55" s="46">
        <v>49</v>
      </c>
      <c r="D55" s="43"/>
      <c r="E55" s="45"/>
      <c r="G55" s="44"/>
      <c r="H55" s="43"/>
      <c r="I55" s="42"/>
      <c r="J55" s="41"/>
      <c r="K55" s="40"/>
      <c r="L55" s="39" t="e">
        <f t="shared" si="110"/>
        <v>#DIV/0!</v>
      </c>
      <c r="M55" s="38" t="e">
        <f t="shared" si="111"/>
        <v>#DIV/0!</v>
      </c>
      <c r="O55" s="37" t="e">
        <f t="shared" si="211"/>
        <v>#DIV/0!</v>
      </c>
      <c r="P55" s="36" t="e">
        <f t="shared" si="211"/>
        <v>#DIV/0!</v>
      </c>
      <c r="Q55" s="36" t="e">
        <f t="shared" si="211"/>
        <v>#DIV/0!</v>
      </c>
      <c r="R55" s="36" t="e">
        <f t="shared" si="211"/>
        <v>#DIV/0!</v>
      </c>
      <c r="S55" s="36" t="e">
        <f t="shared" si="211"/>
        <v>#DIV/0!</v>
      </c>
      <c r="T55" s="36" t="e">
        <f t="shared" si="211"/>
        <v>#DIV/0!</v>
      </c>
      <c r="U55" s="36" t="e">
        <f t="shared" si="211"/>
        <v>#DIV/0!</v>
      </c>
      <c r="V55" s="36" t="e">
        <f t="shared" si="211"/>
        <v>#DIV/0!</v>
      </c>
      <c r="W55" s="36" t="e">
        <f t="shared" si="211"/>
        <v>#DIV/0!</v>
      </c>
      <c r="X55" s="36" t="e">
        <f t="shared" si="211"/>
        <v>#DIV/0!</v>
      </c>
      <c r="Y55" s="36" t="e">
        <f t="shared" si="211"/>
        <v>#DIV/0!</v>
      </c>
      <c r="Z55" s="36" t="e">
        <f t="shared" si="211"/>
        <v>#DIV/0!</v>
      </c>
      <c r="AA55" s="35" t="e">
        <f t="shared" si="212"/>
        <v>#DIV/0!</v>
      </c>
      <c r="AB55" s="36" t="e">
        <f t="shared" si="212"/>
        <v>#DIV/0!</v>
      </c>
      <c r="AC55" s="36" t="e">
        <f t="shared" si="212"/>
        <v>#DIV/0!</v>
      </c>
      <c r="AD55" s="36" t="e">
        <f t="shared" si="212"/>
        <v>#DIV/0!</v>
      </c>
      <c r="AE55" s="36" t="e">
        <f t="shared" si="212"/>
        <v>#DIV/0!</v>
      </c>
      <c r="AF55" s="36" t="e">
        <f t="shared" si="212"/>
        <v>#DIV/0!</v>
      </c>
      <c r="AG55" s="36" t="e">
        <f t="shared" si="212"/>
        <v>#DIV/0!</v>
      </c>
      <c r="AH55" s="36" t="e">
        <f t="shared" si="212"/>
        <v>#DIV/0!</v>
      </c>
      <c r="AI55" s="36" t="e">
        <f t="shared" si="212"/>
        <v>#DIV/0!</v>
      </c>
      <c r="AJ55" s="36" t="e">
        <f t="shared" si="212"/>
        <v>#DIV/0!</v>
      </c>
      <c r="AK55" s="36" t="e">
        <f t="shared" si="212"/>
        <v>#DIV/0!</v>
      </c>
      <c r="AL55" s="36" t="e">
        <f t="shared" si="212"/>
        <v>#DIV/0!</v>
      </c>
      <c r="AM55" s="35" t="e">
        <f t="shared" si="212"/>
        <v>#DIV/0!</v>
      </c>
      <c r="AO55" s="34" t="e">
        <f t="shared" si="112"/>
        <v>#DIV/0!</v>
      </c>
      <c r="AP55" s="33" t="e">
        <f t="shared" si="113"/>
        <v>#DIV/0!</v>
      </c>
      <c r="AQ55" s="33" t="e">
        <f t="shared" si="114"/>
        <v>#DIV/0!</v>
      </c>
      <c r="AR55" s="33" t="e">
        <f t="shared" si="115"/>
        <v>#DIV/0!</v>
      </c>
      <c r="AS55" s="33" t="e">
        <f t="shared" si="116"/>
        <v>#DIV/0!</v>
      </c>
      <c r="AT55" s="33" t="e">
        <f t="shared" si="117"/>
        <v>#DIV/0!</v>
      </c>
      <c r="AU55" s="33" t="e">
        <f t="shared" si="118"/>
        <v>#DIV/0!</v>
      </c>
      <c r="AV55" s="33" t="e">
        <f t="shared" si="119"/>
        <v>#DIV/0!</v>
      </c>
      <c r="AW55" s="33" t="e">
        <f t="shared" si="120"/>
        <v>#DIV/0!</v>
      </c>
      <c r="AX55" s="33" t="e">
        <f t="shared" si="121"/>
        <v>#DIV/0!</v>
      </c>
      <c r="AY55" s="33" t="e">
        <f t="shared" si="122"/>
        <v>#DIV/0!</v>
      </c>
      <c r="AZ55" s="33" t="e">
        <f t="shared" si="123"/>
        <v>#DIV/0!</v>
      </c>
      <c r="BA55" s="32" t="e">
        <f t="shared" si="124"/>
        <v>#DIV/0!</v>
      </c>
      <c r="BB55" s="33" t="e">
        <f t="shared" si="125"/>
        <v>#DIV/0!</v>
      </c>
      <c r="BC55" s="33" t="e">
        <f t="shared" si="126"/>
        <v>#DIV/0!</v>
      </c>
      <c r="BD55" s="33" t="e">
        <f t="shared" si="127"/>
        <v>#DIV/0!</v>
      </c>
      <c r="BE55" s="33" t="e">
        <f t="shared" si="128"/>
        <v>#DIV/0!</v>
      </c>
      <c r="BF55" s="33" t="e">
        <f t="shared" si="129"/>
        <v>#DIV/0!</v>
      </c>
      <c r="BG55" s="33" t="e">
        <f t="shared" si="130"/>
        <v>#DIV/0!</v>
      </c>
      <c r="BH55" s="33" t="e">
        <f t="shared" si="131"/>
        <v>#DIV/0!</v>
      </c>
      <c r="BI55" s="33" t="e">
        <f t="shared" si="132"/>
        <v>#DIV/0!</v>
      </c>
      <c r="BJ55" s="33" t="e">
        <f t="shared" si="133"/>
        <v>#DIV/0!</v>
      </c>
      <c r="BK55" s="33" t="e">
        <f t="shared" si="134"/>
        <v>#DIV/0!</v>
      </c>
      <c r="BL55" s="33" t="e">
        <f t="shared" si="135"/>
        <v>#DIV/0!</v>
      </c>
      <c r="BM55" s="32" t="e">
        <f t="shared" si="136"/>
        <v>#DIV/0!</v>
      </c>
      <c r="BO55" s="31" t="e">
        <f t="shared" si="137"/>
        <v>#DIV/0!</v>
      </c>
      <c r="BP55" s="31" t="e">
        <f t="shared" si="138"/>
        <v>#DIV/0!</v>
      </c>
      <c r="BQ55" s="31" t="e">
        <f t="shared" si="139"/>
        <v>#DIV/0!</v>
      </c>
      <c r="BR55" s="31" t="e">
        <f t="shared" si="140"/>
        <v>#DIV/0!</v>
      </c>
      <c r="BS55" s="31" t="e">
        <f t="shared" si="141"/>
        <v>#DIV/0!</v>
      </c>
      <c r="BT55" s="31" t="e">
        <f t="shared" si="142"/>
        <v>#DIV/0!</v>
      </c>
      <c r="BU55" s="31" t="e">
        <f t="shared" si="143"/>
        <v>#DIV/0!</v>
      </c>
      <c r="BV55" s="31" t="e">
        <f t="shared" si="144"/>
        <v>#DIV/0!</v>
      </c>
      <c r="BW55" s="31" t="e">
        <f t="shared" si="145"/>
        <v>#DIV/0!</v>
      </c>
      <c r="BX55" s="31" t="e">
        <f t="shared" si="146"/>
        <v>#DIV/0!</v>
      </c>
      <c r="BY55" s="31" t="e">
        <f t="shared" si="147"/>
        <v>#DIV/0!</v>
      </c>
      <c r="BZ55" s="31" t="e">
        <f t="shared" si="148"/>
        <v>#DIV/0!</v>
      </c>
      <c r="CA55" s="31" t="e">
        <f t="shared" si="149"/>
        <v>#DIV/0!</v>
      </c>
      <c r="CB55" s="31" t="e">
        <f t="shared" si="150"/>
        <v>#DIV/0!</v>
      </c>
      <c r="CC55" s="31" t="e">
        <f t="shared" si="151"/>
        <v>#DIV/0!</v>
      </c>
      <c r="CD55" s="31" t="e">
        <f t="shared" si="152"/>
        <v>#DIV/0!</v>
      </c>
      <c r="CE55" s="31" t="e">
        <f t="shared" si="153"/>
        <v>#DIV/0!</v>
      </c>
      <c r="CF55" s="31" t="e">
        <f t="shared" si="154"/>
        <v>#DIV/0!</v>
      </c>
      <c r="CG55" s="31" t="e">
        <f t="shared" si="155"/>
        <v>#DIV/0!</v>
      </c>
      <c r="CH55" s="31" t="e">
        <f t="shared" si="156"/>
        <v>#DIV/0!</v>
      </c>
      <c r="CI55" s="31" t="e">
        <f t="shared" si="157"/>
        <v>#DIV/0!</v>
      </c>
      <c r="CJ55" s="31" t="e">
        <f t="shared" si="158"/>
        <v>#DIV/0!</v>
      </c>
      <c r="CK55" s="31" t="e">
        <f t="shared" si="159"/>
        <v>#DIV/0!</v>
      </c>
      <c r="CL55" s="31" t="e">
        <f t="shared" si="160"/>
        <v>#DIV/0!</v>
      </c>
      <c r="CM55" s="31" t="e">
        <f t="shared" si="161"/>
        <v>#DIV/0!</v>
      </c>
      <c r="CO55" s="30" t="e">
        <f t="shared" si="162"/>
        <v>#DIV/0!</v>
      </c>
      <c r="CP55" s="30" t="e">
        <f t="shared" si="163"/>
        <v>#DIV/0!</v>
      </c>
      <c r="CQ55" s="30" t="e">
        <f t="shared" si="164"/>
        <v>#DIV/0!</v>
      </c>
      <c r="CR55" s="30" t="e">
        <f t="shared" si="165"/>
        <v>#DIV/0!</v>
      </c>
      <c r="CS55" s="30" t="e">
        <f t="shared" si="166"/>
        <v>#DIV/0!</v>
      </c>
      <c r="CT55" s="30" t="e">
        <f t="shared" si="167"/>
        <v>#DIV/0!</v>
      </c>
      <c r="CU55" s="30" t="e">
        <f t="shared" si="168"/>
        <v>#DIV/0!</v>
      </c>
      <c r="CV55" s="30" t="e">
        <f t="shared" si="169"/>
        <v>#DIV/0!</v>
      </c>
      <c r="CW55" s="30" t="e">
        <f t="shared" si="170"/>
        <v>#DIV/0!</v>
      </c>
      <c r="CX55" s="30" t="e">
        <f t="shared" si="171"/>
        <v>#DIV/0!</v>
      </c>
      <c r="CY55" s="30" t="e">
        <f t="shared" si="172"/>
        <v>#DIV/0!</v>
      </c>
      <c r="CZ55" s="30" t="e">
        <f t="shared" si="173"/>
        <v>#DIV/0!</v>
      </c>
      <c r="DA55" s="30" t="e">
        <f t="shared" si="174"/>
        <v>#DIV/0!</v>
      </c>
      <c r="DB55" s="30" t="e">
        <f t="shared" si="175"/>
        <v>#DIV/0!</v>
      </c>
      <c r="DC55" s="30" t="e">
        <f t="shared" si="176"/>
        <v>#DIV/0!</v>
      </c>
      <c r="DD55" s="30" t="e">
        <f t="shared" si="177"/>
        <v>#DIV/0!</v>
      </c>
      <c r="DE55" s="30" t="e">
        <f t="shared" si="178"/>
        <v>#DIV/0!</v>
      </c>
      <c r="DF55" s="30" t="e">
        <f t="shared" si="179"/>
        <v>#DIV/0!</v>
      </c>
      <c r="DG55" s="30" t="e">
        <f t="shared" si="180"/>
        <v>#DIV/0!</v>
      </c>
      <c r="DH55" s="30" t="e">
        <f t="shared" si="181"/>
        <v>#DIV/0!</v>
      </c>
      <c r="DI55" s="30" t="e">
        <f t="shared" si="182"/>
        <v>#DIV/0!</v>
      </c>
      <c r="DJ55" s="30" t="e">
        <f t="shared" si="183"/>
        <v>#DIV/0!</v>
      </c>
      <c r="DK55" s="30" t="e">
        <f t="shared" si="184"/>
        <v>#DIV/0!</v>
      </c>
      <c r="DL55" s="30" t="e">
        <f t="shared" si="185"/>
        <v>#DIV/0!</v>
      </c>
      <c r="DM55" s="30">
        <f t="shared" si="186"/>
        <v>0</v>
      </c>
      <c r="DO55" s="29">
        <f t="shared" si="187"/>
        <v>0</v>
      </c>
      <c r="DP55" s="29">
        <f t="shared" si="188"/>
        <v>0</v>
      </c>
      <c r="DQ55" s="29">
        <f t="shared" si="189"/>
        <v>0</v>
      </c>
      <c r="DR55" s="29">
        <f t="shared" si="190"/>
        <v>0</v>
      </c>
      <c r="DS55" s="11">
        <v>100</v>
      </c>
      <c r="DT55" s="11">
        <v>100</v>
      </c>
      <c r="DU55" s="11">
        <v>100</v>
      </c>
      <c r="DV55" s="11">
        <v>100</v>
      </c>
      <c r="DW55" s="11">
        <v>100</v>
      </c>
      <c r="DX55" s="11">
        <v>100</v>
      </c>
      <c r="DY55" s="11">
        <v>100</v>
      </c>
      <c r="DZ55" s="11">
        <v>100</v>
      </c>
      <c r="EA55" s="11">
        <v>100</v>
      </c>
      <c r="EB55" s="11">
        <v>100</v>
      </c>
      <c r="EC55" s="11">
        <v>100</v>
      </c>
      <c r="ED55" s="11">
        <v>100</v>
      </c>
      <c r="EE55" s="11">
        <v>100</v>
      </c>
      <c r="EF55" s="11">
        <v>100</v>
      </c>
      <c r="EG55" s="11">
        <v>100</v>
      </c>
      <c r="EH55" s="11">
        <v>100</v>
      </c>
      <c r="EI55" s="11">
        <v>100</v>
      </c>
      <c r="EJ55" s="11">
        <v>100</v>
      </c>
      <c r="EK55" s="11">
        <v>100</v>
      </c>
      <c r="EL55" s="11">
        <v>100</v>
      </c>
      <c r="EM55" s="11">
        <v>100</v>
      </c>
      <c r="EN55" s="11">
        <v>100</v>
      </c>
      <c r="EO55" s="11">
        <v>100</v>
      </c>
      <c r="EP55" s="11">
        <v>100</v>
      </c>
      <c r="EQ55" s="11">
        <v>100</v>
      </c>
      <c r="ES55" s="11">
        <f t="shared" si="191"/>
        <v>100</v>
      </c>
      <c r="ET55" s="11">
        <f t="shared" si="192"/>
        <v>100</v>
      </c>
      <c r="EU55" s="11">
        <f t="shared" si="193"/>
        <v>100</v>
      </c>
      <c r="EV55" s="11">
        <f t="shared" si="194"/>
        <v>100</v>
      </c>
      <c r="EW55" s="11">
        <f t="shared" si="195"/>
        <v>100</v>
      </c>
      <c r="EX55" s="11">
        <f t="shared" si="196"/>
        <v>100</v>
      </c>
      <c r="EZ55" s="29">
        <f t="shared" si="197"/>
        <v>0</v>
      </c>
      <c r="FA55" s="29">
        <f t="shared" si="198"/>
        <v>0</v>
      </c>
      <c r="FB55" s="29">
        <f t="shared" si="199"/>
        <v>0</v>
      </c>
      <c r="FC55" s="29">
        <f t="shared" si="200"/>
        <v>0</v>
      </c>
      <c r="FD55" s="25"/>
      <c r="FE55" s="25"/>
      <c r="FF55" s="25"/>
      <c r="FG55" s="25"/>
      <c r="FH55" s="25"/>
      <c r="FI55" s="25"/>
      <c r="FJ55" s="25"/>
      <c r="FK55" s="25"/>
      <c r="FL55" s="25"/>
      <c r="FM55" s="25"/>
      <c r="FN55" s="25"/>
      <c r="FO55" s="25"/>
      <c r="FP55" s="25"/>
      <c r="FQ55" s="25"/>
      <c r="FR55" s="25"/>
      <c r="FS55" s="25"/>
      <c r="FT55" s="25"/>
      <c r="FU55" s="25"/>
      <c r="FV55" s="25"/>
      <c r="FW55" s="25"/>
      <c r="FX55" s="25"/>
      <c r="FY55" s="25"/>
      <c r="FZ55" s="25"/>
      <c r="GA55" s="25"/>
      <c r="GB55" s="28"/>
      <c r="GC55" s="27"/>
      <c r="GD55" s="26">
        <f t="shared" si="201"/>
        <v>0</v>
      </c>
      <c r="GE55" s="25">
        <f t="shared" si="202"/>
        <v>0</v>
      </c>
      <c r="GF55" s="25">
        <f t="shared" si="203"/>
        <v>0</v>
      </c>
      <c r="GG55" s="25">
        <f t="shared" si="204"/>
        <v>0</v>
      </c>
      <c r="GH55" s="25">
        <f t="shared" si="205"/>
        <v>0</v>
      </c>
      <c r="GI55" s="25">
        <f t="shared" si="206"/>
        <v>0</v>
      </c>
      <c r="GK55" s="24">
        <f t="shared" si="207"/>
        <v>0</v>
      </c>
      <c r="GL55" s="24">
        <f t="shared" si="208"/>
        <v>0</v>
      </c>
      <c r="GM55" s="24">
        <f t="shared" si="209"/>
        <v>0</v>
      </c>
      <c r="GN55" s="24">
        <f t="shared" si="210"/>
        <v>0</v>
      </c>
      <c r="GO55" s="23">
        <v>0.8</v>
      </c>
      <c r="GP55" s="23">
        <v>0.1</v>
      </c>
    </row>
    <row r="56" spans="3:198">
      <c r="FE56" s="6"/>
    </row>
    <row r="57" spans="3:198" ht="14.45" customHeight="1"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FE57" s="6"/>
    </row>
    <row r="58" spans="3:198" ht="14.45" customHeight="1">
      <c r="BU58" s="22"/>
      <c r="BV58" s="22"/>
      <c r="BW58" s="22"/>
      <c r="BX58" s="22"/>
      <c r="BY58" s="22"/>
      <c r="BZ58" s="22"/>
      <c r="CA58" s="22"/>
      <c r="CB58" s="22"/>
      <c r="CC58" s="22"/>
      <c r="CD58" s="22"/>
      <c r="CE58" s="22"/>
      <c r="CF58" s="22"/>
      <c r="CG58" s="22"/>
      <c r="CH58" s="22"/>
      <c r="FE58" s="6"/>
    </row>
    <row r="59" spans="3:198" ht="15.75" thickBot="1">
      <c r="FE59" s="6"/>
    </row>
    <row r="60" spans="3:198" s="20" customFormat="1" ht="21" customHeight="1">
      <c r="C60" s="102" t="s">
        <v>25</v>
      </c>
      <c r="D60" s="103"/>
      <c r="E60" s="103"/>
      <c r="F60" s="103"/>
      <c r="G60" s="103"/>
      <c r="H60" s="103"/>
      <c r="I60" s="103"/>
      <c r="J60" s="103"/>
      <c r="K60" s="103"/>
      <c r="L60" s="103"/>
      <c r="M60" s="103"/>
      <c r="N60" s="103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4"/>
      <c r="AB60" s="5"/>
      <c r="AC60" s="5"/>
      <c r="AD60" s="5"/>
      <c r="AE60" s="5"/>
      <c r="AF60" s="5"/>
      <c r="AG60" s="5"/>
      <c r="BI60" s="102" t="s">
        <v>25</v>
      </c>
      <c r="BJ60" s="103"/>
      <c r="BK60" s="103"/>
      <c r="BL60" s="103"/>
      <c r="BM60" s="103"/>
      <c r="BN60" s="103"/>
      <c r="BO60" s="103"/>
      <c r="BP60" s="103"/>
      <c r="BQ60" s="103"/>
      <c r="BR60" s="103"/>
      <c r="BS60" s="103"/>
      <c r="BT60" s="103"/>
      <c r="BU60" s="103"/>
      <c r="BV60" s="103"/>
      <c r="BW60" s="103"/>
      <c r="BX60" s="103"/>
      <c r="BY60" s="103"/>
      <c r="BZ60" s="103"/>
      <c r="CA60" s="103"/>
      <c r="CB60" s="103"/>
      <c r="CC60" s="104"/>
      <c r="DS60" s="108" t="s">
        <v>25</v>
      </c>
      <c r="DT60" s="109"/>
      <c r="DU60" s="109"/>
      <c r="DV60" s="109"/>
      <c r="DW60" s="109"/>
      <c r="DX60" s="109"/>
      <c r="DY60" s="109"/>
      <c r="DZ60" s="109"/>
      <c r="EA60" s="109"/>
      <c r="EB60" s="109"/>
      <c r="EC60" s="109"/>
      <c r="ED60" s="109"/>
      <c r="EE60" s="109"/>
      <c r="EF60" s="109"/>
      <c r="EG60" s="109"/>
      <c r="EH60" s="109"/>
      <c r="EI60" s="109"/>
      <c r="EJ60" s="109"/>
      <c r="EK60" s="109"/>
      <c r="EL60" s="109"/>
      <c r="EM60" s="109"/>
      <c r="EN60" s="109"/>
      <c r="EO60" s="109"/>
      <c r="EP60" s="109"/>
      <c r="EQ60" s="110"/>
      <c r="FE60" s="21"/>
    </row>
    <row r="61" spans="3:198" s="20" customFormat="1" ht="21" customHeight="1" thickBot="1">
      <c r="C61" s="105"/>
      <c r="D61" s="106"/>
      <c r="E61" s="106"/>
      <c r="F61" s="106"/>
      <c r="G61" s="106"/>
      <c r="H61" s="106"/>
      <c r="I61" s="106"/>
      <c r="J61" s="106"/>
      <c r="K61" s="106"/>
      <c r="L61" s="106"/>
      <c r="M61" s="106"/>
      <c r="N61" s="106"/>
      <c r="O61" s="106"/>
      <c r="P61" s="106"/>
      <c r="Q61" s="106"/>
      <c r="R61" s="106"/>
      <c r="S61" s="106"/>
      <c r="T61" s="106"/>
      <c r="U61" s="106"/>
      <c r="V61" s="106"/>
      <c r="W61" s="106"/>
      <c r="X61" s="106"/>
      <c r="Y61" s="106"/>
      <c r="Z61" s="106"/>
      <c r="AA61" s="107"/>
      <c r="AB61" s="5"/>
      <c r="AC61" s="5"/>
      <c r="AD61" s="5"/>
      <c r="AE61" s="5"/>
      <c r="AF61" s="5"/>
      <c r="AG61" s="5"/>
      <c r="BI61" s="105"/>
      <c r="BJ61" s="106"/>
      <c r="BK61" s="106"/>
      <c r="BL61" s="106"/>
      <c r="BM61" s="106"/>
      <c r="BN61" s="106"/>
      <c r="BO61" s="106"/>
      <c r="BP61" s="106"/>
      <c r="BQ61" s="106"/>
      <c r="BR61" s="106"/>
      <c r="BS61" s="106"/>
      <c r="BT61" s="106"/>
      <c r="BU61" s="106"/>
      <c r="BV61" s="106"/>
      <c r="BW61" s="106"/>
      <c r="BX61" s="106"/>
      <c r="BY61" s="106"/>
      <c r="BZ61" s="106"/>
      <c r="CA61" s="106"/>
      <c r="CB61" s="106"/>
      <c r="CC61" s="107"/>
      <c r="DS61" s="111"/>
      <c r="DT61" s="112"/>
      <c r="DU61" s="112"/>
      <c r="DV61" s="112"/>
      <c r="DW61" s="112"/>
      <c r="DX61" s="112"/>
      <c r="DY61" s="112"/>
      <c r="DZ61" s="112"/>
      <c r="EA61" s="112"/>
      <c r="EB61" s="112"/>
      <c r="EC61" s="112"/>
      <c r="ED61" s="112"/>
      <c r="EE61" s="112"/>
      <c r="EF61" s="112"/>
      <c r="EG61" s="112"/>
      <c r="EH61" s="112"/>
      <c r="EI61" s="112"/>
      <c r="EJ61" s="112"/>
      <c r="EK61" s="112"/>
      <c r="EL61" s="112"/>
      <c r="EM61" s="112"/>
      <c r="EN61" s="112"/>
      <c r="EO61" s="112"/>
      <c r="EP61" s="112"/>
      <c r="EQ61" s="113"/>
      <c r="FE61" s="21"/>
    </row>
    <row r="62" spans="3:198">
      <c r="FE62" s="6"/>
    </row>
    <row r="63" spans="3:198" ht="15" customHeight="1">
      <c r="BI63" s="114" t="s">
        <v>25</v>
      </c>
      <c r="BJ63" s="115"/>
      <c r="BK63" s="115"/>
      <c r="BL63" s="115"/>
      <c r="BM63" s="116"/>
      <c r="BO63" s="19" t="e">
        <f t="shared" ref="BO63:CF63" si="213">SUM(CO7:CO55)</f>
        <v>#DIV/0!</v>
      </c>
      <c r="BP63" s="19" t="e">
        <f t="shared" si="213"/>
        <v>#DIV/0!</v>
      </c>
      <c r="BQ63" s="19" t="e">
        <f t="shared" si="213"/>
        <v>#DIV/0!</v>
      </c>
      <c r="BR63" s="19" t="e">
        <f t="shared" si="213"/>
        <v>#DIV/0!</v>
      </c>
      <c r="BS63" s="19" t="e">
        <f t="shared" si="213"/>
        <v>#DIV/0!</v>
      </c>
      <c r="BT63" s="19" t="e">
        <f t="shared" si="213"/>
        <v>#DIV/0!</v>
      </c>
      <c r="BU63" s="19" t="e">
        <f t="shared" si="213"/>
        <v>#DIV/0!</v>
      </c>
      <c r="BV63" s="19" t="e">
        <f t="shared" si="213"/>
        <v>#DIV/0!</v>
      </c>
      <c r="BW63" s="19" t="e">
        <f t="shared" si="213"/>
        <v>#DIV/0!</v>
      </c>
      <c r="BX63" s="19" t="e">
        <f t="shared" si="213"/>
        <v>#DIV/0!</v>
      </c>
      <c r="BY63" s="19" t="e">
        <f t="shared" si="213"/>
        <v>#DIV/0!</v>
      </c>
      <c r="BZ63" s="19" t="e">
        <f t="shared" si="213"/>
        <v>#DIV/0!</v>
      </c>
      <c r="CA63" s="19" t="e">
        <f t="shared" si="213"/>
        <v>#DIV/0!</v>
      </c>
      <c r="CB63" s="19" t="e">
        <f t="shared" si="213"/>
        <v>#DIV/0!</v>
      </c>
      <c r="CC63" s="19" t="e">
        <f t="shared" si="213"/>
        <v>#DIV/0!</v>
      </c>
      <c r="CD63" s="19" t="e">
        <f t="shared" si="213"/>
        <v>#DIV/0!</v>
      </c>
      <c r="CE63" s="19" t="e">
        <f t="shared" si="213"/>
        <v>#DIV/0!</v>
      </c>
      <c r="CF63" s="19" t="e">
        <f t="shared" si="213"/>
        <v>#DIV/0!</v>
      </c>
      <c r="CG63" s="19"/>
      <c r="CH63" s="19" t="e">
        <f t="shared" ref="CH63:CM63" si="214">SUM(DH7:DH55)</f>
        <v>#DIV/0!</v>
      </c>
      <c r="CI63" s="19" t="e">
        <f t="shared" si="214"/>
        <v>#DIV/0!</v>
      </c>
      <c r="CJ63" s="19" t="e">
        <f t="shared" si="214"/>
        <v>#DIV/0!</v>
      </c>
      <c r="CK63" s="19" t="e">
        <f t="shared" si="214"/>
        <v>#DIV/0!</v>
      </c>
      <c r="CL63" s="19" t="e">
        <f t="shared" si="214"/>
        <v>#DIV/0!</v>
      </c>
      <c r="CM63" s="19">
        <f t="shared" si="214"/>
        <v>0</v>
      </c>
      <c r="CN63" s="10"/>
      <c r="CO63" s="6"/>
      <c r="FE63" s="6"/>
    </row>
    <row r="64" spans="3:198" ht="15.75" customHeight="1">
      <c r="BI64" s="117"/>
      <c r="BJ64" s="118"/>
      <c r="BK64" s="118"/>
      <c r="BL64" s="118"/>
      <c r="BM64" s="119"/>
      <c r="BN64" s="15"/>
      <c r="CN64" s="6"/>
      <c r="CO64" s="6"/>
      <c r="FE64" s="6"/>
    </row>
    <row r="65" spans="50:161" ht="34.5">
      <c r="BI65" s="17"/>
      <c r="BJ65" s="17"/>
      <c r="BK65" s="17"/>
      <c r="BL65" s="17"/>
      <c r="BM65" s="17"/>
      <c r="BN65" s="15"/>
      <c r="BO65" s="3">
        <f>DATE($AZ$1,$AY$2,1)</f>
        <v>42887</v>
      </c>
      <c r="BP65" s="4">
        <f>DATE($AZ$1,$AY$2+1,1)</f>
        <v>42917</v>
      </c>
      <c r="BQ65" s="4">
        <f>DATE($AZ$1,$AY$2+2,1)</f>
        <v>42948</v>
      </c>
      <c r="BR65" s="4">
        <f>DATE($AZ$1,$AY$2+3,1)</f>
        <v>42979</v>
      </c>
      <c r="BS65" s="4">
        <f>DATE($AZ$1,$AY$2+4,1)</f>
        <v>43009</v>
      </c>
      <c r="BT65" s="4">
        <f>DATE($AZ$1,$AY$2+5,1)</f>
        <v>43040</v>
      </c>
      <c r="BU65" s="4">
        <f>DATE($AZ$1,$AY$2+6,1)</f>
        <v>43070</v>
      </c>
      <c r="BV65" s="4">
        <f>DATE($AZ$1,$AY$2+7,1)</f>
        <v>43101</v>
      </c>
      <c r="BW65" s="4">
        <f>DATE($AZ$1,$AY$2+8,1)</f>
        <v>43132</v>
      </c>
      <c r="BX65" s="4">
        <f>DATE($AZ$1,$AY$2+9,1)</f>
        <v>43160</v>
      </c>
      <c r="BY65" s="4">
        <f>DATE($AZ$1,$AY$2+10,1)</f>
        <v>43191</v>
      </c>
      <c r="BZ65" s="4">
        <f>DATE($AZ$1,$AY$2+11,1)</f>
        <v>43221</v>
      </c>
      <c r="CA65" s="3">
        <f>DATE($AZ$1,$AY$2+12,1)</f>
        <v>43252</v>
      </c>
      <c r="CB65" s="4">
        <f>DATE($AZ$1,$AY$2+13,1)</f>
        <v>43282</v>
      </c>
      <c r="CC65" s="4">
        <f>DATE($AZ$1,$AY$2+14,1)</f>
        <v>43313</v>
      </c>
      <c r="CD65" s="4">
        <f>DATE($AZ$1,$AY$2+15,1)</f>
        <v>43344</v>
      </c>
      <c r="CE65" s="4">
        <f>DATE($AZ$1,$AY$2+16,1)</f>
        <v>43374</v>
      </c>
      <c r="CF65" s="4">
        <f>DATE($AZ$1,$AY$2+17,1)</f>
        <v>43405</v>
      </c>
      <c r="CG65" s="4">
        <f>DATE($AZ$1,$AY$2+18,1)</f>
        <v>43435</v>
      </c>
      <c r="CH65" s="4">
        <f>DATE($AZ$1,$AY$2+19,1)</f>
        <v>43466</v>
      </c>
      <c r="CI65" s="4">
        <f>DATE($AZ$1,$AY$2+20,1)</f>
        <v>43497</v>
      </c>
      <c r="CJ65" s="4">
        <f>DATE($AZ$1,$AY$2+21,1)</f>
        <v>43525</v>
      </c>
      <c r="CK65" s="4">
        <f>DATE($AZ$1,$AY$2+22,1)</f>
        <v>43556</v>
      </c>
      <c r="CL65" s="4">
        <f>DATE($AZ$1,$AY$2+23,1)</f>
        <v>43586</v>
      </c>
      <c r="CM65" s="3">
        <f>DATE($AZ$1,$AY$2+24,1)</f>
        <v>43617</v>
      </c>
      <c r="CN65" s="18"/>
      <c r="CO65" s="6"/>
      <c r="DS65" s="3">
        <f>DATE($AZ$1,$AY$2,1)</f>
        <v>42887</v>
      </c>
      <c r="DT65" s="4">
        <f>DATE($AZ$1,$AY$2+1,1)</f>
        <v>42917</v>
      </c>
      <c r="DU65" s="4">
        <f>DATE($AZ$1,$AY$2+2,1)</f>
        <v>42948</v>
      </c>
      <c r="DV65" s="4">
        <f>DATE($AZ$1,$AY$2+3,1)</f>
        <v>42979</v>
      </c>
      <c r="DW65" s="4">
        <f>DATE($AZ$1,$AY$2+4,1)</f>
        <v>43009</v>
      </c>
      <c r="DX65" s="4">
        <f>DATE($AZ$1,$AY$2+5,1)</f>
        <v>43040</v>
      </c>
      <c r="DY65" s="4">
        <f>DATE($AZ$1,$AY$2+6,1)</f>
        <v>43070</v>
      </c>
      <c r="DZ65" s="4">
        <f>DATE($AZ$1,$AY$2+7,1)</f>
        <v>43101</v>
      </c>
      <c r="EA65" s="4">
        <f>DATE($AZ$1,$AY$2+8,1)</f>
        <v>43132</v>
      </c>
      <c r="EB65" s="4">
        <f>DATE($AZ$1,$AY$2+9,1)</f>
        <v>43160</v>
      </c>
      <c r="EC65" s="4">
        <f>DATE($AZ$1,$AY$2+10,1)</f>
        <v>43191</v>
      </c>
      <c r="ED65" s="4">
        <f>DATE($AZ$1,$AY$2+11,1)</f>
        <v>43221</v>
      </c>
      <c r="EE65" s="3">
        <f>DATE($AZ$1,$AY$2+12,1)</f>
        <v>43252</v>
      </c>
      <c r="EF65" s="4">
        <f>DATE($AZ$1,$AY$2+13,1)</f>
        <v>43282</v>
      </c>
      <c r="EG65" s="4">
        <f>DATE($AZ$1,$AY$2+14,1)</f>
        <v>43313</v>
      </c>
      <c r="EH65" s="4">
        <f>DATE($AZ$1,$AY$2+15,1)</f>
        <v>43344</v>
      </c>
      <c r="EI65" s="4">
        <f>DATE($AZ$1,$AY$2+16,1)</f>
        <v>43374</v>
      </c>
      <c r="EJ65" s="4">
        <f>DATE($AZ$1,$AY$2+17,1)</f>
        <v>43405</v>
      </c>
      <c r="EK65" s="4">
        <f>DATE($AZ$1,$AY$2+18,1)</f>
        <v>43435</v>
      </c>
      <c r="EL65" s="4">
        <f>DATE($AZ$1,$AY$2+19,1)</f>
        <v>43466</v>
      </c>
      <c r="EM65" s="4">
        <f>DATE($AZ$1,$AY$2+20,1)</f>
        <v>43497</v>
      </c>
      <c r="EN65" s="4">
        <f>DATE($AZ$1,$AY$2+21,1)</f>
        <v>43525</v>
      </c>
      <c r="EO65" s="4">
        <f>DATE($AZ$1,$AY$2+22,1)</f>
        <v>43556</v>
      </c>
      <c r="EP65" s="4">
        <f>DATE($AZ$1,$AY$2+23,1)</f>
        <v>43586</v>
      </c>
      <c r="EQ65" s="3">
        <f>DATE($AZ$1,$AY$2+24,1)</f>
        <v>43617</v>
      </c>
    </row>
    <row r="66" spans="50:161" ht="24" thickBot="1">
      <c r="BI66" s="17"/>
      <c r="BJ66" s="17"/>
      <c r="BK66" s="17"/>
      <c r="BL66" s="17"/>
      <c r="BM66" s="17"/>
      <c r="BN66" s="15"/>
      <c r="CN66" s="6"/>
      <c r="CO66" s="6"/>
    </row>
    <row r="67" spans="50:161" ht="15" customHeight="1">
      <c r="BI67" s="108" t="s">
        <v>25</v>
      </c>
      <c r="BJ67" s="109"/>
      <c r="BK67" s="109"/>
      <c r="BL67" s="109"/>
      <c r="BM67" s="110"/>
      <c r="BO67" s="7">
        <v>72</v>
      </c>
      <c r="BP67" s="7">
        <v>73</v>
      </c>
      <c r="BQ67" s="7">
        <v>74</v>
      </c>
      <c r="BR67" s="7">
        <v>75</v>
      </c>
      <c r="BS67" s="7">
        <v>76</v>
      </c>
      <c r="BT67" s="7">
        <v>77</v>
      </c>
      <c r="BU67" s="7">
        <v>78</v>
      </c>
      <c r="BV67" s="7">
        <v>78</v>
      </c>
      <c r="BW67" s="7">
        <v>80</v>
      </c>
      <c r="BX67" s="7">
        <v>80</v>
      </c>
      <c r="BY67" s="7">
        <v>80</v>
      </c>
      <c r="BZ67" s="7">
        <v>80</v>
      </c>
      <c r="CA67" s="7">
        <v>80</v>
      </c>
      <c r="CB67" s="7">
        <v>80</v>
      </c>
      <c r="CC67" s="7">
        <v>80</v>
      </c>
      <c r="CD67" s="7">
        <v>80</v>
      </c>
      <c r="CE67" s="7">
        <v>80</v>
      </c>
      <c r="CF67" s="7">
        <v>80</v>
      </c>
      <c r="CG67" s="7">
        <v>80</v>
      </c>
      <c r="CH67" s="7">
        <v>80</v>
      </c>
      <c r="CI67" s="7">
        <v>80</v>
      </c>
      <c r="CJ67" s="7">
        <v>80</v>
      </c>
      <c r="CK67" s="7">
        <v>80</v>
      </c>
      <c r="CL67" s="7">
        <v>80</v>
      </c>
      <c r="CM67" s="7">
        <v>80</v>
      </c>
      <c r="CN67" s="6"/>
      <c r="CO67" s="6"/>
      <c r="CP67" s="1" t="s">
        <v>7</v>
      </c>
      <c r="DS67" s="13">
        <v>1</v>
      </c>
      <c r="DT67" s="13">
        <v>1</v>
      </c>
      <c r="DU67" s="13">
        <v>1</v>
      </c>
      <c r="DV67" s="13">
        <v>1</v>
      </c>
      <c r="DW67" s="13">
        <v>1</v>
      </c>
      <c r="DX67" s="13">
        <v>1</v>
      </c>
      <c r="DY67" s="13">
        <v>1</v>
      </c>
      <c r="DZ67" s="13">
        <v>1</v>
      </c>
      <c r="EA67" s="13">
        <v>1</v>
      </c>
      <c r="EB67" s="13">
        <v>1</v>
      </c>
      <c r="EC67" s="13">
        <v>1</v>
      </c>
      <c r="ED67" s="13">
        <v>1</v>
      </c>
      <c r="EE67" s="13">
        <v>1</v>
      </c>
      <c r="EF67" s="13">
        <v>1</v>
      </c>
      <c r="EG67" s="13">
        <v>1</v>
      </c>
      <c r="EH67" s="13">
        <v>1</v>
      </c>
      <c r="EI67" s="13">
        <v>1</v>
      </c>
      <c r="EJ67" s="13">
        <v>1</v>
      </c>
      <c r="EK67" s="13">
        <v>1</v>
      </c>
      <c r="EL67" s="13">
        <v>1</v>
      </c>
      <c r="EM67" s="13">
        <v>1</v>
      </c>
      <c r="EN67" s="13">
        <v>1</v>
      </c>
      <c r="EO67" s="13">
        <v>1</v>
      </c>
      <c r="EP67" s="13">
        <v>1</v>
      </c>
      <c r="EQ67" s="13">
        <v>1</v>
      </c>
      <c r="EZ67" s="123" t="s">
        <v>25</v>
      </c>
      <c r="FA67" s="124"/>
      <c r="FB67" s="124"/>
      <c r="FC67" s="124"/>
      <c r="FD67" s="124"/>
      <c r="FE67" s="125"/>
    </row>
    <row r="68" spans="50:161" ht="15.75" customHeight="1" thickBot="1">
      <c r="BI68" s="111"/>
      <c r="BJ68" s="112"/>
      <c r="BK68" s="112"/>
      <c r="BL68" s="112"/>
      <c r="BM68" s="113"/>
      <c r="BN68" s="15"/>
      <c r="CN68" s="6"/>
      <c r="CO68" s="6"/>
      <c r="EZ68" s="126"/>
      <c r="FA68" s="127"/>
      <c r="FB68" s="127"/>
      <c r="FC68" s="127"/>
      <c r="FD68" s="127"/>
      <c r="FE68" s="128"/>
    </row>
    <row r="69" spans="50:161" ht="15" customHeight="1">
      <c r="BI69" s="108" t="s">
        <v>25</v>
      </c>
      <c r="BJ69" s="109"/>
      <c r="BK69" s="109"/>
      <c r="BL69" s="109"/>
      <c r="BM69" s="110"/>
      <c r="BO69" s="16">
        <v>168</v>
      </c>
      <c r="BP69" s="16">
        <v>168</v>
      </c>
      <c r="BQ69" s="16">
        <v>130</v>
      </c>
      <c r="BR69" s="16">
        <v>168</v>
      </c>
      <c r="BS69" s="16">
        <v>115</v>
      </c>
      <c r="BT69" s="16">
        <v>70</v>
      </c>
      <c r="BU69" s="16">
        <v>168</v>
      </c>
      <c r="BV69" s="16">
        <v>168</v>
      </c>
      <c r="BW69" s="16">
        <v>168</v>
      </c>
      <c r="BX69" s="16">
        <v>168</v>
      </c>
      <c r="BY69" s="16">
        <v>168</v>
      </c>
      <c r="BZ69" s="16">
        <v>168</v>
      </c>
      <c r="CA69" s="16">
        <v>168</v>
      </c>
      <c r="CB69" s="16">
        <v>168</v>
      </c>
      <c r="CC69" s="16">
        <v>168</v>
      </c>
      <c r="CD69" s="16">
        <v>168</v>
      </c>
      <c r="CE69" s="16">
        <v>168</v>
      </c>
      <c r="CF69" s="16">
        <v>168</v>
      </c>
      <c r="CG69" s="16">
        <v>168</v>
      </c>
      <c r="CH69" s="16">
        <v>168</v>
      </c>
      <c r="CI69" s="16">
        <v>168</v>
      </c>
      <c r="CJ69" s="16">
        <v>168</v>
      </c>
      <c r="CK69" s="16">
        <v>168</v>
      </c>
      <c r="CL69" s="16">
        <v>168</v>
      </c>
      <c r="CM69" s="16">
        <v>168</v>
      </c>
      <c r="CN69" s="6"/>
      <c r="CO69" s="6"/>
      <c r="CP69" s="1" t="s">
        <v>6</v>
      </c>
    </row>
    <row r="70" spans="50:161" ht="15.75" customHeight="1" thickBot="1">
      <c r="BI70" s="111"/>
      <c r="BJ70" s="112"/>
      <c r="BK70" s="112"/>
      <c r="BL70" s="112"/>
      <c r="BM70" s="113"/>
      <c r="BN70" s="15"/>
      <c r="BO70" s="14">
        <v>5</v>
      </c>
      <c r="BP70" s="14">
        <v>5</v>
      </c>
      <c r="BQ70" s="14">
        <v>5</v>
      </c>
      <c r="BR70" s="14">
        <v>5</v>
      </c>
      <c r="BS70" s="14">
        <v>4</v>
      </c>
      <c r="BT70" s="14">
        <v>2</v>
      </c>
      <c r="BU70" s="14">
        <v>5</v>
      </c>
      <c r="BV70" s="14">
        <v>5</v>
      </c>
      <c r="BW70" s="14">
        <v>5</v>
      </c>
      <c r="BX70" s="14">
        <v>5</v>
      </c>
      <c r="BY70" s="14">
        <v>5</v>
      </c>
      <c r="BZ70" s="14">
        <v>5</v>
      </c>
      <c r="CA70" s="14">
        <v>5</v>
      </c>
      <c r="CB70" s="14">
        <v>5</v>
      </c>
      <c r="CC70" s="14">
        <v>5</v>
      </c>
      <c r="CD70" s="14">
        <v>5</v>
      </c>
      <c r="CE70" s="14">
        <v>5</v>
      </c>
      <c r="CF70" s="14">
        <v>5</v>
      </c>
      <c r="CG70" s="14">
        <v>5</v>
      </c>
      <c r="CH70" s="14">
        <v>5</v>
      </c>
      <c r="CI70" s="14">
        <v>5</v>
      </c>
      <c r="CJ70" s="14">
        <v>5</v>
      </c>
      <c r="CK70" s="14">
        <v>5</v>
      </c>
      <c r="CL70" s="14">
        <v>5</v>
      </c>
      <c r="CM70" s="14">
        <v>5</v>
      </c>
      <c r="CN70" s="6"/>
      <c r="CO70" s="6"/>
      <c r="CP70" s="1" t="s">
        <v>5</v>
      </c>
    </row>
    <row r="71" spans="50:161" ht="15" customHeight="1">
      <c r="BI71" s="129" t="s">
        <v>25</v>
      </c>
      <c r="BJ71" s="130"/>
      <c r="BK71" s="130"/>
      <c r="BL71" s="130"/>
      <c r="BM71" s="131"/>
      <c r="BO71" s="7">
        <f t="shared" ref="BO71:CM71" si="215">BO69*BO67/100</f>
        <v>120.96</v>
      </c>
      <c r="BP71" s="7">
        <f t="shared" si="215"/>
        <v>122.64</v>
      </c>
      <c r="BQ71" s="7">
        <f t="shared" si="215"/>
        <v>96.2</v>
      </c>
      <c r="BR71" s="7">
        <f t="shared" si="215"/>
        <v>126</v>
      </c>
      <c r="BS71" s="7">
        <f t="shared" si="215"/>
        <v>87.4</v>
      </c>
      <c r="BT71" s="7">
        <f t="shared" si="215"/>
        <v>53.9</v>
      </c>
      <c r="BU71" s="7">
        <f t="shared" si="215"/>
        <v>131.04</v>
      </c>
      <c r="BV71" s="7">
        <f t="shared" si="215"/>
        <v>131.04</v>
      </c>
      <c r="BW71" s="7">
        <f t="shared" si="215"/>
        <v>134.4</v>
      </c>
      <c r="BX71" s="7">
        <f t="shared" si="215"/>
        <v>134.4</v>
      </c>
      <c r="BY71" s="7">
        <f t="shared" si="215"/>
        <v>134.4</v>
      </c>
      <c r="BZ71" s="7">
        <f t="shared" si="215"/>
        <v>134.4</v>
      </c>
      <c r="CA71" s="7">
        <f t="shared" si="215"/>
        <v>134.4</v>
      </c>
      <c r="CB71" s="7">
        <f t="shared" si="215"/>
        <v>134.4</v>
      </c>
      <c r="CC71" s="7">
        <f t="shared" si="215"/>
        <v>134.4</v>
      </c>
      <c r="CD71" s="7">
        <f t="shared" si="215"/>
        <v>134.4</v>
      </c>
      <c r="CE71" s="7">
        <f t="shared" si="215"/>
        <v>134.4</v>
      </c>
      <c r="CF71" s="7">
        <f t="shared" si="215"/>
        <v>134.4</v>
      </c>
      <c r="CG71" s="7">
        <f t="shared" si="215"/>
        <v>134.4</v>
      </c>
      <c r="CH71" s="7">
        <f t="shared" si="215"/>
        <v>134.4</v>
      </c>
      <c r="CI71" s="7">
        <f t="shared" si="215"/>
        <v>134.4</v>
      </c>
      <c r="CJ71" s="7">
        <f t="shared" si="215"/>
        <v>134.4</v>
      </c>
      <c r="CK71" s="7">
        <f t="shared" si="215"/>
        <v>134.4</v>
      </c>
      <c r="CL71" s="7">
        <f t="shared" si="215"/>
        <v>134.4</v>
      </c>
      <c r="CM71" s="7">
        <f t="shared" si="215"/>
        <v>134.4</v>
      </c>
      <c r="CN71" s="6"/>
      <c r="CO71" s="6"/>
      <c r="CP71" s="1" t="s">
        <v>4</v>
      </c>
      <c r="DS71" s="13">
        <f t="shared" ref="DS71:EQ71" si="216">DS67*BO70</f>
        <v>5</v>
      </c>
      <c r="DT71" s="13">
        <f t="shared" si="216"/>
        <v>5</v>
      </c>
      <c r="DU71" s="13">
        <f t="shared" si="216"/>
        <v>5</v>
      </c>
      <c r="DV71" s="13">
        <f t="shared" si="216"/>
        <v>5</v>
      </c>
      <c r="DW71" s="13">
        <f t="shared" si="216"/>
        <v>4</v>
      </c>
      <c r="DX71" s="13">
        <f t="shared" si="216"/>
        <v>2</v>
      </c>
      <c r="DY71" s="13">
        <f t="shared" si="216"/>
        <v>5</v>
      </c>
      <c r="DZ71" s="13">
        <f t="shared" si="216"/>
        <v>5</v>
      </c>
      <c r="EA71" s="13">
        <f t="shared" si="216"/>
        <v>5</v>
      </c>
      <c r="EB71" s="13">
        <f t="shared" si="216"/>
        <v>5</v>
      </c>
      <c r="EC71" s="13">
        <f t="shared" si="216"/>
        <v>5</v>
      </c>
      <c r="ED71" s="13">
        <f t="shared" si="216"/>
        <v>5</v>
      </c>
      <c r="EE71" s="13">
        <f t="shared" si="216"/>
        <v>5</v>
      </c>
      <c r="EF71" s="13">
        <f t="shared" si="216"/>
        <v>5</v>
      </c>
      <c r="EG71" s="13">
        <f t="shared" si="216"/>
        <v>5</v>
      </c>
      <c r="EH71" s="13">
        <f t="shared" si="216"/>
        <v>5</v>
      </c>
      <c r="EI71" s="13">
        <f t="shared" si="216"/>
        <v>5</v>
      </c>
      <c r="EJ71" s="13">
        <f t="shared" si="216"/>
        <v>5</v>
      </c>
      <c r="EK71" s="13">
        <f t="shared" si="216"/>
        <v>5</v>
      </c>
      <c r="EL71" s="13">
        <f t="shared" si="216"/>
        <v>5</v>
      </c>
      <c r="EM71" s="13">
        <f t="shared" si="216"/>
        <v>5</v>
      </c>
      <c r="EN71" s="13">
        <f t="shared" si="216"/>
        <v>5</v>
      </c>
      <c r="EO71" s="13">
        <f t="shared" si="216"/>
        <v>5</v>
      </c>
      <c r="EP71" s="13">
        <f t="shared" si="216"/>
        <v>5</v>
      </c>
      <c r="EQ71" s="13">
        <f t="shared" si="216"/>
        <v>5</v>
      </c>
      <c r="EZ71" s="123" t="s">
        <v>25</v>
      </c>
      <c r="FA71" s="124"/>
      <c r="FB71" s="124"/>
      <c r="FC71" s="124"/>
      <c r="FD71" s="124"/>
      <c r="FE71" s="125"/>
    </row>
    <row r="72" spans="50:161" ht="15.75" customHeight="1" thickBot="1">
      <c r="BI72" s="132"/>
      <c r="BJ72" s="133"/>
      <c r="BK72" s="133"/>
      <c r="BL72" s="133"/>
      <c r="BM72" s="134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N72" s="6"/>
      <c r="CO72" s="6"/>
      <c r="EZ72" s="126"/>
      <c r="FA72" s="127"/>
      <c r="FB72" s="127"/>
      <c r="FC72" s="127"/>
      <c r="FD72" s="127"/>
      <c r="FE72" s="128"/>
    </row>
    <row r="73" spans="50:161" ht="15.6" customHeight="1">
      <c r="BI73" s="108" t="s">
        <v>25</v>
      </c>
      <c r="BJ73" s="109"/>
      <c r="BK73" s="109"/>
      <c r="BL73" s="109"/>
      <c r="BM73" s="110"/>
      <c r="BO73" s="11" t="e">
        <f t="shared" ref="BO73:CM73" si="217">BO71-BO63</f>
        <v>#DIV/0!</v>
      </c>
      <c r="BP73" s="11" t="e">
        <f t="shared" si="217"/>
        <v>#DIV/0!</v>
      </c>
      <c r="BQ73" s="11" t="e">
        <f t="shared" si="217"/>
        <v>#DIV/0!</v>
      </c>
      <c r="BR73" s="11" t="e">
        <f t="shared" si="217"/>
        <v>#DIV/0!</v>
      </c>
      <c r="BS73" s="11" t="e">
        <f t="shared" si="217"/>
        <v>#DIV/0!</v>
      </c>
      <c r="BT73" s="11" t="e">
        <f t="shared" si="217"/>
        <v>#DIV/0!</v>
      </c>
      <c r="BU73" s="11" t="e">
        <f t="shared" si="217"/>
        <v>#DIV/0!</v>
      </c>
      <c r="BV73" s="11" t="e">
        <f t="shared" si="217"/>
        <v>#DIV/0!</v>
      </c>
      <c r="BW73" s="11" t="e">
        <f t="shared" si="217"/>
        <v>#DIV/0!</v>
      </c>
      <c r="BX73" s="11" t="e">
        <f t="shared" si="217"/>
        <v>#DIV/0!</v>
      </c>
      <c r="BY73" s="11" t="e">
        <f t="shared" si="217"/>
        <v>#DIV/0!</v>
      </c>
      <c r="BZ73" s="11" t="e">
        <f t="shared" si="217"/>
        <v>#DIV/0!</v>
      </c>
      <c r="CA73" s="11" t="e">
        <f t="shared" si="217"/>
        <v>#DIV/0!</v>
      </c>
      <c r="CB73" s="11" t="e">
        <f t="shared" si="217"/>
        <v>#DIV/0!</v>
      </c>
      <c r="CC73" s="11" t="e">
        <f t="shared" si="217"/>
        <v>#DIV/0!</v>
      </c>
      <c r="CD73" s="11" t="e">
        <f t="shared" si="217"/>
        <v>#DIV/0!</v>
      </c>
      <c r="CE73" s="11" t="e">
        <f t="shared" si="217"/>
        <v>#DIV/0!</v>
      </c>
      <c r="CF73" s="11" t="e">
        <f t="shared" si="217"/>
        <v>#DIV/0!</v>
      </c>
      <c r="CG73" s="11">
        <f t="shared" si="217"/>
        <v>134.4</v>
      </c>
      <c r="CH73" s="11" t="e">
        <f t="shared" si="217"/>
        <v>#DIV/0!</v>
      </c>
      <c r="CI73" s="11" t="e">
        <f t="shared" si="217"/>
        <v>#DIV/0!</v>
      </c>
      <c r="CJ73" s="11" t="e">
        <f t="shared" si="217"/>
        <v>#DIV/0!</v>
      </c>
      <c r="CK73" s="11" t="e">
        <f t="shared" si="217"/>
        <v>#DIV/0!</v>
      </c>
      <c r="CL73" s="11" t="e">
        <f t="shared" si="217"/>
        <v>#DIV/0!</v>
      </c>
      <c r="CM73" s="11">
        <f t="shared" si="217"/>
        <v>134.4</v>
      </c>
      <c r="CN73" s="10"/>
      <c r="CO73" s="6"/>
      <c r="FE73" s="6"/>
    </row>
    <row r="74" spans="50:161" ht="15.6" customHeight="1">
      <c r="BI74" s="111"/>
      <c r="BJ74" s="112"/>
      <c r="BK74" s="112"/>
      <c r="BL74" s="112"/>
      <c r="BM74" s="113"/>
      <c r="BO74" s="9" t="e">
        <f t="shared" ref="BO74:CM74" si="218">BO73/BO71</f>
        <v>#DIV/0!</v>
      </c>
      <c r="BP74" s="9" t="e">
        <f t="shared" si="218"/>
        <v>#DIV/0!</v>
      </c>
      <c r="BQ74" s="9" t="e">
        <f t="shared" si="218"/>
        <v>#DIV/0!</v>
      </c>
      <c r="BR74" s="9" t="e">
        <f t="shared" si="218"/>
        <v>#DIV/0!</v>
      </c>
      <c r="BS74" s="9" t="e">
        <f t="shared" si="218"/>
        <v>#DIV/0!</v>
      </c>
      <c r="BT74" s="9" t="e">
        <f t="shared" si="218"/>
        <v>#DIV/0!</v>
      </c>
      <c r="BU74" s="9" t="e">
        <f t="shared" si="218"/>
        <v>#DIV/0!</v>
      </c>
      <c r="BV74" s="9" t="e">
        <f t="shared" si="218"/>
        <v>#DIV/0!</v>
      </c>
      <c r="BW74" s="9" t="e">
        <f t="shared" si="218"/>
        <v>#DIV/0!</v>
      </c>
      <c r="BX74" s="9" t="e">
        <f t="shared" si="218"/>
        <v>#DIV/0!</v>
      </c>
      <c r="BY74" s="9" t="e">
        <f t="shared" si="218"/>
        <v>#DIV/0!</v>
      </c>
      <c r="BZ74" s="9" t="e">
        <f t="shared" si="218"/>
        <v>#DIV/0!</v>
      </c>
      <c r="CA74" s="9" t="e">
        <f t="shared" si="218"/>
        <v>#DIV/0!</v>
      </c>
      <c r="CB74" s="9" t="e">
        <f t="shared" si="218"/>
        <v>#DIV/0!</v>
      </c>
      <c r="CC74" s="9" t="e">
        <f t="shared" si="218"/>
        <v>#DIV/0!</v>
      </c>
      <c r="CD74" s="9" t="e">
        <f t="shared" si="218"/>
        <v>#DIV/0!</v>
      </c>
      <c r="CE74" s="9" t="e">
        <f t="shared" si="218"/>
        <v>#DIV/0!</v>
      </c>
      <c r="CF74" s="9" t="e">
        <f t="shared" si="218"/>
        <v>#DIV/0!</v>
      </c>
      <c r="CG74" s="9">
        <f t="shared" si="218"/>
        <v>1</v>
      </c>
      <c r="CH74" s="9" t="e">
        <f t="shared" si="218"/>
        <v>#DIV/0!</v>
      </c>
      <c r="CI74" s="9" t="e">
        <f t="shared" si="218"/>
        <v>#DIV/0!</v>
      </c>
      <c r="CJ74" s="9" t="e">
        <f t="shared" si="218"/>
        <v>#DIV/0!</v>
      </c>
      <c r="CK74" s="9" t="e">
        <f t="shared" si="218"/>
        <v>#DIV/0!</v>
      </c>
      <c r="CL74" s="9" t="e">
        <f t="shared" si="218"/>
        <v>#DIV/0!</v>
      </c>
      <c r="CM74" s="9">
        <f t="shared" si="218"/>
        <v>1</v>
      </c>
      <c r="CN74" s="8"/>
      <c r="CO74" s="6"/>
      <c r="FE74" s="6"/>
    </row>
    <row r="75" spans="50:161">
      <c r="BI75" s="7"/>
      <c r="CN75" s="6"/>
      <c r="CO75" s="6"/>
      <c r="FE75" s="6"/>
    </row>
    <row r="76" spans="50:161" ht="15.75" thickBot="1">
      <c r="FE76" s="6"/>
    </row>
    <row r="77" spans="50:161" ht="14.45" customHeight="1">
      <c r="AX77" s="102" t="s">
        <v>25</v>
      </c>
      <c r="AY77" s="103"/>
      <c r="AZ77" s="103"/>
      <c r="BA77" s="103"/>
      <c r="BB77" s="103"/>
      <c r="BC77" s="103"/>
      <c r="BD77" s="103"/>
      <c r="BE77" s="103"/>
      <c r="BF77" s="103"/>
      <c r="BG77" s="103"/>
      <c r="BH77" s="103"/>
      <c r="BI77" s="103"/>
      <c r="BJ77" s="103"/>
      <c r="BK77" s="103"/>
      <c r="BL77" s="103"/>
      <c r="BM77" s="103"/>
      <c r="BN77" s="103"/>
      <c r="BO77" s="103"/>
      <c r="BP77" s="103"/>
      <c r="BQ77" s="103"/>
      <c r="BR77" s="103"/>
      <c r="BS77" s="103"/>
      <c r="BT77" s="103"/>
      <c r="BU77" s="103"/>
      <c r="BV77" s="103"/>
      <c r="BW77" s="103"/>
      <c r="BX77" s="103"/>
      <c r="BY77" s="103"/>
      <c r="BZ77" s="103"/>
      <c r="CA77" s="103"/>
      <c r="CB77" s="103"/>
      <c r="CC77" s="103"/>
      <c r="CD77" s="103"/>
      <c r="CE77" s="103"/>
      <c r="CF77" s="103"/>
      <c r="CG77" s="103"/>
      <c r="CH77" s="103"/>
      <c r="CI77" s="103"/>
      <c r="CJ77" s="103"/>
      <c r="CK77" s="103"/>
      <c r="CL77" s="104"/>
      <c r="FE77" s="6"/>
    </row>
    <row r="78" spans="50:161" ht="15" customHeight="1" thickBot="1">
      <c r="AX78" s="105"/>
      <c r="AY78" s="106"/>
      <c r="AZ78" s="106"/>
      <c r="BA78" s="106"/>
      <c r="BB78" s="106"/>
      <c r="BC78" s="106"/>
      <c r="BD78" s="106"/>
      <c r="BE78" s="106"/>
      <c r="BF78" s="106"/>
      <c r="BG78" s="106"/>
      <c r="BH78" s="106"/>
      <c r="BI78" s="106"/>
      <c r="BJ78" s="106"/>
      <c r="BK78" s="106"/>
      <c r="BL78" s="106"/>
      <c r="BM78" s="106"/>
      <c r="BN78" s="106"/>
      <c r="BO78" s="106"/>
      <c r="BP78" s="106"/>
      <c r="BQ78" s="106"/>
      <c r="BR78" s="106"/>
      <c r="BS78" s="106"/>
      <c r="BT78" s="106"/>
      <c r="BU78" s="106"/>
      <c r="BV78" s="106"/>
      <c r="BW78" s="106"/>
      <c r="BX78" s="106"/>
      <c r="BY78" s="106"/>
      <c r="BZ78" s="106"/>
      <c r="CA78" s="106"/>
      <c r="CB78" s="106"/>
      <c r="CC78" s="106"/>
      <c r="CD78" s="106"/>
      <c r="CE78" s="106"/>
      <c r="CF78" s="106"/>
      <c r="CG78" s="106"/>
      <c r="CH78" s="106"/>
      <c r="CI78" s="106"/>
      <c r="CJ78" s="106"/>
      <c r="CK78" s="106"/>
      <c r="CL78" s="107"/>
      <c r="FE78" s="6"/>
    </row>
    <row r="79" spans="50:161" ht="14.45" customHeight="1">
      <c r="FE79" s="6"/>
    </row>
    <row r="80" spans="50:161">
      <c r="FE80" s="6"/>
    </row>
    <row r="81" spans="3:161">
      <c r="FE81" s="6"/>
    </row>
    <row r="91" spans="3:161" ht="15.75" thickBot="1"/>
    <row r="92" spans="3:161" ht="14.45" customHeight="1">
      <c r="C92" s="102" t="s">
        <v>25</v>
      </c>
      <c r="D92" s="103"/>
      <c r="E92" s="103"/>
      <c r="F92" s="103"/>
      <c r="G92" s="103"/>
      <c r="H92" s="103"/>
      <c r="I92" s="103"/>
      <c r="J92" s="103"/>
      <c r="K92" s="103"/>
      <c r="L92" s="103"/>
      <c r="M92" s="103"/>
      <c r="N92" s="103"/>
      <c r="O92" s="103"/>
      <c r="P92" s="103"/>
      <c r="Q92" s="103"/>
      <c r="R92" s="103"/>
      <c r="S92" s="103"/>
      <c r="T92" s="103"/>
      <c r="U92" s="103"/>
      <c r="V92" s="103"/>
      <c r="W92" s="103"/>
      <c r="X92" s="103"/>
      <c r="Y92" s="103"/>
      <c r="Z92" s="103"/>
      <c r="AA92" s="104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</row>
    <row r="93" spans="3:161" ht="15" customHeight="1" thickBot="1">
      <c r="C93" s="105"/>
      <c r="D93" s="106"/>
      <c r="E93" s="106"/>
      <c r="F93" s="106"/>
      <c r="G93" s="106"/>
      <c r="H93" s="106"/>
      <c r="I93" s="106"/>
      <c r="J93" s="106"/>
      <c r="K93" s="106"/>
      <c r="L93" s="106"/>
      <c r="M93" s="106"/>
      <c r="N93" s="106"/>
      <c r="O93" s="106"/>
      <c r="P93" s="106"/>
      <c r="Q93" s="106"/>
      <c r="R93" s="106"/>
      <c r="S93" s="106"/>
      <c r="T93" s="106"/>
      <c r="U93" s="106"/>
      <c r="V93" s="106"/>
      <c r="W93" s="106"/>
      <c r="X93" s="106"/>
      <c r="Y93" s="106"/>
      <c r="Z93" s="106"/>
      <c r="AA93" s="107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</row>
    <row r="97" ht="22.9" customHeight="1"/>
    <row r="98" ht="22.9" customHeight="1"/>
    <row r="131" spans="56:81" ht="34.5">
      <c r="BE131" s="3">
        <f>DATE($AZ$1,$AY$2,1)</f>
        <v>42887</v>
      </c>
      <c r="BF131" s="4">
        <f>DATE($AZ$1,$AY$2+1,1)</f>
        <v>42917</v>
      </c>
      <c r="BG131" s="4">
        <f>DATE($AZ$1,$AY$2+2,1)</f>
        <v>42948</v>
      </c>
      <c r="BH131" s="4">
        <f>DATE($AZ$1,$AY$2+3,1)</f>
        <v>42979</v>
      </c>
      <c r="BI131" s="4">
        <f>DATE($AZ$1,$AY$2+4,1)</f>
        <v>43009</v>
      </c>
      <c r="BJ131" s="4">
        <f>DATE($AZ$1,$AY$2+5,1)</f>
        <v>43040</v>
      </c>
      <c r="BK131" s="4">
        <f>DATE($AZ$1,$AY$2+6,1)</f>
        <v>43070</v>
      </c>
      <c r="BL131" s="4">
        <f>DATE($AZ$1,$AY$2+7,1)</f>
        <v>43101</v>
      </c>
      <c r="BM131" s="4">
        <f>DATE($AZ$1,$AY$2+8,1)</f>
        <v>43132</v>
      </c>
      <c r="BN131" s="4">
        <f>DATE($AZ$1,$AY$2+9,1)</f>
        <v>43160</v>
      </c>
      <c r="BO131" s="4">
        <f>DATE($AZ$1,$AY$2+10,1)</f>
        <v>43191</v>
      </c>
      <c r="BP131" s="4">
        <f>DATE($AZ$1,$AY$2+11,1)</f>
        <v>43221</v>
      </c>
      <c r="BQ131" s="3">
        <f>DATE($AZ$1,$AY$2+12,1)</f>
        <v>43252</v>
      </c>
      <c r="BR131" s="4">
        <f>DATE($AZ$1,$AY$2+13,1)</f>
        <v>43282</v>
      </c>
      <c r="BS131" s="4">
        <f>DATE($AZ$1,$AY$2+14,1)</f>
        <v>43313</v>
      </c>
      <c r="BT131" s="4">
        <f>DATE($AZ$1,$AY$2+15,1)</f>
        <v>43344</v>
      </c>
      <c r="BU131" s="4">
        <f>DATE($AZ$1,$AY$2+16,1)</f>
        <v>43374</v>
      </c>
      <c r="BV131" s="4">
        <f>DATE($AZ$1,$AY$2+17,1)</f>
        <v>43405</v>
      </c>
      <c r="BW131" s="4">
        <f>DATE($AZ$1,$AY$2+18,1)</f>
        <v>43435</v>
      </c>
      <c r="BX131" s="4">
        <f>DATE($AZ$1,$AY$2+19,1)</f>
        <v>43466</v>
      </c>
      <c r="BY131" s="4">
        <f>DATE($AZ$1,$AY$2+20,1)</f>
        <v>43497</v>
      </c>
      <c r="BZ131" s="4">
        <f>DATE($AZ$1,$AY$2+21,1)</f>
        <v>43525</v>
      </c>
      <c r="CA131" s="4">
        <f>DATE($AZ$1,$AY$2+22,1)</f>
        <v>43556</v>
      </c>
      <c r="CB131" s="4">
        <f>DATE($AZ$1,$AY$2+23,1)</f>
        <v>43586</v>
      </c>
      <c r="CC131" s="3">
        <f>DATE($AZ$1,$AY$2+24,1)</f>
        <v>43617</v>
      </c>
    </row>
    <row r="132" spans="56:81">
      <c r="BD132" s="2" t="s">
        <v>3</v>
      </c>
      <c r="BE132" s="1">
        <v>35</v>
      </c>
      <c r="BF132" s="1">
        <v>35</v>
      </c>
      <c r="BG132" s="1">
        <v>35</v>
      </c>
      <c r="BH132" s="1">
        <v>35</v>
      </c>
      <c r="BI132" s="1">
        <v>35</v>
      </c>
      <c r="BJ132" s="1">
        <v>35</v>
      </c>
      <c r="BK132" s="1">
        <v>35</v>
      </c>
      <c r="BL132" s="1">
        <v>35</v>
      </c>
      <c r="BM132" s="1">
        <v>35</v>
      </c>
      <c r="BN132" s="1">
        <v>35</v>
      </c>
      <c r="BO132" s="1">
        <v>35</v>
      </c>
      <c r="BP132" s="1">
        <v>35</v>
      </c>
      <c r="BQ132" s="1">
        <v>35</v>
      </c>
      <c r="BR132" s="1">
        <v>35</v>
      </c>
      <c r="BS132" s="1">
        <v>35</v>
      </c>
      <c r="BT132" s="1">
        <v>35</v>
      </c>
      <c r="BU132" s="1">
        <v>35</v>
      </c>
      <c r="BV132" s="1">
        <v>35</v>
      </c>
      <c r="BW132" s="1">
        <v>35</v>
      </c>
      <c r="BX132" s="1">
        <v>35</v>
      </c>
      <c r="BY132" s="1">
        <v>35</v>
      </c>
      <c r="BZ132" s="1">
        <v>35</v>
      </c>
      <c r="CA132" s="1">
        <v>35</v>
      </c>
      <c r="CB132" s="1">
        <v>35</v>
      </c>
      <c r="CC132" s="1">
        <v>35</v>
      </c>
    </row>
    <row r="133" spans="56:81">
      <c r="BD133" s="2" t="s">
        <v>2</v>
      </c>
      <c r="BE133" s="1">
        <v>35</v>
      </c>
      <c r="BF133" s="1">
        <v>35</v>
      </c>
      <c r="BG133" s="1">
        <v>35</v>
      </c>
      <c r="BH133" s="1">
        <v>35</v>
      </c>
      <c r="BI133" s="1">
        <v>35</v>
      </c>
      <c r="BJ133" s="1">
        <v>35</v>
      </c>
      <c r="BK133" s="1">
        <v>35</v>
      </c>
      <c r="BL133" s="1">
        <v>35</v>
      </c>
      <c r="BM133" s="1">
        <v>35</v>
      </c>
      <c r="BN133" s="1">
        <v>35</v>
      </c>
      <c r="BO133" s="1">
        <v>35</v>
      </c>
      <c r="BP133" s="1">
        <v>35</v>
      </c>
      <c r="BQ133" s="1">
        <v>35</v>
      </c>
      <c r="BR133" s="1">
        <v>35</v>
      </c>
      <c r="BS133" s="1">
        <v>35</v>
      </c>
      <c r="BT133" s="1">
        <v>35</v>
      </c>
      <c r="BU133" s="1">
        <v>35</v>
      </c>
      <c r="BV133" s="1">
        <v>35</v>
      </c>
      <c r="BW133" s="1">
        <v>35</v>
      </c>
      <c r="BX133" s="1">
        <v>35</v>
      </c>
      <c r="BY133" s="1">
        <v>35</v>
      </c>
      <c r="BZ133" s="1">
        <v>35</v>
      </c>
      <c r="CA133" s="1">
        <v>35</v>
      </c>
      <c r="CB133" s="1">
        <v>35</v>
      </c>
      <c r="CC133" s="1">
        <v>35</v>
      </c>
    </row>
    <row r="134" spans="56:81">
      <c r="BD134" s="2" t="s">
        <v>1</v>
      </c>
      <c r="BE134" s="1">
        <v>35</v>
      </c>
      <c r="BF134" s="1">
        <v>35</v>
      </c>
      <c r="BG134" s="1">
        <v>35</v>
      </c>
      <c r="BH134" s="1">
        <v>35</v>
      </c>
      <c r="BI134" s="1">
        <v>35</v>
      </c>
      <c r="BJ134" s="1">
        <v>35</v>
      </c>
      <c r="BK134" s="1">
        <v>35</v>
      </c>
      <c r="BL134" s="1">
        <v>35</v>
      </c>
      <c r="BM134" s="1">
        <v>35</v>
      </c>
      <c r="BN134" s="1">
        <v>35</v>
      </c>
      <c r="BO134" s="1">
        <v>35</v>
      </c>
      <c r="BP134" s="1">
        <v>35</v>
      </c>
      <c r="BQ134" s="1">
        <v>35</v>
      </c>
      <c r="BR134" s="1">
        <v>35</v>
      </c>
      <c r="BS134" s="1">
        <v>35</v>
      </c>
      <c r="BT134" s="1">
        <v>35</v>
      </c>
      <c r="BU134" s="1">
        <v>35</v>
      </c>
      <c r="BV134" s="1">
        <v>35</v>
      </c>
      <c r="BW134" s="1">
        <v>35</v>
      </c>
      <c r="BX134" s="1">
        <v>35</v>
      </c>
      <c r="BY134" s="1">
        <v>35</v>
      </c>
      <c r="BZ134" s="1">
        <v>35</v>
      </c>
      <c r="CA134" s="1">
        <v>35</v>
      </c>
      <c r="CB134" s="1">
        <v>35</v>
      </c>
      <c r="CC134" s="1">
        <v>35</v>
      </c>
    </row>
    <row r="135" spans="56:81">
      <c r="BD135" s="2" t="s">
        <v>0</v>
      </c>
      <c r="BE135" s="1">
        <v>24</v>
      </c>
      <c r="BF135" s="1">
        <v>24</v>
      </c>
      <c r="BG135" s="1">
        <v>24</v>
      </c>
      <c r="BH135" s="1">
        <v>24</v>
      </c>
      <c r="BI135" s="1">
        <v>24</v>
      </c>
      <c r="BJ135" s="1">
        <v>24</v>
      </c>
      <c r="BK135" s="1">
        <v>24</v>
      </c>
      <c r="BL135" s="1">
        <v>24</v>
      </c>
      <c r="BM135" s="1">
        <v>24</v>
      </c>
      <c r="BN135" s="1">
        <v>24</v>
      </c>
      <c r="BO135" s="1">
        <v>24</v>
      </c>
      <c r="BP135" s="1">
        <v>24</v>
      </c>
      <c r="BQ135" s="1">
        <v>24</v>
      </c>
      <c r="BR135" s="1">
        <v>24</v>
      </c>
      <c r="BS135" s="1">
        <v>24</v>
      </c>
      <c r="BT135" s="1">
        <v>24</v>
      </c>
      <c r="BU135" s="1">
        <v>24</v>
      </c>
      <c r="BV135" s="1">
        <v>24</v>
      </c>
      <c r="BW135" s="1">
        <v>24</v>
      </c>
      <c r="BX135" s="1">
        <v>24</v>
      </c>
      <c r="BY135" s="1">
        <v>24</v>
      </c>
      <c r="BZ135" s="1">
        <v>24</v>
      </c>
      <c r="CA135" s="1">
        <v>24</v>
      </c>
      <c r="CB135" s="1">
        <v>24</v>
      </c>
      <c r="CC135" s="1">
        <v>24</v>
      </c>
    </row>
  </sheetData>
  <dataConsolidate/>
  <mergeCells count="23">
    <mergeCell ref="BI73:BM74"/>
    <mergeCell ref="AX77:CL78"/>
    <mergeCell ref="C92:AA93"/>
    <mergeCell ref="BI67:BM68"/>
    <mergeCell ref="EZ67:FE68"/>
    <mergeCell ref="BI69:BM70"/>
    <mergeCell ref="BI71:BM72"/>
    <mergeCell ref="EZ71:FE72"/>
    <mergeCell ref="FD5:FP5"/>
    <mergeCell ref="C60:AA61"/>
    <mergeCell ref="BI60:CC61"/>
    <mergeCell ref="DS60:EQ61"/>
    <mergeCell ref="BI63:BM64"/>
    <mergeCell ref="O5:AA5"/>
    <mergeCell ref="AO5:BA5"/>
    <mergeCell ref="BO5:CA5"/>
    <mergeCell ref="CO5:DA5"/>
    <mergeCell ref="DS5:EE5"/>
    <mergeCell ref="T1:V3"/>
    <mergeCell ref="AZ1:BB1"/>
    <mergeCell ref="AZ2:BB3"/>
    <mergeCell ref="FD3:FP3"/>
    <mergeCell ref="GD3:GI3"/>
  </mergeCells>
  <conditionalFormatting sqref="FD25:GI55 FP7:GI24">
    <cfRule type="expression" dxfId="22" priority="25">
      <formula>IF(FD7=0,1,0)</formula>
    </cfRule>
  </conditionalFormatting>
  <conditionalFormatting sqref="DS7:EQ55">
    <cfRule type="containsBlanks" priority="19" stopIfTrue="1">
      <formula>LEN(TRIM(DS7))=0</formula>
    </cfRule>
    <cfRule type="cellIs" dxfId="21" priority="20" stopIfTrue="1" operator="lessThanOrEqual">
      <formula>50</formula>
    </cfRule>
    <cfRule type="expression" dxfId="20" priority="24" stopIfTrue="1">
      <formula>DS7=100</formula>
    </cfRule>
  </conditionalFormatting>
  <conditionalFormatting sqref="BQ74">
    <cfRule type="expression" dxfId="19" priority="23">
      <formula>BQ74&lt;0</formula>
    </cfRule>
  </conditionalFormatting>
  <conditionalFormatting sqref="BP74:CP74">
    <cfRule type="expression" dxfId="18" priority="22">
      <formula>BP74&lt;0</formula>
    </cfRule>
  </conditionalFormatting>
  <conditionalFormatting sqref="L7:L55">
    <cfRule type="cellIs" dxfId="17" priority="21" operator="lessThan">
      <formula>$L$5</formula>
    </cfRule>
  </conditionalFormatting>
  <conditionalFormatting sqref="BO74">
    <cfRule type="expression" dxfId="16" priority="18">
      <formula>BO74&lt;0</formula>
    </cfRule>
  </conditionalFormatting>
  <conditionalFormatting sqref="BO7:CM55">
    <cfRule type="cellIs" dxfId="15" priority="3" operator="equal">
      <formula>0</formula>
    </cfRule>
    <cfRule type="cellIs" dxfId="14" priority="17" operator="lessThan">
      <formula>$K7</formula>
    </cfRule>
  </conditionalFormatting>
  <conditionalFormatting sqref="AO7:BM55">
    <cfRule type="cellIs" dxfId="13" priority="16" operator="equal">
      <formula>0</formula>
    </cfRule>
  </conditionalFormatting>
  <conditionalFormatting sqref="O7:AM55">
    <cfRule type="cellIs" dxfId="12" priority="15" operator="equal">
      <formula>0</formula>
    </cfRule>
  </conditionalFormatting>
  <conditionalFormatting sqref="CO7:DM55">
    <cfRule type="cellIs" dxfId="11" priority="14" operator="equal">
      <formula>0</formula>
    </cfRule>
  </conditionalFormatting>
  <conditionalFormatting sqref="AM7:AM55">
    <cfRule type="cellIs" dxfId="10" priority="13" operator="equal">
      <formula>0</formula>
    </cfRule>
  </conditionalFormatting>
  <conditionalFormatting sqref="AA7:AA55">
    <cfRule type="cellIs" dxfId="9" priority="12" operator="equal">
      <formula>0</formula>
    </cfRule>
  </conditionalFormatting>
  <conditionalFormatting sqref="BA7:BA55">
    <cfRule type="cellIs" dxfId="8" priority="11" operator="equal">
      <formula>0</formula>
    </cfRule>
  </conditionalFormatting>
  <conditionalFormatting sqref="BM7:BM55">
    <cfRule type="cellIs" dxfId="7" priority="10" operator="equal">
      <formula>0</formula>
    </cfRule>
  </conditionalFormatting>
  <conditionalFormatting sqref="O7:O55">
    <cfRule type="cellIs" dxfId="6" priority="9" operator="equal">
      <formula>0</formula>
    </cfRule>
  </conditionalFormatting>
  <conditionalFormatting sqref="AO7:AO55">
    <cfRule type="cellIs" dxfId="5" priority="8" operator="equal">
      <formula>0</formula>
    </cfRule>
  </conditionalFormatting>
  <conditionalFormatting sqref="ES7:EX55">
    <cfRule type="containsBlanks" priority="5" stopIfTrue="1">
      <formula>LEN(TRIM(ES7))=0</formula>
    </cfRule>
    <cfRule type="cellIs" dxfId="4" priority="6" stopIfTrue="1" operator="lessThanOrEqual">
      <formula>50</formula>
    </cfRule>
    <cfRule type="expression" dxfId="3" priority="7" stopIfTrue="1">
      <formula>ES7=100</formula>
    </cfRule>
  </conditionalFormatting>
  <conditionalFormatting sqref="FD7:FO24">
    <cfRule type="expression" dxfId="2" priority="4">
      <formula>IF(FD7=0,1,0)</formula>
    </cfRule>
  </conditionalFormatting>
  <conditionalFormatting sqref="I7:I55">
    <cfRule type="cellIs" dxfId="1" priority="1" operator="lessThan">
      <formula>$J7</formula>
    </cfRule>
    <cfRule type="cellIs" dxfId="0" priority="2" operator="lessThan">
      <formula>$K7</formula>
    </cfRule>
  </conditionalFormatting>
  <dataValidations count="1">
    <dataValidation type="list" allowBlank="1" showInputMessage="1" showErrorMessage="1" sqref="AZ2">
      <formula1>MOIS</formula1>
    </dataValidation>
  </dataValidations>
  <pageMargins left="0" right="0" top="0" bottom="0" header="0.31496062992125984" footer="0.31496062992125984"/>
  <pageSetup paperSize="8" scale="39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50436</vt:lpstr>
      <vt:lpstr>'50436'!Zone_d_impression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2017-06-20T10:22:59Z</dcterms:modified>
</cp:coreProperties>
</file>