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e2918\Desktop\"/>
    </mc:Choice>
  </mc:AlternateContent>
  <xr:revisionPtr revIDLastSave="0" documentId="13_ncr:1_{96D09A41-4771-4D6F-92E3-6DD0F4CFA4AB}" xr6:coauthVersionLast="45" xr6:coauthVersionMax="45" xr10:uidLastSave="{00000000-0000-0000-0000-000000000000}"/>
  <bookViews>
    <workbookView xWindow="-120" yWindow="-120" windowWidth="29040" windowHeight="15840" activeTab="2" xr2:uid="{00000000-000D-0000-FFFF-FFFF00000000}"/>
  </bookViews>
  <sheets>
    <sheet name="mois_annees" sheetId="2" r:id="rId1"/>
    <sheet name="jours_feries" sheetId="3" r:id="rId2"/>
    <sheet name="Planning" sheetId="1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6" i="1" l="1"/>
  <c r="F7" i="1" l="1"/>
  <c r="AI10" i="1" l="1"/>
  <c r="AJ10" i="1" s="1"/>
  <c r="C10" i="1" l="1"/>
  <c r="C22" i="1" l="1"/>
  <c r="C23" i="1"/>
  <c r="D10" i="1"/>
  <c r="B1" i="3"/>
  <c r="D22" i="1" l="1"/>
  <c r="D23" i="1"/>
  <c r="E10" i="1"/>
  <c r="B15" i="3"/>
  <c r="E22" i="1" l="1"/>
  <c r="E23" i="1"/>
  <c r="F10" i="1"/>
  <c r="B4" i="3"/>
  <c r="B12" i="3"/>
  <c r="B13" i="3"/>
  <c r="B6" i="3"/>
  <c r="B14" i="3"/>
  <c r="B3" i="3"/>
  <c r="B7" i="3"/>
  <c r="B11" i="3"/>
  <c r="F22" i="1" l="1"/>
  <c r="F23" i="1"/>
  <c r="G10" i="1"/>
  <c r="B10" i="3"/>
  <c r="B9" i="3"/>
  <c r="B5" i="3"/>
  <c r="B8" i="3"/>
  <c r="G23" i="1" l="1"/>
  <c r="G22" i="1"/>
  <c r="H10" i="1"/>
  <c r="H23" i="1" l="1"/>
  <c r="H22" i="1"/>
  <c r="I10" i="1"/>
  <c r="I23" i="1" l="1"/>
  <c r="I22" i="1"/>
  <c r="J10" i="1"/>
  <c r="J23" i="1" l="1"/>
  <c r="J22" i="1"/>
  <c r="K10" i="1"/>
  <c r="K23" i="1" l="1"/>
  <c r="K22" i="1"/>
  <c r="L10" i="1"/>
  <c r="L22" i="1" l="1"/>
  <c r="L23" i="1"/>
  <c r="M10" i="1"/>
  <c r="M22" i="1" l="1"/>
  <c r="M23" i="1"/>
  <c r="N10" i="1"/>
  <c r="N22" i="1" l="1"/>
  <c r="N23" i="1"/>
  <c r="O10" i="1"/>
  <c r="O23" i="1" l="1"/>
  <c r="O22" i="1"/>
  <c r="P10" i="1"/>
  <c r="P23" i="1" l="1"/>
  <c r="P22" i="1"/>
  <c r="Q10" i="1"/>
  <c r="Q22" i="1" l="1"/>
  <c r="Q23" i="1"/>
  <c r="R10" i="1"/>
  <c r="R23" i="1" l="1"/>
  <c r="R22" i="1"/>
  <c r="S10" i="1"/>
  <c r="S23" i="1" l="1"/>
  <c r="S22" i="1"/>
  <c r="T10" i="1"/>
  <c r="T22" i="1" l="1"/>
  <c r="T23" i="1"/>
  <c r="U10" i="1"/>
  <c r="U22" i="1" l="1"/>
  <c r="U23" i="1"/>
  <c r="V10" i="1"/>
  <c r="V22" i="1" l="1"/>
  <c r="V23" i="1"/>
  <c r="W10" i="1"/>
  <c r="W23" i="1" l="1"/>
  <c r="W22" i="1"/>
  <c r="X10" i="1"/>
  <c r="X23" i="1" l="1"/>
  <c r="X22" i="1"/>
  <c r="Y10" i="1"/>
  <c r="Y22" i="1" l="1"/>
  <c r="Y23" i="1"/>
  <c r="Z10" i="1"/>
  <c r="Z23" i="1" l="1"/>
  <c r="Z22" i="1"/>
  <c r="AA10" i="1"/>
  <c r="AA23" i="1" l="1"/>
  <c r="AA22" i="1"/>
  <c r="AB10" i="1"/>
  <c r="AB22" i="1" l="1"/>
  <c r="AB23" i="1"/>
  <c r="AC10" i="1"/>
  <c r="AC22" i="1" l="1"/>
  <c r="AC23" i="1"/>
  <c r="AD10" i="1"/>
  <c r="AD23" i="1" l="1"/>
  <c r="AD22" i="1"/>
  <c r="AE10" i="1"/>
  <c r="AE23" i="1" l="1"/>
  <c r="AE22" i="1"/>
  <c r="AF10" i="1"/>
  <c r="AF23" i="1" l="1"/>
  <c r="AF22" i="1"/>
  <c r="AG10" i="1"/>
  <c r="AG23" i="1" l="1"/>
  <c r="AG22" i="1"/>
</calcChain>
</file>

<file path=xl/sharedStrings.xml><?xml version="1.0" encoding="utf-8"?>
<sst xmlns="http://schemas.openxmlformats.org/spreadsheetml/2006/main" count="33" uniqueCount="31">
  <si>
    <t>Mois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</si>
  <si>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</si>
  <si>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</si>
  <si>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</si>
  <si>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</si>
  <si>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</si>
  <si>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</si>
  <si>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</si>
  <si>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</si>
  <si>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</si>
  <si>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</si>
  <si>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</si>
  <si>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</si>
  <si>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</si>
  <si>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</si>
  <si>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</si>
  <si>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</si>
  <si>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</si>
  <si>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</si>
  <si>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</si>
  <si>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</si>
  <si>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</si>
  <si>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</si>
  <si>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>8 Mai</t>
  </si>
  <si>
    <t>14 Juillet</t>
  </si>
  <si>
    <t>15 Août</t>
  </si>
  <si>
    <t>11 Novembre</t>
  </si>
  <si>
    <t>25 Décembre</t>
  </si>
  <si>
    <t>Paul</t>
  </si>
  <si>
    <t>Louise</t>
  </si>
  <si>
    <t>Premier lundi du mois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</si>
</sst>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3" x14ac:knownFonts="1">
    <font>
      <sz val="11"/>
      <color theme="1"/>
      <name val="Calibri"/>
      <family val="2"/>
      <scheme val="minor"/>
    </font>
    <font>
      <b/>
      <sz val="20"/>
      <color theme="8" tint="-0.249977111117893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right"/>
    </xf>
    <xf numFmtId="0" fontId="2" fillId="0" borderId="0" xfId="0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14" fontId="0" fillId="0" borderId="5" xfId="0" applyNumberFormat="1" applyBorder="1"/>
    <xf numFmtId="0" fontId="0" fillId="0" borderId="6" xfId="0" applyBorder="1"/>
    <xf numFmtId="14" fontId="0" fillId="0" borderId="7" xfId="0" applyNumberFormat="1" applyBorder="1"/>
    <xf numFmtId="16" fontId="0" fillId="0" borderId="6" xfId="0" quotePrefix="1" applyNumberFormat="1" applyBorder="1"/>
    <xf numFmtId="0" fontId="0" fillId="0" borderId="6" xfId="0" quotePrefix="1" applyBorder="1"/>
    <xf numFmtId="16" fontId="0" fillId="0" borderId="8" xfId="0" quotePrefix="1" applyNumberFormat="1" applyBorder="1"/>
    <xf numFmtId="14" fontId="0" fillId="0" borderId="9" xfId="0" applyNumberFormat="1" applyBorder="1"/>
    <xf numFmtId="14" fontId="0" fillId="0" borderId="0" xfId="0" applyNumberFormat="1" applyAlignment="1">
      <alignment horizontal="right"/>
    </xf>
    <xf numFmtId="0" fontId="0" fillId="0" borderId="0" xfId="0" applyFill="1"/>
    <xf numFmtId="0" fontId="0" fillId="0" borderId="0" xfId="0" applyFill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0" xfId="0" quotePrefix="1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0" fillId="0" borderId="10" xfId="0" applyBorder="1"/>
    <xf numFmtId="0" fontId="0" fillId="0" borderId="10" xfId="0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2">
    <dxf>
      <fill>
        <patternFill>
          <bgColor rgb="FFC00000"/>
        </patternFill>
      </fill>
    </dxf>
    <dxf>
      <font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rgb="FFC00000"/>
        </patternFill>
      </fill>
    </dxf>
    <dxf>
      <font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C00000"/>
        </patternFill>
      </fill>
    </dxf>
    <dxf>
      <font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mois_annees!$C$3" fmlaRange="mois_annees!$B$5:$B$16" noThreeD="1" sel="3"/>
</file>

<file path=xl/ctrlProps/ctrlProp2.xml><?xml version="1.0" encoding="utf-8"?>
<formControlPr xmlns="http://schemas.microsoft.com/office/spreadsheetml/2009/9/main" objectType="Drop" dropStyle="combo" dx="16" fmlaLink="mois_annees!$F$3" fmlaRange="mois_annees!$E$5:$E$16" noThreeD="1" sel="5" val="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</xdr:row>
          <xdr:rowOff>0</xdr:rowOff>
        </xdr:from>
        <xdr:to>
          <xdr:col>4</xdr:col>
          <xdr:colOff>495300</xdr:colOff>
          <xdr:row>3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</xdr:row>
          <xdr:rowOff>0</xdr:rowOff>
        </xdr:from>
        <xdr:to>
          <xdr:col>4</xdr:col>
          <xdr:colOff>495300</xdr:colOff>
          <xdr:row>5</xdr:row>
          <xdr:rowOff>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F16"/>
  <sheetViews>
    <sheetView workbookViewId="0">
      <selection activeCell="F3" sqref="F3"/>
    </sheetView>
  </sheetViews>
  <sheetFormatPr baseColWidth="10" defaultRowHeight="15" x14ac:dyDescent="0.25"/>
  <sheetData>
    <row r="3" spans="2:6" x14ac:dyDescent="0.25">
      <c r="B3" s="7" t="s">
        <v>0</v>
      </c>
      <c r="C3" s="33">
        <v>3</v>
      </c>
      <c r="E3" s="7" t="s">
        <v>14</v>
      </c>
      <c r="F3" s="34">
        <v>5</v>
      </c>
    </row>
    <row r="4" spans="2:6" x14ac:dyDescent="0.25">
      <c r="B4" s="2"/>
      <c r="E4" s="2"/>
      <c r="F4" s="5"/>
    </row>
    <row r="5" spans="2:6" x14ac:dyDescent="0.25">
      <c r="B5" s="4" t="s">
        <v>2</v>
      </c>
      <c r="E5" s="3">
        <v>2022</v>
      </c>
      <c r="F5" s="6"/>
    </row>
    <row r="6" spans="2:6" x14ac:dyDescent="0.25">
      <c r="B6" s="4" t="s">
        <v>3</v>
      </c>
      <c r="E6" s="3">
        <v>2023</v>
      </c>
      <c r="F6" s="6"/>
    </row>
    <row r="7" spans="2:6" x14ac:dyDescent="0.25">
      <c r="B7" s="4" t="s">
        <v>4</v>
      </c>
      <c r="E7" s="3">
        <v>2024</v>
      </c>
      <c r="F7" s="6"/>
    </row>
    <row r="8" spans="2:6" x14ac:dyDescent="0.25">
      <c r="B8" s="4" t="s">
        <v>5</v>
      </c>
      <c r="E8" s="3">
        <v>2025</v>
      </c>
      <c r="F8" s="6"/>
    </row>
    <row r="9" spans="2:6" x14ac:dyDescent="0.25">
      <c r="B9" s="4" t="s">
        <v>6</v>
      </c>
      <c r="E9" s="3">
        <v>2026</v>
      </c>
      <c r="F9" s="6"/>
    </row>
    <row r="10" spans="2:6" x14ac:dyDescent="0.25">
      <c r="B10" s="4" t="s">
        <v>7</v>
      </c>
      <c r="E10" s="3">
        <v>2027</v>
      </c>
      <c r="F10" s="6"/>
    </row>
    <row r="11" spans="2:6" x14ac:dyDescent="0.25">
      <c r="B11" s="4" t="s">
        <v>8</v>
      </c>
      <c r="E11" s="3">
        <v>2028</v>
      </c>
      <c r="F11" s="6"/>
    </row>
    <row r="12" spans="2:6" x14ac:dyDescent="0.25">
      <c r="B12" s="4" t="s">
        <v>9</v>
      </c>
      <c r="E12" s="3">
        <v>2029</v>
      </c>
      <c r="F12" s="6"/>
    </row>
    <row r="13" spans="2:6" x14ac:dyDescent="0.25">
      <c r="B13" s="4" t="s">
        <v>10</v>
      </c>
      <c r="E13" s="3">
        <v>2030</v>
      </c>
      <c r="F13" s="6"/>
    </row>
    <row r="14" spans="2:6" x14ac:dyDescent="0.25">
      <c r="B14" s="4" t="s">
        <v>11</v>
      </c>
      <c r="E14" s="3">
        <v>2031</v>
      </c>
      <c r="F14" s="6"/>
    </row>
    <row r="15" spans="2:6" x14ac:dyDescent="0.25">
      <c r="B15" s="4" t="s">
        <v>12</v>
      </c>
      <c r="E15" s="3">
        <v>2032</v>
      </c>
      <c r="F15" s="6"/>
    </row>
    <row r="16" spans="2:6" x14ac:dyDescent="0.25">
      <c r="B16" s="4" t="s">
        <v>13</v>
      </c>
      <c r="E16" s="3">
        <v>2033</v>
      </c>
      <c r="F16" s="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18"/>
  <sheetViews>
    <sheetView workbookViewId="0">
      <selection activeCell="C24" sqref="C24"/>
    </sheetView>
  </sheetViews>
  <sheetFormatPr baseColWidth="10" defaultRowHeight="15" x14ac:dyDescent="0.25"/>
  <cols>
    <col min="1" max="1" width="19.140625" bestFit="1" customWidth="1"/>
    <col min="2" max="2" width="10.7109375" style="8" bestFit="1" customWidth="1"/>
    <col min="3" max="3" width="57.28515625" bestFit="1" customWidth="1"/>
  </cols>
  <sheetData>
    <row r="1" spans="1:3" ht="15.75" thickBot="1" x14ac:dyDescent="0.3">
      <c r="A1" s="10" t="s">
        <v>1</v>
      </c>
      <c r="B1" s="11">
        <f>mois_annees!F3+2021</f>
        <v>2026</v>
      </c>
      <c r="C1" s="9"/>
    </row>
    <row r="2" spans="1:3" ht="15.75" thickBot="1" x14ac:dyDescent="0.3">
      <c r="B2"/>
      <c r="C2" s="9"/>
    </row>
    <row r="3" spans="1:3" x14ac:dyDescent="0.25">
      <c r="A3" s="12" t="s">
        <v>15</v>
      </c>
      <c r="B3" s="13">
        <f>DATE($B$1,1,1)</f>
        <v>46023</v>
      </c>
      <c r="C3" s="9"/>
    </row>
    <row r="4" spans="1:3" x14ac:dyDescent="0.25">
      <c r="A4" s="14" t="s">
        <v>16</v>
      </c>
      <c r="B4" s="15">
        <f>ROUND(DATE($B$1,4,MOD(234-11*MOD($B$1,19),30))/7,)*7-6</f>
        <v>46117</v>
      </c>
      <c r="C4" s="9"/>
    </row>
    <row r="5" spans="1:3" x14ac:dyDescent="0.25">
      <c r="A5" s="14" t="s">
        <v>17</v>
      </c>
      <c r="B5" s="15">
        <f>B4+1</f>
        <v>46118</v>
      </c>
      <c r="C5" s="9"/>
    </row>
    <row r="6" spans="1:3" x14ac:dyDescent="0.25">
      <c r="A6" s="14" t="s">
        <v>18</v>
      </c>
      <c r="B6" s="15">
        <f>DATE($B$1,5,1)</f>
        <v>46143</v>
      </c>
      <c r="C6" s="9"/>
    </row>
    <row r="7" spans="1:3" x14ac:dyDescent="0.25">
      <c r="A7" s="16" t="s">
        <v>23</v>
      </c>
      <c r="B7" s="15">
        <f>DATE($B$1,5,8)</f>
        <v>46150</v>
      </c>
      <c r="C7" s="9"/>
    </row>
    <row r="8" spans="1:3" x14ac:dyDescent="0.25">
      <c r="A8" s="14" t="s">
        <v>19</v>
      </c>
      <c r="B8" s="15">
        <f>B4+39</f>
        <v>46156</v>
      </c>
      <c r="C8" s="9"/>
    </row>
    <row r="9" spans="1:3" x14ac:dyDescent="0.25">
      <c r="A9" s="14" t="s">
        <v>20</v>
      </c>
      <c r="B9" s="15">
        <f>B4+49</f>
        <v>46166</v>
      </c>
      <c r="C9" s="9"/>
    </row>
    <row r="10" spans="1:3" x14ac:dyDescent="0.25">
      <c r="A10" s="14" t="s">
        <v>21</v>
      </c>
      <c r="B10" s="15">
        <f>B4+50</f>
        <v>46167</v>
      </c>
      <c r="C10" s="9"/>
    </row>
    <row r="11" spans="1:3" x14ac:dyDescent="0.25">
      <c r="A11" s="17" t="s">
        <v>24</v>
      </c>
      <c r="B11" s="15">
        <f>DATE($B$1,7,14)</f>
        <v>46217</v>
      </c>
      <c r="C11" s="9"/>
    </row>
    <row r="12" spans="1:3" x14ac:dyDescent="0.25">
      <c r="A12" s="17" t="s">
        <v>25</v>
      </c>
      <c r="B12" s="15">
        <f>DATE($B$1,8,15)</f>
        <v>46249</v>
      </c>
      <c r="C12" s="9"/>
    </row>
    <row r="13" spans="1:3" x14ac:dyDescent="0.25">
      <c r="A13" s="17" t="s">
        <v>22</v>
      </c>
      <c r="B13" s="15">
        <f>DATE($B$1,11,1)</f>
        <v>46327</v>
      </c>
      <c r="C13" s="9"/>
    </row>
    <row r="14" spans="1:3" x14ac:dyDescent="0.25">
      <c r="A14" s="17" t="s">
        <v>26</v>
      </c>
      <c r="B14" s="15">
        <f>DATE($B$1,11,11)</f>
        <v>46337</v>
      </c>
      <c r="C14" s="9"/>
    </row>
    <row r="15" spans="1:3" ht="15.75" thickBot="1" x14ac:dyDescent="0.3">
      <c r="A15" s="18" t="s">
        <v>27</v>
      </c>
      <c r="B15" s="19">
        <f>DATE($B$1,12,25)</f>
        <v>46381</v>
      </c>
      <c r="C15" s="9"/>
    </row>
    <row r="16" spans="1:3" x14ac:dyDescent="0.25">
      <c r="B16" s="20"/>
    </row>
    <row r="17" spans="2:2" x14ac:dyDescent="0.25">
      <c r="B17" s="20"/>
    </row>
    <row r="18" spans="2:2" x14ac:dyDescent="0.25">
      <c r="B18" s="20"/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AL23"/>
  <sheetViews>
    <sheetView tabSelected="1" zoomScaleNormal="100" workbookViewId="0">
      <selection activeCell="C22" sqref="C22"/>
    </sheetView>
  </sheetViews>
  <sheetFormatPr baseColWidth="10" defaultColWidth="7.7109375" defaultRowHeight="15" x14ac:dyDescent="0.25"/>
  <cols>
    <col min="3" max="3" width="7.7109375" customWidth="1"/>
    <col min="5" max="5" width="10.28515625" customWidth="1"/>
    <col min="7" max="7" width="10.5703125" bestFit="1" customWidth="1"/>
    <col min="30" max="30" width="7.7109375" customWidth="1"/>
    <col min="31" max="31" width="9.5703125" bestFit="1" customWidth="1"/>
    <col min="32" max="33" width="7.7109375" customWidth="1"/>
    <col min="38" max="38" width="7.7109375" style="1"/>
  </cols>
  <sheetData>
    <row r="2" spans="1:36" x14ac:dyDescent="0.25">
      <c r="A2" s="21"/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</row>
    <row r="3" spans="1:36" x14ac:dyDescent="0.25">
      <c r="A3" s="21"/>
      <c r="B3" s="21" t="s">
        <v>0</v>
      </c>
      <c r="C3" s="21">
        <v>1</v>
      </c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1"/>
      <c r="AH3" s="21"/>
      <c r="AI3" s="21"/>
    </row>
    <row r="4" spans="1:36" x14ac:dyDescent="0.25">
      <c r="A4" s="21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21"/>
    </row>
    <row r="5" spans="1:36" x14ac:dyDescent="0.25">
      <c r="A5" s="21"/>
      <c r="B5" s="21" t="s">
        <v>1</v>
      </c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</row>
    <row r="6" spans="1:36" x14ac:dyDescent="0.25">
      <c r="A6" s="21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6" ht="24" customHeight="1" x14ac:dyDescent="0.25">
      <c r="A7" s="21"/>
      <c r="B7" s="21"/>
      <c r="C7" s="31"/>
      <c r="D7" s="32"/>
      <c r="E7" s="32"/>
      <c r="F7" s="35" t="str">
        <f>"Arrosage plantes du "&amp;TEXT(DATE(mois_annees!F3+2021,mois_annees!C3,1),"jj mmmm aaaa")&amp;" au "&amp;TEXT(DATE(mois_annees!F3+2021,mois_annees!C3+1,1)-1,"jj mmmm aaaa")</f>
        <v>Arrosage plantes du 01 mars 2026 au 31 mars 2026</v>
      </c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2"/>
      <c r="AF7" s="32"/>
      <c r="AG7" s="32"/>
      <c r="AH7" s="21"/>
      <c r="AI7" s="21"/>
    </row>
    <row r="8" spans="1:36" x14ac:dyDescent="0.25">
      <c r="A8" s="21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</row>
    <row r="9" spans="1:36" x14ac:dyDescent="0.25">
      <c r="A9" s="21"/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</row>
    <row r="10" spans="1:36" s="25" customFormat="1" ht="20.100000000000001" customHeight="1" x14ac:dyDescent="0.25">
      <c r="A10" s="22"/>
      <c r="B10" s="22"/>
      <c r="C10" s="23">
        <f>DATE(mois_annees!F3+2021,mois_annees!C3,1)</f>
        <v>46082</v>
      </c>
      <c r="D10" s="23">
        <f>C10+1</f>
        <v>46083</v>
      </c>
      <c r="E10" s="23">
        <f>D10+1</f>
        <v>46084</v>
      </c>
      <c r="F10" s="23">
        <f t="shared" ref="F10:AD10" si="0">E10+1</f>
        <v>46085</v>
      </c>
      <c r="G10" s="23">
        <f t="shared" si="0"/>
        <v>46086</v>
      </c>
      <c r="H10" s="23">
        <f t="shared" si="0"/>
        <v>46087</v>
      </c>
      <c r="I10" s="23">
        <f t="shared" si="0"/>
        <v>46088</v>
      </c>
      <c r="J10" s="23">
        <f t="shared" si="0"/>
        <v>46089</v>
      </c>
      <c r="K10" s="23">
        <f t="shared" si="0"/>
        <v>46090</v>
      </c>
      <c r="L10" s="23">
        <f t="shared" si="0"/>
        <v>46091</v>
      </c>
      <c r="M10" s="23">
        <f t="shared" si="0"/>
        <v>46092</v>
      </c>
      <c r="N10" s="23">
        <f t="shared" si="0"/>
        <v>46093</v>
      </c>
      <c r="O10" s="23">
        <f t="shared" si="0"/>
        <v>46094</v>
      </c>
      <c r="P10" s="23">
        <f t="shared" si="0"/>
        <v>46095</v>
      </c>
      <c r="Q10" s="23">
        <f t="shared" si="0"/>
        <v>46096</v>
      </c>
      <c r="R10" s="23">
        <f t="shared" si="0"/>
        <v>46097</v>
      </c>
      <c r="S10" s="23">
        <f t="shared" si="0"/>
        <v>46098</v>
      </c>
      <c r="T10" s="23">
        <f t="shared" si="0"/>
        <v>46099</v>
      </c>
      <c r="U10" s="23">
        <f t="shared" si="0"/>
        <v>46100</v>
      </c>
      <c r="V10" s="23">
        <f t="shared" si="0"/>
        <v>46101</v>
      </c>
      <c r="W10" s="23">
        <f t="shared" si="0"/>
        <v>46102</v>
      </c>
      <c r="X10" s="23">
        <f t="shared" si="0"/>
        <v>46103</v>
      </c>
      <c r="Y10" s="23">
        <f t="shared" si="0"/>
        <v>46104</v>
      </c>
      <c r="Z10" s="23">
        <f t="shared" si="0"/>
        <v>46105</v>
      </c>
      <c r="AA10" s="23">
        <f t="shared" si="0"/>
        <v>46106</v>
      </c>
      <c r="AB10" s="23">
        <f t="shared" si="0"/>
        <v>46107</v>
      </c>
      <c r="AC10" s="23">
        <f t="shared" si="0"/>
        <v>46108</v>
      </c>
      <c r="AD10" s="23">
        <f t="shared" si="0"/>
        <v>46109</v>
      </c>
      <c r="AE10" s="23">
        <f>IF(AD10="","",IF(AD10+1&gt;EOMONTH($C$10,0),"",AD10+1))</f>
        <v>46110</v>
      </c>
      <c r="AF10" s="23">
        <f t="shared" ref="AF10:AJ10" si="1">IF(AE10="","",IF(AE10+1&gt;EOMONTH($C$10,0),"",AE10+1))</f>
        <v>46111</v>
      </c>
      <c r="AG10" s="23">
        <f t="shared" si="1"/>
        <v>46112</v>
      </c>
      <c r="AH10" s="24"/>
      <c r="AI10" s="24" t="str">
        <f t="shared" si="1"/>
        <v/>
      </c>
      <c r="AJ10" s="24" t="str">
        <f t="shared" si="1"/>
        <v/>
      </c>
    </row>
    <row r="11" spans="1:36" s="25" customFormat="1" ht="20.100000000000001" customHeight="1" x14ac:dyDescent="0.25">
      <c r="A11" s="22"/>
      <c r="B11" s="26" t="s">
        <v>28</v>
      </c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8"/>
      <c r="AI11" s="28"/>
      <c r="AJ11" s="29"/>
    </row>
    <row r="12" spans="1:36" s="25" customFormat="1" ht="20.100000000000001" customHeight="1" x14ac:dyDescent="0.25">
      <c r="A12" s="22"/>
      <c r="B12" s="30" t="s">
        <v>29</v>
      </c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8"/>
      <c r="AI12" s="28"/>
      <c r="AJ12" s="29"/>
    </row>
    <row r="13" spans="1:36" x14ac:dyDescent="0.25">
      <c r="A13" s="21"/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</row>
    <row r="15" spans="1:36" x14ac:dyDescent="0.25">
      <c r="E15" t="s">
        <v>30</v>
      </c>
    </row>
    <row r="16" spans="1:36" x14ac:dyDescent="0.25">
      <c r="E16" s="36">
        <f>IF(WEEKDAY(DATE(mois_annees!F3+2021,mois_annees!C3,1*7),2)-1&gt;=0, DATE(mois_annees!F3+2021,mois_annees!C3,1*7)-(WEEKDAY(DATE(mois_annees!F3+2021,mois_annees!C3,1*7),2)-1), DATE(mois_annees!F3+2021,mois_annees!C3,1*7)-(7+(WEEKDAY(DATE(mois_annees!F3+2021,mois_annees!C3,1*7),2)-1)))</f>
        <v>46083</v>
      </c>
      <c r="F16" s="36"/>
    </row>
    <row r="18" spans="3:33" x14ac:dyDescent="0.25">
      <c r="E18" s="37"/>
      <c r="F18" s="37"/>
    </row>
    <row r="22" spans="3:33" x14ac:dyDescent="0.25">
      <c r="C22" t="b">
        <f>IFERROR(AND(Planning!$B11="Paul",_xlfn.ISOWEEKNUM(Planning!C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1</v>
      </c>
      <c r="D22" t="b">
        <f>IFERROR(AND(Planning!$B11="Paul",_xlfn.ISOWEEKNUM(Planning!D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E22" t="b">
        <f>IFERROR(AND(Planning!$B11="Paul",_xlfn.ISOWEEKNUM(Planning!E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F22" t="b">
        <f>IFERROR(AND(Planning!$B11="Paul",_xlfn.ISOWEEKNUM(Planning!F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G22" t="b">
        <f>IFERROR(AND(Planning!$B11="Paul",_xlfn.ISOWEEKNUM(Planning!G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H22" t="b">
        <f>IFERROR(AND(Planning!$B11="Paul",_xlfn.ISOWEEKNUM(Planning!H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I22" t="b">
        <f>IFERROR(AND(Planning!$B11="Paul",_xlfn.ISOWEEKNUM(Planning!I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J22" t="b">
        <f>IFERROR(AND(Planning!$B11="Paul",_xlfn.ISOWEEKNUM(Planning!J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K22" t="b">
        <f>IFERROR(AND(Planning!$B11="Paul",_xlfn.ISOWEEKNUM(Planning!K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1</v>
      </c>
      <c r="L22" t="b">
        <f>IFERROR(AND(Planning!$B11="Paul",_xlfn.ISOWEEKNUM(Planning!L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1</v>
      </c>
      <c r="M22" t="b">
        <f>IFERROR(AND(Planning!$B11="Paul",_xlfn.ISOWEEKNUM(Planning!M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1</v>
      </c>
      <c r="N22" t="b">
        <f>IFERROR(AND(Planning!$B11="Paul",_xlfn.ISOWEEKNUM(Planning!N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1</v>
      </c>
      <c r="O22" t="b">
        <f>IFERROR(AND(Planning!$B11="Paul",_xlfn.ISOWEEKNUM(Planning!O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1</v>
      </c>
      <c r="P22" t="b">
        <f>IFERROR(AND(Planning!$B11="Paul",_xlfn.ISOWEEKNUM(Planning!P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1</v>
      </c>
      <c r="Q22" t="b">
        <f>IFERROR(AND(Planning!$B11="Paul",_xlfn.ISOWEEKNUM(Planning!Q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1</v>
      </c>
      <c r="R22" t="b">
        <f>IFERROR(AND(Planning!$B11="Paul",_xlfn.ISOWEEKNUM(Planning!R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1</v>
      </c>
      <c r="S22" t="b">
        <f>IFERROR(AND(Planning!$B11="Paul",_xlfn.ISOWEEKNUM(Planning!S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1</v>
      </c>
      <c r="T22" t="b">
        <f>IFERROR(AND(Planning!$B11="Paul",_xlfn.ISOWEEKNUM(Planning!T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1</v>
      </c>
      <c r="U22" t="b">
        <f>IFERROR(AND(Planning!$B11="Paul",_xlfn.ISOWEEKNUM(Planning!U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1</v>
      </c>
      <c r="V22" t="b">
        <f>IFERROR(AND(Planning!$B11="Paul",_xlfn.ISOWEEKNUM(Planning!V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1</v>
      </c>
      <c r="W22" t="b">
        <f>IFERROR(AND(Planning!$B11="Paul",_xlfn.ISOWEEKNUM(Planning!W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1</v>
      </c>
      <c r="X22" t="b">
        <f>IFERROR(AND(Planning!$B11="Paul",_xlfn.ISOWEEKNUM(Planning!X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1</v>
      </c>
      <c r="Y22" t="b">
        <f>IFERROR(AND(Planning!$B11="Paul",_xlfn.ISOWEEKNUM(Planning!Y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1</v>
      </c>
      <c r="Z22" t="b">
        <f>IFERROR(AND(Planning!$B11="Paul",_xlfn.ISOWEEKNUM(Planning!Z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1</v>
      </c>
      <c r="AA22" t="b">
        <f>IFERROR(AND(Planning!$B11="Paul",_xlfn.ISOWEEKNUM(Planning!AA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1</v>
      </c>
      <c r="AB22" t="b">
        <f>IFERROR(AND(Planning!$B11="Paul",_xlfn.ISOWEEKNUM(Planning!AB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1</v>
      </c>
      <c r="AC22" t="b">
        <f>IFERROR(AND(Planning!$B11="Paul",_xlfn.ISOWEEKNUM(Planning!AC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1</v>
      </c>
      <c r="AD22" t="b">
        <f>IFERROR(AND(Planning!$B11="Paul",_xlfn.ISOWEEKNUM(Planning!AD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1</v>
      </c>
      <c r="AE22" t="b">
        <f>IFERROR(AND(Planning!$B11="Paul",_xlfn.ISOWEEKNUM(Planning!AE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1</v>
      </c>
      <c r="AF22" t="b">
        <f>IFERROR(AND(Planning!$B11="Paul",_xlfn.ISOWEEKNUM(Planning!AF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1</v>
      </c>
      <c r="AG22" t="b">
        <f>IFERROR(AND(Planning!$B11="Paul",_xlfn.ISOWEEKNUM(Planning!AG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1</v>
      </c>
    </row>
    <row r="23" spans="3:33" x14ac:dyDescent="0.25">
      <c r="C23" t="b">
        <f>IFERROR(AND(Planning!$B12="Paul",_xlfn.ISOWEEKNUM(Planning!C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D23" t="b">
        <f>IFERROR(AND(Planning!$B12="Paul",_xlfn.ISOWEEKNUM(Planning!D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E23" t="b">
        <f>IFERROR(AND(Planning!$B12="Paul",_xlfn.ISOWEEKNUM(Planning!E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F23" t="b">
        <f>IFERROR(AND(Planning!$B12="Paul",_xlfn.ISOWEEKNUM(Planning!F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G23" t="b">
        <f>IFERROR(AND(Planning!$B12="Paul",_xlfn.ISOWEEKNUM(Planning!G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H23" t="b">
        <f>IFERROR(AND(Planning!$B12="Paul",_xlfn.ISOWEEKNUM(Planning!H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I23" t="b">
        <f>IFERROR(AND(Planning!$B12="Paul",_xlfn.ISOWEEKNUM(Planning!I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J23" t="b">
        <f>IFERROR(AND(Planning!$B12="Paul",_xlfn.ISOWEEKNUM(Planning!J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K23" t="b">
        <f>IFERROR(AND(Planning!$B12="Paul",_xlfn.ISOWEEKNUM(Planning!K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L23" t="b">
        <f>IFERROR(AND(Planning!$B12="Paul",_xlfn.ISOWEEKNUM(Planning!L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M23" t="b">
        <f>IFERROR(AND(Planning!$B12="Paul",_xlfn.ISOWEEKNUM(Planning!M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N23" t="b">
        <f>IFERROR(AND(Planning!$B12="Paul",_xlfn.ISOWEEKNUM(Planning!N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O23" t="b">
        <f>IFERROR(AND(Planning!$B12="Paul",_xlfn.ISOWEEKNUM(Planning!O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P23" t="b">
        <f>IFERROR(AND(Planning!$B12="Paul",_xlfn.ISOWEEKNUM(Planning!P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Q23" t="b">
        <f>IFERROR(AND(Planning!$B12="Paul",_xlfn.ISOWEEKNUM(Planning!Q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R23" t="b">
        <f>IFERROR(AND(Planning!$B12="Paul",_xlfn.ISOWEEKNUM(Planning!R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S23" t="b">
        <f>IFERROR(AND(Planning!$B12="Paul",_xlfn.ISOWEEKNUM(Planning!S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T23" t="b">
        <f>IFERROR(AND(Planning!$B12="Paul",_xlfn.ISOWEEKNUM(Planning!T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U23" t="b">
        <f>IFERROR(AND(Planning!$B12="Paul",_xlfn.ISOWEEKNUM(Planning!U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V23" t="b">
        <f>IFERROR(AND(Planning!$B12="Paul",_xlfn.ISOWEEKNUM(Planning!V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W23" t="b">
        <f>IFERROR(AND(Planning!$B12="Paul",_xlfn.ISOWEEKNUM(Planning!W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X23" t="b">
        <f>IFERROR(AND(Planning!$B12="Paul",_xlfn.ISOWEEKNUM(Planning!X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Y23" t="b">
        <f>IFERROR(AND(Planning!$B12="Paul",_xlfn.ISOWEEKNUM(Planning!Y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Z23" t="b">
        <f>IFERROR(AND(Planning!$B12="Paul",_xlfn.ISOWEEKNUM(Planning!Z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AA23" t="b">
        <f>IFERROR(AND(Planning!$B12="Paul",_xlfn.ISOWEEKNUM(Planning!AA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AB23" t="b">
        <f>IFERROR(AND(Planning!$B12="Paul",_xlfn.ISOWEEKNUM(Planning!AB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AC23" t="b">
        <f>IFERROR(AND(Planning!$B12="Paul",_xlfn.ISOWEEKNUM(Planning!AC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AD23" t="b">
        <f>IFERROR(AND(Planning!$B12="Paul",_xlfn.ISOWEEKNUM(Planning!AD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AE23" t="b">
        <f>IFERROR(AND(Planning!$B12="Paul",_xlfn.ISOWEEKNUM(Planning!AE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AF23" t="b">
        <f>IFERROR(AND(Planning!$B12="Paul",_xlfn.ISOWEEKNUM(Planning!AF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  <c r="AG23" t="b">
        <f>IFERROR(AND(Planning!$B12="Paul",_xlfn.ISOWEEKNUM(Planning!AG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f>
        <v>0</v>
      </c>
    </row>
  </sheetData>
  <mergeCells count="3">
    <mergeCell ref="F7:AD7"/>
    <mergeCell ref="E16:F16"/>
    <mergeCell ref="E18:F18"/>
  </mergeCells>
  <conditionalFormatting sqref="C11:AG12">
    <cfRule type="expression" dxfId="4" priority="1" stopIfTrue="1">
      <formula>WEEKDAY(C$10,2)&gt;5</formula>
    </cfRule>
  </conditionalFormatting>
  <conditionalFormatting sqref="C10:AG12">
    <cfRule type="expression" dxfId="1" priority="10">
      <formula>C$10=""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2</xdr:col>
                    <xdr:colOff>0</xdr:colOff>
                    <xdr:row>2</xdr:row>
                    <xdr:rowOff>0</xdr:rowOff>
                  </from>
                  <to>
                    <xdr:col>4</xdr:col>
                    <xdr:colOff>495300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Drop Down 4">
              <controlPr defaultSize="0" autoLine="0" autoPict="0">
                <anchor moveWithCells="1">
                  <from>
                    <xdr:col>2</xdr:col>
                    <xdr:colOff>0</xdr:colOff>
                    <xdr:row>4</xdr:row>
                    <xdr:rowOff>0</xdr:rowOff>
                  </from>
                  <to>
                    <xdr:col>4</xdr:col>
                    <xdr:colOff>495300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B1598ED2-FA91-48E0-A59C-51D3E32AEC4B}">
            <xm:f>IFERROR(AND($B11="Paul",_xlfn.ISOWEEKNUM(C$10)&lt;&gt;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xm:f>
            <x14:dxf>
              <fill>
                <patternFill>
                  <bgColor rgb="FFFFFF00"/>
                </patternFill>
              </fill>
            </x14:dxf>
          </x14:cfRule>
          <x14:cfRule type="expression" priority="6" id="{BEED53D4-5887-4756-92F4-3D37B00F76BF}">
            <xm:f>IFERROR(AND($B11="Louise",_xlfn.ISOWEEKNUM(C$10)=_xlfn.ISOWEEKNUM(IF(WEEKDAY(DATE(mois_annees!$F$3+2021,mois_annees!$C$3,1*7),2)-1&gt;=0,DATE(mois_annees!$F$3+2021,mois_annees!$C$3,1*7)-(WEEKDAY(DATE(mois_annees!$F$3+2021,mois_annees!$C$3,1*7),2)-1),DATE(mois_annees!$F$3+2021,mois_annees!$C$3,1*7)-(7+(WEEKDAY(DATE(mois_annees!$F$3+2021,mois_annees!$C$3,1*7),2)-1))))),0)</xm:f>
            <x14:dxf>
              <fill>
                <patternFill>
                  <bgColor rgb="FFFFC000"/>
                </patternFill>
              </fill>
            </x14:dxf>
          </x14:cfRule>
          <xm:sqref>C11:AG12</xm:sqref>
        </x14:conditionalFormatting>
        <x14:conditionalFormatting xmlns:xm="http://schemas.microsoft.com/office/excel/2006/main">
          <x14:cfRule type="expression" priority="9" id="{1223E62A-84A8-4BE3-9EDC-2CFF7E6ED7C7}">
            <xm:f>COUNTIF(jours_feries!$B$3:$B$15,C$10)</xm:f>
            <x14:dxf>
              <fill>
                <patternFill>
                  <bgColor rgb="FFC00000"/>
                </patternFill>
              </fill>
            </x14:dxf>
          </x14:cfRule>
          <xm:sqref>C11:AG12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mois_annees</vt:lpstr>
      <vt:lpstr>jours_feries</vt:lpstr>
      <vt:lpstr>Planning</vt:lpstr>
    </vt:vector>
  </TitlesOfParts>
  <Company>Orange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MICOL Maxime Ext DTSI/DERS</dc:creator>
  <cp:lastModifiedBy>Gravier Frederic FRF</cp:lastModifiedBy>
  <dcterms:created xsi:type="dcterms:W3CDTF">2022-01-03T14:29:38Z</dcterms:created>
  <dcterms:modified xsi:type="dcterms:W3CDTF">2022-01-06T13:38:10Z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iteId">
    <vt:lpwstr>c9a7d621-4bc4-4407-b730-f428e656aa9e</vt:lpwstr>
  </property>
  <property fmtid="{D5CDD505-2E9C-101B-9397-08002B2CF9AE}" pid="4" name="MSIP_Label_a401b303-ecb1-4a9d-936a-70858c2d9a3e_Owner">
    <vt:lpwstr>frederic.gravier@socgen.com</vt:lpwstr>
  </property>
  <property fmtid="{D5CDD505-2E9C-101B-9397-08002B2CF9AE}" pid="5" name="MSIP_Label_a401b303-ecb1-4a9d-936a-70858c2d9a3e_SetDate">
    <vt:lpwstr>2022-01-06T13:37:43.5518632Z</vt:lpwstr>
  </property>
  <property fmtid="{D5CDD505-2E9C-101B-9397-08002B2CF9AE}" pid="6" name="MSIP_Label_a401b303-ecb1-4a9d-936a-70858c2d9a3e_Name">
    <vt:lpwstr>C1 - Restricted</vt:lpwstr>
  </property>
  <property fmtid="{D5CDD505-2E9C-101B-9397-08002B2CF9AE}" pid="7" name="MSIP_Label_a401b303-ecb1-4a9d-936a-70858c2d9a3e_Application">
    <vt:lpwstr>Microsoft Azure Information Protection</vt:lpwstr>
  </property>
  <property fmtid="{D5CDD505-2E9C-101B-9397-08002B2CF9AE}" pid="8" name="MSIP_Label_a401b303-ecb1-4a9d-936a-70858c2d9a3e_ActionId">
    <vt:lpwstr>bb3c7fce-c4d3-4f00-a7ad-4510af4785a2</vt:lpwstr>
  </property>
  <property fmtid="{D5CDD505-2E9C-101B-9397-08002B2CF9AE}" pid="9" name="MSIP_Label_a401b303-ecb1-4a9d-936a-70858c2d9a3e_Extended_MSFT_Method">
    <vt:lpwstr>Manual</vt:lpwstr>
  </property>
  <property fmtid="{D5CDD505-2E9C-101B-9397-08002B2CF9AE}" pid="10" name="Sensitivity">
    <vt:lpwstr>C1 - Restricted</vt:lpwstr>
  </property>
</Properties>
</file>