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bookViews>
    <workbookView xWindow="0" yWindow="0" windowWidth="19200" windowHeight="1161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62913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" l="1"/>
  <c r="A4" i="1" s="1"/>
  <c r="A5" i="1" l="1"/>
  <c r="A6" i="1"/>
  <c r="A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B16" i="1"/>
  <c r="S15" i="1"/>
  <c r="S14" i="1"/>
  <c r="S13" i="1"/>
  <c r="S12" i="1"/>
  <c r="S11" i="1"/>
  <c r="S10" i="1"/>
  <c r="S9" i="1"/>
  <c r="S8" i="1"/>
  <c r="S7" i="1"/>
  <c r="S6" i="1"/>
  <c r="S5" i="1"/>
  <c r="S4" i="1"/>
  <c r="B4" i="1"/>
  <c r="B5" i="1" s="1"/>
  <c r="S3" i="1"/>
  <c r="I4" i="1"/>
  <c r="F3" i="1"/>
  <c r="I15" i="1"/>
  <c r="I3" i="1"/>
  <c r="F4" i="1"/>
  <c r="F16" i="1"/>
  <c r="G15" i="1"/>
  <c r="I16" i="1"/>
  <c r="G3" i="1"/>
  <c r="F15" i="1"/>
  <c r="G4" i="1"/>
  <c r="G16" i="1"/>
  <c r="A8" i="1" l="1"/>
  <c r="K3" i="1"/>
  <c r="O3" i="1" s="1"/>
  <c r="R3" i="1" s="1"/>
  <c r="J16" i="1"/>
  <c r="M15" i="1"/>
  <c r="M16" i="1" s="1"/>
  <c r="K16" i="1"/>
  <c r="J4" i="1"/>
  <c r="J3" i="1"/>
  <c r="N3" i="1" s="1"/>
  <c r="Q3" i="1" s="1"/>
  <c r="K4" i="1"/>
  <c r="K15" i="1"/>
  <c r="O15" i="1" s="1"/>
  <c r="R15" i="1" s="1"/>
  <c r="M3" i="1"/>
  <c r="M4" i="1" s="1"/>
  <c r="J15" i="1"/>
  <c r="N15" i="1" s="1"/>
  <c r="Q15" i="1" s="1"/>
  <c r="B6" i="1"/>
  <c r="B17" i="1"/>
  <c r="G5" i="1"/>
  <c r="F5" i="1"/>
  <c r="I5" i="1"/>
  <c r="A9" i="1" l="1"/>
  <c r="N4" i="1"/>
  <c r="Q4" i="1" s="1"/>
  <c r="O4" i="1"/>
  <c r="R4" i="1" s="1"/>
  <c r="J5" i="1"/>
  <c r="K5" i="1"/>
  <c r="M5" i="1"/>
  <c r="B7" i="1"/>
  <c r="O16" i="1"/>
  <c r="R16" i="1" s="1"/>
  <c r="B18" i="1"/>
  <c r="N16" i="1"/>
  <c r="Q16" i="1" s="1"/>
  <c r="F6" i="1"/>
  <c r="G6" i="1"/>
  <c r="I6" i="1"/>
  <c r="I17" i="1"/>
  <c r="G17" i="1"/>
  <c r="F17" i="1"/>
  <c r="N5" i="1" l="1"/>
  <c r="Q5" i="1" s="1"/>
  <c r="A10" i="1"/>
  <c r="O5" i="1"/>
  <c r="R5" i="1" s="1"/>
  <c r="J17" i="1"/>
  <c r="N17" i="1" s="1"/>
  <c r="M17" i="1"/>
  <c r="K6" i="1"/>
  <c r="O6" i="1" s="1"/>
  <c r="R6" i="1" s="1"/>
  <c r="J6" i="1"/>
  <c r="N6" i="1" s="1"/>
  <c r="Q6" i="1" s="1"/>
  <c r="K17" i="1"/>
  <c r="O17" i="1" s="1"/>
  <c r="M6" i="1"/>
  <c r="B8" i="1"/>
  <c r="B19" i="1"/>
  <c r="F7" i="1"/>
  <c r="F18" i="1"/>
  <c r="G18" i="1"/>
  <c r="G7" i="1"/>
  <c r="I18" i="1"/>
  <c r="I7" i="1"/>
  <c r="A11" i="1" l="1"/>
  <c r="J18" i="1"/>
  <c r="N18" i="1" s="1"/>
  <c r="M7" i="1"/>
  <c r="K7" i="1"/>
  <c r="O7" i="1" s="1"/>
  <c r="R7" i="1" s="1"/>
  <c r="K18" i="1"/>
  <c r="O18" i="1" s="1"/>
  <c r="R18" i="1" s="1"/>
  <c r="J7" i="1"/>
  <c r="N7" i="1" s="1"/>
  <c r="Q7" i="1" s="1"/>
  <c r="M18" i="1"/>
  <c r="Q17" i="1"/>
  <c r="B9" i="1"/>
  <c r="R17" i="1"/>
  <c r="B20" i="1"/>
  <c r="F8" i="1"/>
  <c r="G19" i="1"/>
  <c r="G8" i="1"/>
  <c r="I19" i="1"/>
  <c r="I8" i="1"/>
  <c r="F19" i="1"/>
  <c r="A12" i="1" l="1"/>
  <c r="M19" i="1"/>
  <c r="K19" i="1"/>
  <c r="O19" i="1" s="1"/>
  <c r="R19" i="1" s="1"/>
  <c r="J19" i="1"/>
  <c r="N19" i="1" s="1"/>
  <c r="Q19" i="1" s="1"/>
  <c r="M8" i="1"/>
  <c r="K8" i="1"/>
  <c r="O8" i="1" s="1"/>
  <c r="R8" i="1" s="1"/>
  <c r="J8" i="1"/>
  <c r="N8" i="1" s="1"/>
  <c r="Q8" i="1" s="1"/>
  <c r="B21" i="1"/>
  <c r="B10" i="1"/>
  <c r="Q18" i="1"/>
  <c r="I20" i="1"/>
  <c r="G20" i="1"/>
  <c r="G9" i="1"/>
  <c r="F9" i="1"/>
  <c r="I9" i="1"/>
  <c r="F20" i="1"/>
  <c r="A15" i="1" l="1"/>
  <c r="A13" i="1"/>
  <c r="A14" i="1"/>
  <c r="J20" i="1"/>
  <c r="N20" i="1" s="1"/>
  <c r="K9" i="1"/>
  <c r="O9" i="1" s="1"/>
  <c r="R9" i="1" s="1"/>
  <c r="M20" i="1"/>
  <c r="J9" i="1"/>
  <c r="N9" i="1" s="1"/>
  <c r="Q9" i="1" s="1"/>
  <c r="M9" i="1"/>
  <c r="K20" i="1"/>
  <c r="O20" i="1" s="1"/>
  <c r="R20" i="1" s="1"/>
  <c r="B11" i="1"/>
  <c r="B22" i="1"/>
  <c r="G10" i="1"/>
  <c r="F10" i="1"/>
  <c r="F21" i="1"/>
  <c r="I10" i="1"/>
  <c r="I21" i="1"/>
  <c r="G21" i="1"/>
  <c r="A16" i="1" l="1"/>
  <c r="M10" i="1"/>
  <c r="J10" i="1"/>
  <c r="N10" i="1" s="1"/>
  <c r="Q10" i="1" s="1"/>
  <c r="K21" i="1"/>
  <c r="O21" i="1" s="1"/>
  <c r="M21" i="1"/>
  <c r="J21" i="1"/>
  <c r="N21" i="1" s="1"/>
  <c r="Q21" i="1" s="1"/>
  <c r="K10" i="1"/>
  <c r="O10" i="1" s="1"/>
  <c r="R10" i="1" s="1"/>
  <c r="B12" i="1"/>
  <c r="B23" i="1"/>
  <c r="Q20" i="1"/>
  <c r="G22" i="1"/>
  <c r="F11" i="1"/>
  <c r="I11" i="1"/>
  <c r="I22" i="1"/>
  <c r="F22" i="1"/>
  <c r="G11" i="1"/>
  <c r="A17" i="1" l="1"/>
  <c r="A18" i="1" s="1"/>
  <c r="A19" i="1" s="1"/>
  <c r="M22" i="1"/>
  <c r="M11" i="1"/>
  <c r="K22" i="1"/>
  <c r="O22" i="1" s="1"/>
  <c r="R22" i="1" s="1"/>
  <c r="J22" i="1"/>
  <c r="N22" i="1" s="1"/>
  <c r="Q22" i="1" s="1"/>
  <c r="K11" i="1"/>
  <c r="O11" i="1" s="1"/>
  <c r="R11" i="1" s="1"/>
  <c r="J11" i="1"/>
  <c r="N11" i="1" s="1"/>
  <c r="Q11" i="1" s="1"/>
  <c r="B13" i="1"/>
  <c r="R21" i="1"/>
  <c r="B24" i="1"/>
  <c r="I23" i="1"/>
  <c r="G12" i="1"/>
  <c r="I12" i="1"/>
  <c r="F12" i="1"/>
  <c r="G23" i="1"/>
  <c r="F23" i="1"/>
  <c r="A20" i="1" l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K23" i="1"/>
  <c r="O23" i="1" s="1"/>
  <c r="M12" i="1"/>
  <c r="M23" i="1"/>
  <c r="J23" i="1"/>
  <c r="N23" i="1" s="1"/>
  <c r="Q23" i="1" s="1"/>
  <c r="J12" i="1"/>
  <c r="N12" i="1" s="1"/>
  <c r="Q12" i="1" s="1"/>
  <c r="K12" i="1"/>
  <c r="O12" i="1" s="1"/>
  <c r="R12" i="1" s="1"/>
  <c r="B14" i="1"/>
  <c r="B25" i="1"/>
  <c r="G13" i="1"/>
  <c r="G24" i="1"/>
  <c r="F24" i="1"/>
  <c r="F13" i="1"/>
  <c r="I24" i="1"/>
  <c r="I13" i="1"/>
  <c r="M13" i="1" l="1"/>
  <c r="K24" i="1"/>
  <c r="O24" i="1" s="1"/>
  <c r="R24" i="1" s="1"/>
  <c r="M24" i="1"/>
  <c r="J13" i="1"/>
  <c r="N13" i="1" s="1"/>
  <c r="Q13" i="1" s="1"/>
  <c r="J24" i="1"/>
  <c r="N24" i="1" s="1"/>
  <c r="Q24" i="1" s="1"/>
  <c r="K13" i="1"/>
  <c r="O13" i="1" s="1"/>
  <c r="R13" i="1" s="1"/>
  <c r="B26" i="1"/>
  <c r="R23" i="1"/>
  <c r="G14" i="1"/>
  <c r="G25" i="1"/>
  <c r="F25" i="1"/>
  <c r="I25" i="1"/>
  <c r="I14" i="1"/>
  <c r="F14" i="1"/>
  <c r="J14" i="1" l="1"/>
  <c r="N14" i="1" s="1"/>
  <c r="K25" i="1"/>
  <c r="O25" i="1" s="1"/>
  <c r="R25" i="1" s="1"/>
  <c r="M14" i="1"/>
  <c r="M25" i="1"/>
  <c r="J25" i="1"/>
  <c r="N25" i="1" s="1"/>
  <c r="Q25" i="1" s="1"/>
  <c r="K14" i="1"/>
  <c r="O14" i="1" s="1"/>
  <c r="R14" i="1" s="1"/>
  <c r="B27" i="1"/>
  <c r="I26" i="1"/>
  <c r="G26" i="1"/>
  <c r="F26" i="1"/>
  <c r="J26" i="1" l="1"/>
  <c r="N26" i="1" s="1"/>
  <c r="M26" i="1"/>
  <c r="K26" i="1"/>
  <c r="O26" i="1" s="1"/>
  <c r="R26" i="1" s="1"/>
  <c r="B28" i="1"/>
  <c r="Q14" i="1"/>
  <c r="G27" i="1"/>
  <c r="I27" i="1"/>
  <c r="F27" i="1"/>
  <c r="M27" i="1" l="1"/>
  <c r="J27" i="1"/>
  <c r="N27" i="1" s="1"/>
  <c r="K27" i="1"/>
  <c r="O27" i="1" s="1"/>
  <c r="R27" i="1" s="1"/>
  <c r="B29" i="1"/>
  <c r="Q26" i="1"/>
  <c r="F28" i="1"/>
  <c r="I28" i="1"/>
  <c r="G28" i="1"/>
  <c r="K28" i="1" l="1"/>
  <c r="O28" i="1" s="1"/>
  <c r="R28" i="1" s="1"/>
  <c r="M28" i="1"/>
  <c r="J28" i="1"/>
  <c r="N28" i="1" s="1"/>
  <c r="Q28" i="1" s="1"/>
  <c r="B30" i="1"/>
  <c r="Q27" i="1"/>
  <c r="I29" i="1"/>
  <c r="F29" i="1"/>
  <c r="G29" i="1"/>
  <c r="K29" i="1" l="1"/>
  <c r="O29" i="1" s="1"/>
  <c r="R29" i="1" s="1"/>
  <c r="J29" i="1"/>
  <c r="N29" i="1" s="1"/>
  <c r="Q29" i="1" s="1"/>
  <c r="M29" i="1"/>
  <c r="B31" i="1"/>
  <c r="I30" i="1"/>
  <c r="F30" i="1"/>
  <c r="G30" i="1"/>
  <c r="K30" i="1" l="1"/>
  <c r="O30" i="1" s="1"/>
  <c r="R30" i="1" s="1"/>
  <c r="J30" i="1"/>
  <c r="N30" i="1" s="1"/>
  <c r="Q30" i="1" s="1"/>
  <c r="M30" i="1"/>
  <c r="B32" i="1"/>
  <c r="F31" i="1"/>
  <c r="G31" i="1"/>
  <c r="I31" i="1"/>
  <c r="M31" i="1" l="1"/>
  <c r="K31" i="1"/>
  <c r="O31" i="1" s="1"/>
  <c r="R31" i="1" s="1"/>
  <c r="J31" i="1"/>
  <c r="N31" i="1" s="1"/>
  <c r="Q31" i="1" s="1"/>
  <c r="B33" i="1"/>
  <c r="F32" i="1"/>
  <c r="I32" i="1"/>
  <c r="G32" i="1"/>
  <c r="K32" i="1" l="1"/>
  <c r="O32" i="1" s="1"/>
  <c r="R32" i="1" s="1"/>
  <c r="M32" i="1"/>
  <c r="J32" i="1"/>
  <c r="N32" i="1" s="1"/>
  <c r="Q32" i="1" s="1"/>
  <c r="B34" i="1"/>
  <c r="I33" i="1"/>
  <c r="G33" i="1"/>
  <c r="F33" i="1"/>
  <c r="J33" i="1" l="1"/>
  <c r="N33" i="1" s="1"/>
  <c r="Q33" i="1" s="1"/>
  <c r="K33" i="1"/>
  <c r="O33" i="1" s="1"/>
  <c r="R33" i="1" s="1"/>
  <c r="M33" i="1"/>
  <c r="B35" i="1"/>
  <c r="I34" i="1"/>
  <c r="G34" i="1"/>
  <c r="F34" i="1"/>
  <c r="M34" i="1" l="1"/>
  <c r="J34" i="1"/>
  <c r="N34" i="1" s="1"/>
  <c r="Q34" i="1" s="1"/>
  <c r="K34" i="1"/>
  <c r="O34" i="1" s="1"/>
  <c r="R34" i="1" s="1"/>
  <c r="B36" i="1"/>
  <c r="F35" i="1"/>
  <c r="I35" i="1"/>
  <c r="G35" i="1"/>
  <c r="M35" i="1" l="1"/>
  <c r="K35" i="1"/>
  <c r="O35" i="1" s="1"/>
  <c r="R35" i="1" s="1"/>
  <c r="J35" i="1"/>
  <c r="N35" i="1" s="1"/>
  <c r="Q35" i="1" s="1"/>
  <c r="B37" i="1"/>
  <c r="I36" i="1"/>
  <c r="F36" i="1"/>
  <c r="G36" i="1"/>
  <c r="J36" i="1" l="1"/>
  <c r="N36" i="1" s="1"/>
  <c r="Q36" i="1" s="1"/>
  <c r="K36" i="1"/>
  <c r="O36" i="1" s="1"/>
  <c r="R36" i="1" s="1"/>
  <c r="M36" i="1"/>
  <c r="B38" i="1"/>
  <c r="I37" i="1"/>
  <c r="F37" i="1"/>
  <c r="G37" i="1"/>
  <c r="J37" i="1" l="1"/>
  <c r="N37" i="1" s="1"/>
  <c r="Q37" i="1" s="1"/>
  <c r="K37" i="1"/>
  <c r="O37" i="1" s="1"/>
  <c r="R37" i="1" s="1"/>
  <c r="M37" i="1"/>
  <c r="B39" i="1"/>
  <c r="I38" i="1"/>
  <c r="F38" i="1"/>
  <c r="G38" i="1"/>
  <c r="J38" i="1" l="1"/>
  <c r="N38" i="1" s="1"/>
  <c r="Q38" i="1" s="1"/>
  <c r="K38" i="1"/>
  <c r="O38" i="1" s="1"/>
  <c r="R38" i="1" s="1"/>
  <c r="M38" i="1"/>
  <c r="B40" i="1"/>
  <c r="I39" i="1"/>
  <c r="F39" i="1"/>
  <c r="G39" i="1"/>
  <c r="K39" i="1" l="1"/>
  <c r="O39" i="1" s="1"/>
  <c r="R39" i="1" s="1"/>
  <c r="J39" i="1"/>
  <c r="N39" i="1" s="1"/>
  <c r="Q39" i="1" s="1"/>
  <c r="M39" i="1"/>
  <c r="B41" i="1"/>
  <c r="F40" i="1"/>
  <c r="G40" i="1"/>
  <c r="I40" i="1"/>
  <c r="J40" i="1" l="1"/>
  <c r="N40" i="1" s="1"/>
  <c r="Q40" i="1" s="1"/>
  <c r="M40" i="1"/>
  <c r="K40" i="1"/>
  <c r="O40" i="1" s="1"/>
  <c r="R40" i="1" s="1"/>
  <c r="B42" i="1"/>
  <c r="G41" i="1"/>
  <c r="F41" i="1"/>
  <c r="I41" i="1"/>
  <c r="K41" i="1" l="1"/>
  <c r="O41" i="1" s="1"/>
  <c r="R41" i="1" s="1"/>
  <c r="M41" i="1"/>
  <c r="J41" i="1"/>
  <c r="N41" i="1" s="1"/>
  <c r="Q41" i="1" s="1"/>
  <c r="B43" i="1"/>
  <c r="G42" i="1"/>
  <c r="F42" i="1"/>
  <c r="I42" i="1"/>
  <c r="K42" i="1" l="1"/>
  <c r="O42" i="1" s="1"/>
  <c r="R42" i="1" s="1"/>
  <c r="M42" i="1"/>
  <c r="J42" i="1"/>
  <c r="N42" i="1" s="1"/>
  <c r="Q42" i="1" s="1"/>
  <c r="B44" i="1"/>
  <c r="G43" i="1"/>
  <c r="I43" i="1"/>
  <c r="F43" i="1"/>
  <c r="K43" i="1" l="1"/>
  <c r="O43" i="1" s="1"/>
  <c r="R43" i="1" s="1"/>
  <c r="J43" i="1"/>
  <c r="N43" i="1" s="1"/>
  <c r="Q43" i="1" s="1"/>
  <c r="M43" i="1"/>
  <c r="B45" i="1"/>
  <c r="I44" i="1"/>
  <c r="G44" i="1"/>
  <c r="F44" i="1"/>
  <c r="M44" i="1" l="1"/>
  <c r="J44" i="1"/>
  <c r="N44" i="1" s="1"/>
  <c r="Q44" i="1" s="1"/>
  <c r="K44" i="1"/>
  <c r="O44" i="1" s="1"/>
  <c r="R44" i="1" s="1"/>
  <c r="B46" i="1"/>
  <c r="I45" i="1"/>
  <c r="F45" i="1"/>
  <c r="G45" i="1"/>
  <c r="M45" i="1" l="1"/>
  <c r="K45" i="1"/>
  <c r="O45" i="1" s="1"/>
  <c r="R45" i="1" s="1"/>
  <c r="J45" i="1"/>
  <c r="N45" i="1" s="1"/>
  <c r="Q45" i="1" s="1"/>
  <c r="B47" i="1"/>
  <c r="F46" i="1"/>
  <c r="I46" i="1"/>
  <c r="G46" i="1"/>
  <c r="J46" i="1" l="1"/>
  <c r="N46" i="1" s="1"/>
  <c r="Q46" i="1" s="1"/>
  <c r="K46" i="1"/>
  <c r="O46" i="1" s="1"/>
  <c r="R46" i="1" s="1"/>
  <c r="M46" i="1"/>
  <c r="B48" i="1"/>
  <c r="I47" i="1"/>
  <c r="G47" i="1"/>
  <c r="F47" i="1"/>
  <c r="K47" i="1" l="1"/>
  <c r="O47" i="1" s="1"/>
  <c r="R47" i="1" s="1"/>
  <c r="J47" i="1"/>
  <c r="N47" i="1" s="1"/>
  <c r="Q47" i="1" s="1"/>
  <c r="M47" i="1"/>
  <c r="B49" i="1"/>
  <c r="F48" i="1"/>
  <c r="I48" i="1"/>
  <c r="G48" i="1"/>
  <c r="K48" i="1" l="1"/>
  <c r="O48" i="1" s="1"/>
  <c r="R48" i="1" s="1"/>
  <c r="M48" i="1"/>
  <c r="J48" i="1"/>
  <c r="N48" i="1" s="1"/>
  <c r="Q48" i="1" s="1"/>
  <c r="B50" i="1"/>
  <c r="G49" i="1"/>
  <c r="F49" i="1"/>
  <c r="I49" i="1"/>
  <c r="K49" i="1" l="1"/>
  <c r="O49" i="1" s="1"/>
  <c r="R49" i="1" s="1"/>
  <c r="M49" i="1"/>
  <c r="J49" i="1"/>
  <c r="N49" i="1" s="1"/>
  <c r="Q49" i="1" s="1"/>
  <c r="B51" i="1"/>
  <c r="G50" i="1"/>
  <c r="F50" i="1"/>
  <c r="I50" i="1"/>
  <c r="J50" i="1" l="1"/>
  <c r="N50" i="1" s="1"/>
  <c r="Q50" i="1" s="1"/>
  <c r="K50" i="1"/>
  <c r="O50" i="1" s="1"/>
  <c r="R50" i="1" s="1"/>
  <c r="M50" i="1"/>
  <c r="B52" i="1"/>
  <c r="I51" i="1"/>
  <c r="G51" i="1"/>
  <c r="F51" i="1"/>
  <c r="M51" i="1" l="1"/>
  <c r="J51" i="1"/>
  <c r="N51" i="1" s="1"/>
  <c r="Q51" i="1" s="1"/>
  <c r="K51" i="1"/>
  <c r="O51" i="1" s="1"/>
  <c r="R51" i="1" s="1"/>
  <c r="B53" i="1"/>
  <c r="F52" i="1"/>
  <c r="G52" i="1"/>
  <c r="I52" i="1"/>
  <c r="K52" i="1" l="1"/>
  <c r="O52" i="1" s="1"/>
  <c r="R52" i="1" s="1"/>
  <c r="J52" i="1"/>
  <c r="N52" i="1" s="1"/>
  <c r="Q52" i="1" s="1"/>
  <c r="M52" i="1"/>
  <c r="B54" i="1"/>
  <c r="F53" i="1"/>
  <c r="G53" i="1"/>
  <c r="I53" i="1"/>
  <c r="M53" i="1" l="1"/>
  <c r="K53" i="1"/>
  <c r="O53" i="1" s="1"/>
  <c r="R53" i="1" s="1"/>
  <c r="J53" i="1"/>
  <c r="N53" i="1" s="1"/>
  <c r="Q53" i="1" s="1"/>
  <c r="B55" i="1"/>
  <c r="F54" i="1"/>
  <c r="I54" i="1"/>
  <c r="G54" i="1"/>
  <c r="M54" i="1" l="1"/>
  <c r="J54" i="1"/>
  <c r="N54" i="1" s="1"/>
  <c r="Q54" i="1" s="1"/>
  <c r="K54" i="1"/>
  <c r="O54" i="1" s="1"/>
  <c r="R54" i="1" s="1"/>
  <c r="B56" i="1"/>
  <c r="G55" i="1"/>
  <c r="F55" i="1"/>
  <c r="I55" i="1"/>
  <c r="J55" i="1" l="1"/>
  <c r="N55" i="1" s="1"/>
  <c r="Q55" i="1" s="1"/>
  <c r="K55" i="1"/>
  <c r="O55" i="1" s="1"/>
  <c r="R55" i="1" s="1"/>
  <c r="M55" i="1"/>
  <c r="B57" i="1"/>
  <c r="G56" i="1"/>
  <c r="I56" i="1"/>
  <c r="F56" i="1"/>
  <c r="M56" i="1" l="1"/>
  <c r="K56" i="1"/>
  <c r="O56" i="1" s="1"/>
  <c r="R56" i="1" s="1"/>
  <c r="J56" i="1"/>
  <c r="N56" i="1" s="1"/>
  <c r="Q56" i="1" s="1"/>
  <c r="B58" i="1"/>
  <c r="F57" i="1"/>
  <c r="I57" i="1"/>
  <c r="G57" i="1"/>
  <c r="J57" i="1" l="1"/>
  <c r="N57" i="1" s="1"/>
  <c r="Q57" i="1" s="1"/>
  <c r="K57" i="1"/>
  <c r="O57" i="1" s="1"/>
  <c r="R57" i="1" s="1"/>
  <c r="M57" i="1"/>
  <c r="B59" i="1"/>
  <c r="I58" i="1"/>
  <c r="F58" i="1"/>
  <c r="G58" i="1"/>
  <c r="K58" i="1" l="1"/>
  <c r="O58" i="1" s="1"/>
  <c r="R58" i="1" s="1"/>
  <c r="J58" i="1"/>
  <c r="N58" i="1" s="1"/>
  <c r="Q58" i="1" s="1"/>
  <c r="M58" i="1"/>
  <c r="B60" i="1"/>
  <c r="I59" i="1"/>
  <c r="F59" i="1"/>
  <c r="G59" i="1"/>
  <c r="J59" i="1" l="1"/>
  <c r="N59" i="1" s="1"/>
  <c r="Q59" i="1" s="1"/>
  <c r="K59" i="1"/>
  <c r="O59" i="1" s="1"/>
  <c r="R59" i="1" s="1"/>
  <c r="M59" i="1"/>
  <c r="B61" i="1"/>
  <c r="F60" i="1"/>
  <c r="I60" i="1"/>
  <c r="G60" i="1"/>
  <c r="J60" i="1" l="1"/>
  <c r="N60" i="1" s="1"/>
  <c r="Q60" i="1" s="1"/>
  <c r="K60" i="1"/>
  <c r="O60" i="1" s="1"/>
  <c r="R60" i="1" s="1"/>
  <c r="M60" i="1"/>
  <c r="B62" i="1"/>
  <c r="G61" i="1"/>
  <c r="I61" i="1"/>
  <c r="F61" i="1"/>
  <c r="J61" i="1" l="1"/>
  <c r="N61" i="1" s="1"/>
  <c r="Q61" i="1" s="1"/>
  <c r="M61" i="1"/>
  <c r="K61" i="1"/>
  <c r="O61" i="1" s="1"/>
  <c r="R61" i="1" s="1"/>
  <c r="B63" i="1"/>
  <c r="F62" i="1"/>
  <c r="G62" i="1"/>
  <c r="I62" i="1"/>
  <c r="J62" i="1" l="1"/>
  <c r="N62" i="1" s="1"/>
  <c r="Q62" i="1" s="1"/>
  <c r="M62" i="1"/>
  <c r="K62" i="1"/>
  <c r="O62" i="1" s="1"/>
  <c r="R62" i="1" s="1"/>
  <c r="B64" i="1"/>
  <c r="I63" i="1"/>
  <c r="F63" i="1"/>
  <c r="G63" i="1"/>
  <c r="J63" i="1" l="1"/>
  <c r="N63" i="1" s="1"/>
  <c r="Q63" i="1" s="1"/>
  <c r="K63" i="1"/>
  <c r="O63" i="1" s="1"/>
  <c r="R63" i="1" s="1"/>
  <c r="M63" i="1"/>
  <c r="B65" i="1"/>
  <c r="I64" i="1"/>
  <c r="F64" i="1"/>
  <c r="G64" i="1"/>
  <c r="K64" i="1" l="1"/>
  <c r="O64" i="1" s="1"/>
  <c r="R64" i="1" s="1"/>
  <c r="J64" i="1"/>
  <c r="N64" i="1" s="1"/>
  <c r="Q64" i="1" s="1"/>
  <c r="M64" i="1"/>
  <c r="B66" i="1"/>
  <c r="F65" i="1"/>
  <c r="G65" i="1"/>
  <c r="I65" i="1"/>
  <c r="M65" i="1" l="1"/>
  <c r="K65" i="1"/>
  <c r="O65" i="1" s="1"/>
  <c r="R65" i="1" s="1"/>
  <c r="J65" i="1"/>
  <c r="N65" i="1" s="1"/>
  <c r="Q65" i="1" s="1"/>
  <c r="I66" i="1"/>
  <c r="F66" i="1"/>
  <c r="G66" i="1"/>
  <c r="J66" i="1" l="1"/>
  <c r="N66" i="1" s="1"/>
  <c r="Q66" i="1" s="1"/>
  <c r="M66" i="1"/>
  <c r="K66" i="1"/>
  <c r="O66" i="1" s="1"/>
  <c r="R66" i="1" s="1"/>
</calcChain>
</file>

<file path=xl/sharedStrings.xml><?xml version="1.0" encoding="utf-8"?>
<sst xmlns="http://schemas.openxmlformats.org/spreadsheetml/2006/main" count="79" uniqueCount="27">
  <si>
    <t>Année</t>
  </si>
  <si>
    <t>Mois</t>
  </si>
  <si>
    <t>Semaine</t>
  </si>
  <si>
    <t>Heures production réelles
h</t>
  </si>
  <si>
    <t>Heures Théoriques
h</t>
  </si>
  <si>
    <t xml:space="preserve">Cube journaux journalier
m3
</t>
  </si>
  <si>
    <t>Rendement réel hebdo
m3/h</t>
  </si>
  <si>
    <t>Rendement théorique hebdo
m3/h</t>
  </si>
  <si>
    <t xml:space="preserve">Cube réel cumulé du mois
m3
</t>
  </si>
  <si>
    <t>Heures réelles cumulées du mois
h</t>
  </si>
  <si>
    <t>Heures théorique cumulées du mois
h</t>
  </si>
  <si>
    <t>Rendement réel moyen
m3/h</t>
  </si>
  <si>
    <t>Rendement théorique moyen
m3/h</t>
  </si>
  <si>
    <t>Rendement objectif
m3/h</t>
  </si>
  <si>
    <t>Commentaires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</si>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</sst>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.00_-;\-* #,##0.00_-;_-* &quot;-&quot;??_-;_-@_-"/>
    <numFmt numFmtId="165" formatCode="[$-40C]mmmm\-yy;@"/>
    <numFmt numFmtId="166" formatCode="_-* #,##0\ _€_-;\-* #,##0\ _€_-;_-* &quot;-&quot;??\ _€_-;_-@_-"/>
    <numFmt numFmtId="167" formatCode="mmmm"/>
    <numFmt numFmtId="169" formatCode="mmmm\-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textRotation="90"/>
    </xf>
    <xf numFmtId="165" fontId="2" fillId="0" borderId="2" xfId="0" applyNumberFormat="1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textRotation="90" wrapText="1"/>
    </xf>
    <xf numFmtId="0" fontId="2" fillId="0" borderId="3" xfId="0" applyFont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2" fillId="3" borderId="4" xfId="0" applyFont="1" applyFill="1" applyBorder="1" applyAlignment="1">
      <alignment horizontal="center" vertical="center" textRotation="90"/>
    </xf>
    <xf numFmtId="165" fontId="2" fillId="3" borderId="5" xfId="0" applyNumberFormat="1" applyFont="1" applyFill="1" applyBorder="1" applyAlignment="1">
      <alignment horizontal="center" vertical="center" textRotation="90"/>
    </xf>
    <xf numFmtId="0" fontId="2" fillId="3" borderId="5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 textRotation="90"/>
    </xf>
    <xf numFmtId="166" fontId="2" fillId="3" borderId="5" xfId="1" applyNumberFormat="1" applyFont="1" applyFill="1" applyBorder="1" applyAlignment="1">
      <alignment horizontal="center" vertical="center" textRotation="90"/>
    </xf>
    <xf numFmtId="0" fontId="0" fillId="3" borderId="0" xfId="0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7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166" fontId="2" fillId="0" borderId="8" xfId="1" applyNumberFormat="1" applyFont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/>
    </xf>
    <xf numFmtId="167" fontId="2" fillId="0" borderId="8" xfId="0" applyNumberFormat="1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169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[1]Données!$E$2</c:f>
              <c:strCache>
                <c:ptCount val="1"/>
                <c:pt idx="0">
                  <c:v>Heures production réelles
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Feuil1!$A$3:$B$66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octobre-18</c:v>
                  </c:pt>
                  <c:pt idx="3">
                    <c:v>novembre-18</c:v>
                  </c:pt>
                  <c:pt idx="8">
                    <c:v>décembre-18</c:v>
                  </c:pt>
                  <c:pt idx="12">
                    <c:v>janvier-19</c:v>
                  </c:pt>
                  <c:pt idx="17">
                    <c:v>février-19</c:v>
                  </c:pt>
                  <c:pt idx="21">
                    <c:v>mars-19</c:v>
                  </c:pt>
                  <c:pt idx="25">
                    <c:v>avril-19</c:v>
                  </c:pt>
                  <c:pt idx="30">
                    <c:v>mai-19</c:v>
                  </c:pt>
                  <c:pt idx="34">
                    <c:v>juin-19</c:v>
                  </c:pt>
                  <c:pt idx="38">
                    <c:v>juillet-19</c:v>
                  </c:pt>
                  <c:pt idx="43">
                    <c:v>août-19</c:v>
                  </c:pt>
                  <c:pt idx="47">
                    <c:v>septembre-19</c:v>
                  </c:pt>
                  <c:pt idx="51">
                    <c:v>octobre-19</c:v>
                  </c:pt>
                  <c:pt idx="56">
                    <c:v>novembre-19</c:v>
                  </c:pt>
                  <c:pt idx="60">
                    <c:v>décembre-19</c:v>
                  </c:pt>
                </c:lvl>
              </c:multiLvlStrCache>
            </c:multiLvlStrRef>
          </c:cat>
          <c:val>
            <c:numRef>
              <c:f>[1]Données!$E$4:$E$67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13</c:v>
                </c:pt>
                <c:pt idx="9">
                  <c:v>36</c:v>
                </c:pt>
                <c:pt idx="10">
                  <c:v>31</c:v>
                </c:pt>
                <c:pt idx="11">
                  <c:v>0</c:v>
                </c:pt>
                <c:pt idx="12">
                  <c:v>0</c:v>
                </c:pt>
                <c:pt idx="13">
                  <c:v>67</c:v>
                </c:pt>
                <c:pt idx="14">
                  <c:v>67</c:v>
                </c:pt>
                <c:pt idx="15">
                  <c:v>23</c:v>
                </c:pt>
                <c:pt idx="16">
                  <c:v>0</c:v>
                </c:pt>
                <c:pt idx="17">
                  <c:v>63</c:v>
                </c:pt>
                <c:pt idx="18">
                  <c:v>68</c:v>
                </c:pt>
                <c:pt idx="19">
                  <c:v>64</c:v>
                </c:pt>
                <c:pt idx="20">
                  <c:v>0</c:v>
                </c:pt>
                <c:pt idx="21">
                  <c:v>60</c:v>
                </c:pt>
                <c:pt idx="22">
                  <c:v>38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B8-4809-A056-929CF0480233}"/>
            </c:ext>
          </c:extLst>
        </c:ser>
        <c:ser>
          <c:idx val="1"/>
          <c:order val="1"/>
          <c:tx>
            <c:strRef>
              <c:f>[1]Données!$F$2</c:f>
              <c:strCache>
                <c:ptCount val="1"/>
                <c:pt idx="0">
                  <c:v>Heures Théoriques
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Feuil1!$A$3:$B$66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octobre-18</c:v>
                  </c:pt>
                  <c:pt idx="3">
                    <c:v>novembre-18</c:v>
                  </c:pt>
                  <c:pt idx="8">
                    <c:v>décembre-18</c:v>
                  </c:pt>
                  <c:pt idx="12">
                    <c:v>janvier-19</c:v>
                  </c:pt>
                  <c:pt idx="17">
                    <c:v>février-19</c:v>
                  </c:pt>
                  <c:pt idx="21">
                    <c:v>mars-19</c:v>
                  </c:pt>
                  <c:pt idx="25">
                    <c:v>avril-19</c:v>
                  </c:pt>
                  <c:pt idx="30">
                    <c:v>mai-19</c:v>
                  </c:pt>
                  <c:pt idx="34">
                    <c:v>juin-19</c:v>
                  </c:pt>
                  <c:pt idx="38">
                    <c:v>juillet-19</c:v>
                  </c:pt>
                  <c:pt idx="43">
                    <c:v>août-19</c:v>
                  </c:pt>
                  <c:pt idx="47">
                    <c:v>septembre-19</c:v>
                  </c:pt>
                  <c:pt idx="51">
                    <c:v>octobre-19</c:v>
                  </c:pt>
                  <c:pt idx="56">
                    <c:v>novembre-19</c:v>
                  </c:pt>
                  <c:pt idx="60">
                    <c:v>décembre-19</c:v>
                  </c:pt>
                </c:lvl>
              </c:multiLvlStrCache>
            </c:multiLvlStrRef>
          </c:cat>
          <c:val>
            <c:numRef>
              <c:f>[1]Données!$F$4:$F$67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38</c:v>
                </c:pt>
                <c:pt idx="8">
                  <c:v>38</c:v>
                </c:pt>
                <c:pt idx="9">
                  <c:v>36</c:v>
                </c:pt>
                <c:pt idx="10">
                  <c:v>32</c:v>
                </c:pt>
                <c:pt idx="11">
                  <c:v>0</c:v>
                </c:pt>
                <c:pt idx="12">
                  <c:v>0</c:v>
                </c:pt>
                <c:pt idx="13">
                  <c:v>68</c:v>
                </c:pt>
                <c:pt idx="14">
                  <c:v>68</c:v>
                </c:pt>
                <c:pt idx="15">
                  <c:v>44</c:v>
                </c:pt>
                <c:pt idx="16">
                  <c:v>0</c:v>
                </c:pt>
                <c:pt idx="17">
                  <c:v>73</c:v>
                </c:pt>
                <c:pt idx="18">
                  <c:v>76</c:v>
                </c:pt>
                <c:pt idx="19">
                  <c:v>73</c:v>
                </c:pt>
                <c:pt idx="20">
                  <c:v>0</c:v>
                </c:pt>
                <c:pt idx="21">
                  <c:v>69</c:v>
                </c:pt>
                <c:pt idx="22">
                  <c:v>45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B8-4809-A056-929CF04802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310512"/>
        <c:axId val="503312152"/>
      </c:lineChart>
      <c:catAx>
        <c:axId val="50331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2152"/>
        <c:crosses val="autoZero"/>
        <c:auto val="1"/>
        <c:lblAlgn val="ctr"/>
        <c:lblOffset val="100"/>
        <c:tickLblSkip val="6"/>
        <c:noMultiLvlLbl val="0"/>
      </c:catAx>
      <c:valAx>
        <c:axId val="50331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4749674364024336"/>
          <c:y val="0.96770593130808658"/>
          <c:w val="0.20314428039140667"/>
          <c:h val="3.22941508593791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[2]Feuil4!$N$1</c:f>
              <c:strCache>
                <c:ptCount val="1"/>
                <c:pt idx="0">
                  <c:v>Heures production réelles
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[2]Feuil4!$J$3:$L$66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3">
                    <c:v>novembre</c:v>
                  </c:pt>
                  <c:pt idx="8">
                    <c:v>décembre</c:v>
                  </c:pt>
                  <c:pt idx="12">
                    <c:v>janvier</c:v>
                  </c:pt>
                  <c:pt idx="17">
                    <c:v>février</c:v>
                  </c:pt>
                  <c:pt idx="21">
                    <c:v>mars</c:v>
                  </c:pt>
                  <c:pt idx="25">
                    <c:v>avril</c:v>
                  </c:pt>
                  <c:pt idx="30">
                    <c:v>mai</c:v>
                  </c:pt>
                  <c:pt idx="34">
                    <c:v>juin</c:v>
                  </c:pt>
                  <c:pt idx="38">
                    <c:v>juillet</c:v>
                  </c:pt>
                  <c:pt idx="43">
                    <c:v>août</c:v>
                  </c:pt>
                  <c:pt idx="47">
                    <c:v>septembre</c:v>
                  </c:pt>
                  <c:pt idx="51">
                    <c:v>octobre</c:v>
                  </c:pt>
                  <c:pt idx="56">
                    <c:v>novembre</c:v>
                  </c:pt>
                  <c:pt idx="60">
                    <c:v>décembre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</c:lvl>
              </c:multiLvlStrCache>
            </c:multiLvlStrRef>
          </c:cat>
          <c:val>
            <c:numRef>
              <c:f>[2]Feuil4!$N$3:$N$66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13</c:v>
                </c:pt>
                <c:pt idx="9">
                  <c:v>36</c:v>
                </c:pt>
                <c:pt idx="10">
                  <c:v>31</c:v>
                </c:pt>
                <c:pt idx="11">
                  <c:v>0</c:v>
                </c:pt>
                <c:pt idx="12">
                  <c:v>0</c:v>
                </c:pt>
                <c:pt idx="13">
                  <c:v>67</c:v>
                </c:pt>
                <c:pt idx="14">
                  <c:v>67</c:v>
                </c:pt>
                <c:pt idx="15">
                  <c:v>23</c:v>
                </c:pt>
                <c:pt idx="16">
                  <c:v>0</c:v>
                </c:pt>
                <c:pt idx="17">
                  <c:v>63</c:v>
                </c:pt>
                <c:pt idx="18">
                  <c:v>68</c:v>
                </c:pt>
                <c:pt idx="19">
                  <c:v>64</c:v>
                </c:pt>
                <c:pt idx="20">
                  <c:v>0</c:v>
                </c:pt>
                <c:pt idx="21">
                  <c:v>60</c:v>
                </c:pt>
                <c:pt idx="22">
                  <c:v>38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C-4C25-AAD8-7FB5FEFBEDCF}"/>
            </c:ext>
          </c:extLst>
        </c:ser>
        <c:ser>
          <c:idx val="1"/>
          <c:order val="1"/>
          <c:tx>
            <c:strRef>
              <c:f>[2]Feuil4!$O$1</c:f>
              <c:strCache>
                <c:ptCount val="1"/>
                <c:pt idx="0">
                  <c:v>Heures Théoriques
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[2]Feuil4!$J$3:$L$66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3">
                    <c:v>novembre</c:v>
                  </c:pt>
                  <c:pt idx="8">
                    <c:v>décembre</c:v>
                  </c:pt>
                  <c:pt idx="12">
                    <c:v>janvier</c:v>
                  </c:pt>
                  <c:pt idx="17">
                    <c:v>février</c:v>
                  </c:pt>
                  <c:pt idx="21">
                    <c:v>mars</c:v>
                  </c:pt>
                  <c:pt idx="25">
                    <c:v>avril</c:v>
                  </c:pt>
                  <c:pt idx="30">
                    <c:v>mai</c:v>
                  </c:pt>
                  <c:pt idx="34">
                    <c:v>juin</c:v>
                  </c:pt>
                  <c:pt idx="38">
                    <c:v>juillet</c:v>
                  </c:pt>
                  <c:pt idx="43">
                    <c:v>août</c:v>
                  </c:pt>
                  <c:pt idx="47">
                    <c:v>septembre</c:v>
                  </c:pt>
                  <c:pt idx="51">
                    <c:v>octobre</c:v>
                  </c:pt>
                  <c:pt idx="56">
                    <c:v>novembre</c:v>
                  </c:pt>
                  <c:pt idx="60">
                    <c:v>décembre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</c:lvl>
              </c:multiLvlStrCache>
            </c:multiLvlStrRef>
          </c:cat>
          <c:val>
            <c:numRef>
              <c:f>[2]Feuil4!$O$3:$O$66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38</c:v>
                </c:pt>
                <c:pt idx="8">
                  <c:v>38</c:v>
                </c:pt>
                <c:pt idx="9">
                  <c:v>36</c:v>
                </c:pt>
                <c:pt idx="10">
                  <c:v>32</c:v>
                </c:pt>
                <c:pt idx="11">
                  <c:v>0</c:v>
                </c:pt>
                <c:pt idx="12">
                  <c:v>0</c:v>
                </c:pt>
                <c:pt idx="13">
                  <c:v>68</c:v>
                </c:pt>
                <c:pt idx="14">
                  <c:v>68</c:v>
                </c:pt>
                <c:pt idx="15">
                  <c:v>44</c:v>
                </c:pt>
                <c:pt idx="16">
                  <c:v>0</c:v>
                </c:pt>
                <c:pt idx="17">
                  <c:v>73</c:v>
                </c:pt>
                <c:pt idx="18">
                  <c:v>76</c:v>
                </c:pt>
                <c:pt idx="19">
                  <c:v>73</c:v>
                </c:pt>
                <c:pt idx="20">
                  <c:v>0</c:v>
                </c:pt>
                <c:pt idx="21">
                  <c:v>69</c:v>
                </c:pt>
                <c:pt idx="22">
                  <c:v>45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31C-4C25-AAD8-7FB5FEFBED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310512"/>
        <c:axId val="503312152"/>
      </c:lineChart>
      <c:catAx>
        <c:axId val="50331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2152"/>
        <c:crosses val="autoZero"/>
        <c:auto val="1"/>
        <c:lblAlgn val="ctr"/>
        <c:lblOffset val="100"/>
        <c:tickLblSkip val="6"/>
        <c:noMultiLvlLbl val="0"/>
      </c:catAx>
      <c:valAx>
        <c:axId val="50331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4749674364024336"/>
          <c:y val="0.96770593130808658"/>
          <c:w val="0.20314428039140667"/>
          <c:h val="3.22941508593791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35</xdr:col>
      <xdr:colOff>536864</xdr:colOff>
      <xdr:row>57</xdr:row>
      <xdr:rowOff>121226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4DD59D-AD32-4ED1-ACD4-1458C0DAE5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443345</xdr:colOff>
      <xdr:row>44</xdr:row>
      <xdr:rowOff>115858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9029751-5553-4E05-B5D8-2D3EC9E962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UTLEBEN/Desktop/Journaux%20de%20chantier/4CEA%20L16&amp;L17%20-%20Journaux%20de%20chantier%20-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UTLEBEN/Desktop/Journaux%20de%20chantier/5CEA%20L16&amp;L17%20-%20Journaux%20de%20chantier%20-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vierge"/>
      <sheetName val="JOUR Y - SEMAINE X"/>
      <sheetName val="export"/>
      <sheetName val="OE"/>
      <sheetName val="Codification"/>
      <sheetName val="Journaux"/>
      <sheetName val="Analyse"/>
      <sheetName val="Données"/>
      <sheetName val="Graphe prod"/>
      <sheetName val="Graph rdt hebdo"/>
      <sheetName val="Graph rdt moy hebdo"/>
      <sheetName val="Feuil7"/>
      <sheetName val="Analyse H"/>
      <sheetName val="Feuil2"/>
      <sheetName val="Analyse Q"/>
      <sheetName val="Sécurité-Enviro"/>
      <sheetName val="Analyse qté"/>
      <sheetName val="Matériel"/>
      <sheetName val="Analyse matériel"/>
      <sheetName val="Janvier 2015"/>
      <sheetName val="Graph hebdo"/>
      <sheetName val="Données PM"/>
      <sheetName val="Données PM hebdo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L1" t="str">
            <v>G03</v>
          </cell>
        </row>
        <row r="4">
          <cell r="K4" t="str">
            <v>Étiquettes de lignes</v>
          </cell>
        </row>
      </sheetData>
      <sheetData sheetId="7">
        <row r="2">
          <cell r="E2" t="str">
            <v>Heures production réelles
h</v>
          </cell>
          <cell r="F2" t="str">
            <v>Heures Théoriques
h</v>
          </cell>
        </row>
        <row r="4">
          <cell r="A4">
            <v>2018</v>
          </cell>
          <cell r="B4" t="str">
            <v>octobre</v>
          </cell>
          <cell r="C4">
            <v>41</v>
          </cell>
          <cell r="E4">
            <v>0</v>
          </cell>
          <cell r="F4">
            <v>0</v>
          </cell>
        </row>
        <row r="5">
          <cell r="A5">
            <v>2018</v>
          </cell>
          <cell r="B5" t="str">
            <v>octobre</v>
          </cell>
          <cell r="C5">
            <v>42</v>
          </cell>
          <cell r="E5">
            <v>0</v>
          </cell>
          <cell r="F5">
            <v>0</v>
          </cell>
        </row>
        <row r="6">
          <cell r="A6">
            <v>2018</v>
          </cell>
          <cell r="B6" t="str">
            <v>octobre</v>
          </cell>
          <cell r="C6">
            <v>43</v>
          </cell>
          <cell r="E6">
            <v>0</v>
          </cell>
          <cell r="F6">
            <v>0</v>
          </cell>
        </row>
        <row r="7">
          <cell r="A7">
            <v>2018</v>
          </cell>
          <cell r="B7" t="str">
            <v>novembre</v>
          </cell>
          <cell r="C7">
            <v>44</v>
          </cell>
          <cell r="E7">
            <v>0</v>
          </cell>
          <cell r="F7">
            <v>0</v>
          </cell>
        </row>
        <row r="8">
          <cell r="A8">
            <v>2018</v>
          </cell>
          <cell r="B8" t="str">
            <v>novembre</v>
          </cell>
          <cell r="C8">
            <v>45</v>
          </cell>
          <cell r="E8">
            <v>0</v>
          </cell>
          <cell r="F8">
            <v>0</v>
          </cell>
        </row>
        <row r="9">
          <cell r="A9">
            <v>2018</v>
          </cell>
          <cell r="B9" t="str">
            <v>novembre</v>
          </cell>
          <cell r="C9">
            <v>46</v>
          </cell>
          <cell r="E9">
            <v>0</v>
          </cell>
          <cell r="F9">
            <v>0</v>
          </cell>
        </row>
        <row r="10">
          <cell r="A10">
            <v>2018</v>
          </cell>
          <cell r="B10" t="str">
            <v>novembre</v>
          </cell>
          <cell r="C10">
            <v>47</v>
          </cell>
          <cell r="E10">
            <v>0</v>
          </cell>
          <cell r="F10">
            <v>0</v>
          </cell>
        </row>
        <row r="11">
          <cell r="A11">
            <v>2018</v>
          </cell>
          <cell r="B11" t="str">
            <v>novembre</v>
          </cell>
          <cell r="C11">
            <v>48</v>
          </cell>
          <cell r="E11">
            <v>4</v>
          </cell>
          <cell r="F11">
            <v>38</v>
          </cell>
        </row>
        <row r="12">
          <cell r="A12">
            <v>2018</v>
          </cell>
          <cell r="B12" t="str">
            <v>décembre</v>
          </cell>
          <cell r="C12">
            <v>49</v>
          </cell>
          <cell r="E12">
            <v>13</v>
          </cell>
          <cell r="F12">
            <v>38</v>
          </cell>
        </row>
        <row r="13">
          <cell r="A13">
            <v>2018</v>
          </cell>
          <cell r="B13" t="str">
            <v>décembre</v>
          </cell>
          <cell r="C13">
            <v>50</v>
          </cell>
          <cell r="E13">
            <v>36</v>
          </cell>
          <cell r="F13">
            <v>36</v>
          </cell>
        </row>
        <row r="14">
          <cell r="A14">
            <v>2018</v>
          </cell>
          <cell r="B14" t="str">
            <v>décembre</v>
          </cell>
          <cell r="C14">
            <v>51</v>
          </cell>
          <cell r="E14">
            <v>31</v>
          </cell>
          <cell r="F14">
            <v>32</v>
          </cell>
        </row>
        <row r="15">
          <cell r="A15">
            <v>2018</v>
          </cell>
          <cell r="B15" t="str">
            <v>décembre</v>
          </cell>
          <cell r="C15">
            <v>52</v>
          </cell>
          <cell r="E15">
            <v>0</v>
          </cell>
          <cell r="F15">
            <v>0</v>
          </cell>
        </row>
        <row r="16">
          <cell r="A16">
            <v>2019</v>
          </cell>
          <cell r="B16" t="str">
            <v>janvier</v>
          </cell>
          <cell r="C16">
            <v>1</v>
          </cell>
          <cell r="E16">
            <v>0</v>
          </cell>
          <cell r="F16">
            <v>0</v>
          </cell>
        </row>
        <row r="17">
          <cell r="A17">
            <v>2019</v>
          </cell>
          <cell r="B17" t="str">
            <v>janvier</v>
          </cell>
          <cell r="C17">
            <v>2</v>
          </cell>
          <cell r="E17">
            <v>67</v>
          </cell>
          <cell r="F17">
            <v>68</v>
          </cell>
        </row>
        <row r="18">
          <cell r="A18">
            <v>2019</v>
          </cell>
          <cell r="B18" t="str">
            <v>janvier</v>
          </cell>
          <cell r="C18">
            <v>3</v>
          </cell>
          <cell r="E18">
            <v>67</v>
          </cell>
          <cell r="F18">
            <v>68</v>
          </cell>
        </row>
        <row r="19">
          <cell r="A19">
            <v>2019</v>
          </cell>
          <cell r="B19" t="str">
            <v>janvier</v>
          </cell>
          <cell r="C19">
            <v>4</v>
          </cell>
          <cell r="E19">
            <v>23</v>
          </cell>
          <cell r="F19">
            <v>44</v>
          </cell>
        </row>
        <row r="20">
          <cell r="A20">
            <v>2019</v>
          </cell>
          <cell r="B20" t="str">
            <v>janvier</v>
          </cell>
          <cell r="C20">
            <v>5</v>
          </cell>
          <cell r="E20">
            <v>0</v>
          </cell>
          <cell r="F20">
            <v>0</v>
          </cell>
        </row>
        <row r="21">
          <cell r="A21">
            <v>2019</v>
          </cell>
          <cell r="B21" t="str">
            <v>février</v>
          </cell>
          <cell r="C21">
            <v>6</v>
          </cell>
          <cell r="E21">
            <v>63</v>
          </cell>
          <cell r="F21">
            <v>73</v>
          </cell>
        </row>
        <row r="22">
          <cell r="A22">
            <v>2019</v>
          </cell>
          <cell r="B22" t="str">
            <v>février</v>
          </cell>
          <cell r="C22">
            <v>7</v>
          </cell>
          <cell r="E22">
            <v>68</v>
          </cell>
          <cell r="F22">
            <v>76</v>
          </cell>
        </row>
        <row r="23">
          <cell r="A23">
            <v>2019</v>
          </cell>
          <cell r="B23" t="str">
            <v>février</v>
          </cell>
          <cell r="C23">
            <v>8</v>
          </cell>
          <cell r="E23">
            <v>64</v>
          </cell>
          <cell r="F23">
            <v>73</v>
          </cell>
        </row>
        <row r="24">
          <cell r="A24">
            <v>2019</v>
          </cell>
          <cell r="B24" t="str">
            <v>février</v>
          </cell>
          <cell r="C24">
            <v>9</v>
          </cell>
          <cell r="E24">
            <v>0</v>
          </cell>
          <cell r="F24">
            <v>0</v>
          </cell>
        </row>
        <row r="25">
          <cell r="A25">
            <v>2019</v>
          </cell>
          <cell r="B25" t="str">
            <v>mars</v>
          </cell>
          <cell r="C25">
            <v>10</v>
          </cell>
          <cell r="E25">
            <v>60</v>
          </cell>
          <cell r="F25">
            <v>69</v>
          </cell>
        </row>
        <row r="26">
          <cell r="A26">
            <v>2019</v>
          </cell>
          <cell r="B26" t="str">
            <v>mars</v>
          </cell>
          <cell r="C26">
            <v>11</v>
          </cell>
          <cell r="E26">
            <v>38</v>
          </cell>
          <cell r="F26">
            <v>45</v>
          </cell>
        </row>
        <row r="27">
          <cell r="A27">
            <v>2019</v>
          </cell>
          <cell r="B27" t="str">
            <v>mars</v>
          </cell>
          <cell r="C27">
            <v>12</v>
          </cell>
          <cell r="E27">
            <v>24</v>
          </cell>
          <cell r="F27">
            <v>24</v>
          </cell>
        </row>
        <row r="28">
          <cell r="A28">
            <v>2019</v>
          </cell>
          <cell r="B28" t="str">
            <v>mars</v>
          </cell>
          <cell r="C28">
            <v>13</v>
          </cell>
          <cell r="E28">
            <v>34</v>
          </cell>
          <cell r="F28">
            <v>34</v>
          </cell>
        </row>
        <row r="29">
          <cell r="A29">
            <v>2019</v>
          </cell>
          <cell r="B29" t="str">
            <v>avril</v>
          </cell>
          <cell r="C29">
            <v>14</v>
          </cell>
          <cell r="E29">
            <v>0</v>
          </cell>
          <cell r="F29">
            <v>0</v>
          </cell>
        </row>
        <row r="30">
          <cell r="A30">
            <v>2019</v>
          </cell>
          <cell r="B30" t="str">
            <v>avril</v>
          </cell>
          <cell r="C30">
            <v>15</v>
          </cell>
          <cell r="E30">
            <v>0</v>
          </cell>
          <cell r="F30">
            <v>0</v>
          </cell>
        </row>
        <row r="31">
          <cell r="A31">
            <v>2019</v>
          </cell>
          <cell r="B31" t="str">
            <v>avril</v>
          </cell>
          <cell r="C31">
            <v>16</v>
          </cell>
          <cell r="E31">
            <v>8</v>
          </cell>
          <cell r="F31">
            <v>8</v>
          </cell>
        </row>
        <row r="32">
          <cell r="A32">
            <v>2019</v>
          </cell>
          <cell r="B32" t="str">
            <v>avril</v>
          </cell>
          <cell r="C32">
            <v>17</v>
          </cell>
          <cell r="E32">
            <v>0</v>
          </cell>
          <cell r="F32">
            <v>0</v>
          </cell>
        </row>
        <row r="33">
          <cell r="A33">
            <v>2019</v>
          </cell>
          <cell r="B33" t="str">
            <v>avril</v>
          </cell>
          <cell r="C33">
            <v>18</v>
          </cell>
          <cell r="E33">
            <v>0</v>
          </cell>
          <cell r="F33">
            <v>0</v>
          </cell>
        </row>
        <row r="34">
          <cell r="A34">
            <v>2019</v>
          </cell>
          <cell r="B34" t="str">
            <v>mai</v>
          </cell>
          <cell r="C34">
            <v>19</v>
          </cell>
          <cell r="E34">
            <v>0</v>
          </cell>
          <cell r="F34">
            <v>0</v>
          </cell>
        </row>
        <row r="35">
          <cell r="A35">
            <v>2019</v>
          </cell>
          <cell r="B35" t="str">
            <v>mai</v>
          </cell>
          <cell r="C35">
            <v>20</v>
          </cell>
          <cell r="E35">
            <v>0</v>
          </cell>
          <cell r="F35">
            <v>0</v>
          </cell>
        </row>
        <row r="36">
          <cell r="A36">
            <v>2019</v>
          </cell>
          <cell r="B36" t="str">
            <v>mai</v>
          </cell>
          <cell r="C36">
            <v>21</v>
          </cell>
          <cell r="E36">
            <v>0</v>
          </cell>
          <cell r="F36">
            <v>0</v>
          </cell>
        </row>
        <row r="37">
          <cell r="A37">
            <v>2019</v>
          </cell>
          <cell r="B37" t="str">
            <v>mai</v>
          </cell>
          <cell r="C37">
            <v>22</v>
          </cell>
          <cell r="E37">
            <v>0</v>
          </cell>
          <cell r="F37">
            <v>0</v>
          </cell>
        </row>
        <row r="38">
          <cell r="A38">
            <v>2019</v>
          </cell>
          <cell r="B38" t="str">
            <v>juin</v>
          </cell>
          <cell r="C38">
            <v>23</v>
          </cell>
          <cell r="E38">
            <v>0</v>
          </cell>
          <cell r="F38">
            <v>0</v>
          </cell>
        </row>
        <row r="39">
          <cell r="A39">
            <v>2019</v>
          </cell>
          <cell r="B39" t="str">
            <v>juin</v>
          </cell>
          <cell r="C39">
            <v>24</v>
          </cell>
          <cell r="E39">
            <v>0</v>
          </cell>
          <cell r="F39">
            <v>0</v>
          </cell>
        </row>
        <row r="40">
          <cell r="A40">
            <v>2019</v>
          </cell>
          <cell r="B40" t="str">
            <v>juin</v>
          </cell>
          <cell r="C40">
            <v>25</v>
          </cell>
          <cell r="E40">
            <v>0</v>
          </cell>
          <cell r="F40">
            <v>0</v>
          </cell>
        </row>
        <row r="41">
          <cell r="A41">
            <v>2019</v>
          </cell>
          <cell r="B41" t="str">
            <v>juin</v>
          </cell>
          <cell r="C41">
            <v>26</v>
          </cell>
          <cell r="E41">
            <v>0</v>
          </cell>
          <cell r="F41">
            <v>0</v>
          </cell>
        </row>
        <row r="42">
          <cell r="A42">
            <v>2019</v>
          </cell>
          <cell r="B42" t="str">
            <v>juillet</v>
          </cell>
          <cell r="C42">
            <v>27</v>
          </cell>
          <cell r="E42">
            <v>0</v>
          </cell>
          <cell r="F42">
            <v>0</v>
          </cell>
        </row>
        <row r="43">
          <cell r="A43">
            <v>2019</v>
          </cell>
          <cell r="B43" t="str">
            <v>juillet</v>
          </cell>
          <cell r="C43">
            <v>28</v>
          </cell>
          <cell r="E43">
            <v>0</v>
          </cell>
          <cell r="F43">
            <v>0</v>
          </cell>
        </row>
        <row r="44">
          <cell r="A44">
            <v>2019</v>
          </cell>
          <cell r="B44" t="str">
            <v>juillet</v>
          </cell>
          <cell r="C44">
            <v>29</v>
          </cell>
          <cell r="E44">
            <v>0</v>
          </cell>
          <cell r="F44">
            <v>0</v>
          </cell>
        </row>
        <row r="45">
          <cell r="A45">
            <v>2019</v>
          </cell>
          <cell r="B45" t="str">
            <v>juillet</v>
          </cell>
          <cell r="C45">
            <v>30</v>
          </cell>
          <cell r="E45">
            <v>0</v>
          </cell>
          <cell r="F45">
            <v>0</v>
          </cell>
        </row>
        <row r="46">
          <cell r="A46">
            <v>2019</v>
          </cell>
          <cell r="B46" t="str">
            <v>juillet</v>
          </cell>
          <cell r="C46">
            <v>31</v>
          </cell>
          <cell r="E46">
            <v>0</v>
          </cell>
          <cell r="F46">
            <v>0</v>
          </cell>
        </row>
        <row r="47">
          <cell r="A47">
            <v>2019</v>
          </cell>
          <cell r="B47" t="str">
            <v>août</v>
          </cell>
          <cell r="C47">
            <v>32</v>
          </cell>
          <cell r="E47">
            <v>0</v>
          </cell>
          <cell r="F47">
            <v>0</v>
          </cell>
        </row>
        <row r="48">
          <cell r="A48">
            <v>2019</v>
          </cell>
          <cell r="B48" t="str">
            <v>août</v>
          </cell>
          <cell r="C48">
            <v>33</v>
          </cell>
          <cell r="E48">
            <v>0</v>
          </cell>
          <cell r="F48">
            <v>0</v>
          </cell>
        </row>
        <row r="49">
          <cell r="A49">
            <v>2019</v>
          </cell>
          <cell r="B49" t="str">
            <v>août</v>
          </cell>
          <cell r="C49">
            <v>34</v>
          </cell>
          <cell r="E49">
            <v>0</v>
          </cell>
          <cell r="F49">
            <v>0</v>
          </cell>
        </row>
        <row r="50">
          <cell r="A50">
            <v>2019</v>
          </cell>
          <cell r="B50" t="str">
            <v>août</v>
          </cell>
          <cell r="C50">
            <v>35</v>
          </cell>
          <cell r="E50">
            <v>0</v>
          </cell>
          <cell r="F50">
            <v>0</v>
          </cell>
        </row>
        <row r="51">
          <cell r="A51">
            <v>2019</v>
          </cell>
          <cell r="B51" t="str">
            <v>septembre</v>
          </cell>
          <cell r="C51">
            <v>36</v>
          </cell>
          <cell r="E51">
            <v>0</v>
          </cell>
          <cell r="F51">
            <v>0</v>
          </cell>
        </row>
        <row r="52">
          <cell r="A52">
            <v>2019</v>
          </cell>
          <cell r="B52" t="str">
            <v>septembre</v>
          </cell>
          <cell r="C52">
            <v>37</v>
          </cell>
          <cell r="E52">
            <v>0</v>
          </cell>
          <cell r="F52">
            <v>0</v>
          </cell>
        </row>
        <row r="53">
          <cell r="A53">
            <v>2019</v>
          </cell>
          <cell r="B53" t="str">
            <v>septembre</v>
          </cell>
          <cell r="C53">
            <v>38</v>
          </cell>
          <cell r="E53">
            <v>0</v>
          </cell>
          <cell r="F53">
            <v>0</v>
          </cell>
        </row>
        <row r="54">
          <cell r="A54">
            <v>2019</v>
          </cell>
          <cell r="B54" t="str">
            <v>septembre</v>
          </cell>
          <cell r="C54">
            <v>39</v>
          </cell>
          <cell r="E54">
            <v>0</v>
          </cell>
          <cell r="F54">
            <v>0</v>
          </cell>
        </row>
        <row r="55">
          <cell r="A55">
            <v>2019</v>
          </cell>
          <cell r="B55" t="str">
            <v>octobre</v>
          </cell>
          <cell r="C55">
            <v>40</v>
          </cell>
          <cell r="E55">
            <v>0</v>
          </cell>
          <cell r="F55">
            <v>0</v>
          </cell>
        </row>
        <row r="56">
          <cell r="A56">
            <v>2019</v>
          </cell>
          <cell r="B56" t="str">
            <v>octobre</v>
          </cell>
          <cell r="C56">
            <v>41</v>
          </cell>
          <cell r="E56">
            <v>0</v>
          </cell>
          <cell r="F56">
            <v>0</v>
          </cell>
        </row>
        <row r="57">
          <cell r="A57">
            <v>2019</v>
          </cell>
          <cell r="B57" t="str">
            <v>octobre</v>
          </cell>
          <cell r="C57">
            <v>42</v>
          </cell>
          <cell r="E57">
            <v>0</v>
          </cell>
          <cell r="F57">
            <v>0</v>
          </cell>
        </row>
        <row r="58">
          <cell r="A58">
            <v>2019</v>
          </cell>
          <cell r="B58" t="str">
            <v>octobre</v>
          </cell>
          <cell r="C58">
            <v>43</v>
          </cell>
          <cell r="E58">
            <v>0</v>
          </cell>
          <cell r="F58">
            <v>0</v>
          </cell>
        </row>
        <row r="59">
          <cell r="A59">
            <v>2019</v>
          </cell>
          <cell r="B59" t="str">
            <v>octobre</v>
          </cell>
          <cell r="C59">
            <v>44</v>
          </cell>
          <cell r="E59">
            <v>0</v>
          </cell>
          <cell r="F59">
            <v>0</v>
          </cell>
        </row>
        <row r="60">
          <cell r="A60">
            <v>2019</v>
          </cell>
          <cell r="B60" t="str">
            <v>novembre</v>
          </cell>
          <cell r="C60">
            <v>45</v>
          </cell>
          <cell r="E60">
            <v>0</v>
          </cell>
          <cell r="F60">
            <v>0</v>
          </cell>
        </row>
        <row r="61">
          <cell r="A61">
            <v>2019</v>
          </cell>
          <cell r="B61" t="str">
            <v>novembre</v>
          </cell>
          <cell r="C61">
            <v>46</v>
          </cell>
          <cell r="E61">
            <v>0</v>
          </cell>
          <cell r="F61">
            <v>0</v>
          </cell>
        </row>
        <row r="62">
          <cell r="A62">
            <v>2019</v>
          </cell>
          <cell r="B62" t="str">
            <v>novembre</v>
          </cell>
          <cell r="C62">
            <v>47</v>
          </cell>
          <cell r="E62">
            <v>0</v>
          </cell>
          <cell r="F62">
            <v>0</v>
          </cell>
        </row>
        <row r="63">
          <cell r="A63">
            <v>2019</v>
          </cell>
          <cell r="B63" t="str">
            <v>novembre</v>
          </cell>
          <cell r="C63">
            <v>48</v>
          </cell>
          <cell r="E63">
            <v>0</v>
          </cell>
          <cell r="F63">
            <v>0</v>
          </cell>
        </row>
        <row r="64">
          <cell r="A64">
            <v>2019</v>
          </cell>
          <cell r="B64" t="str">
            <v>décembre</v>
          </cell>
          <cell r="C64">
            <v>49</v>
          </cell>
          <cell r="E64">
            <v>0</v>
          </cell>
          <cell r="F64">
            <v>0</v>
          </cell>
        </row>
        <row r="65">
          <cell r="A65">
            <v>2019</v>
          </cell>
          <cell r="B65" t="str">
            <v>décembre</v>
          </cell>
          <cell r="C65">
            <v>50</v>
          </cell>
          <cell r="E65">
            <v>0</v>
          </cell>
          <cell r="F65">
            <v>0</v>
          </cell>
        </row>
        <row r="66">
          <cell r="A66">
            <v>2019</v>
          </cell>
          <cell r="B66" t="str">
            <v>décembre</v>
          </cell>
          <cell r="C66">
            <v>51</v>
          </cell>
          <cell r="E66">
            <v>0</v>
          </cell>
          <cell r="F66">
            <v>0</v>
          </cell>
        </row>
        <row r="67">
          <cell r="A67">
            <v>2019</v>
          </cell>
          <cell r="B67" t="str">
            <v>décembre</v>
          </cell>
          <cell r="C67">
            <v>52</v>
          </cell>
          <cell r="E67">
            <v>0</v>
          </cell>
          <cell r="F67">
            <v>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vierge"/>
      <sheetName val="JOUR Y - SEMAINE X"/>
      <sheetName val="export"/>
      <sheetName val="OE"/>
      <sheetName val="Codification"/>
      <sheetName val="Feuil4"/>
      <sheetName val="Données PM"/>
      <sheetName val="Journaux"/>
      <sheetName val="Analyse H"/>
      <sheetName val="Feuil2"/>
      <sheetName val="Analyse Q"/>
      <sheetName val="Sécurité-Enviro"/>
      <sheetName val="Analyse qté"/>
      <sheetName val="Matériel"/>
      <sheetName val="Analyse matériel"/>
      <sheetName val="Janvier 2015"/>
      <sheetName val="Graph hebdo"/>
      <sheetName val="Données PM hebdo"/>
    </sheetNames>
    <sheetDataSet>
      <sheetData sheetId="0"/>
      <sheetData sheetId="1"/>
      <sheetData sheetId="2"/>
      <sheetData sheetId="3"/>
      <sheetData sheetId="4"/>
      <sheetData sheetId="5">
        <row r="1">
          <cell r="N1" t="str">
            <v>Heures production réelles
h</v>
          </cell>
          <cell r="O1" t="str">
            <v>Heures Théoriques
h</v>
          </cell>
        </row>
        <row r="3">
          <cell r="J3">
            <v>2018</v>
          </cell>
          <cell r="K3" t="str">
            <v>octobre</v>
          </cell>
          <cell r="L3">
            <v>41</v>
          </cell>
          <cell r="N3">
            <v>0</v>
          </cell>
          <cell r="O3">
            <v>0</v>
          </cell>
        </row>
        <row r="4">
          <cell r="L4">
            <v>42</v>
          </cell>
          <cell r="N4">
            <v>0</v>
          </cell>
          <cell r="O4">
            <v>0</v>
          </cell>
        </row>
        <row r="5">
          <cell r="L5">
            <v>43</v>
          </cell>
          <cell r="N5">
            <v>0</v>
          </cell>
          <cell r="O5">
            <v>0</v>
          </cell>
        </row>
        <row r="6">
          <cell r="K6" t="str">
            <v>novembre</v>
          </cell>
          <cell r="L6">
            <v>44</v>
          </cell>
          <cell r="N6">
            <v>0</v>
          </cell>
          <cell r="O6">
            <v>0</v>
          </cell>
        </row>
        <row r="7">
          <cell r="L7">
            <v>45</v>
          </cell>
          <cell r="N7">
            <v>0</v>
          </cell>
          <cell r="O7">
            <v>0</v>
          </cell>
        </row>
        <row r="8">
          <cell r="L8">
            <v>46</v>
          </cell>
          <cell r="N8">
            <v>0</v>
          </cell>
          <cell r="O8">
            <v>0</v>
          </cell>
        </row>
        <row r="9">
          <cell r="L9">
            <v>47</v>
          </cell>
          <cell r="N9">
            <v>0</v>
          </cell>
          <cell r="O9">
            <v>0</v>
          </cell>
        </row>
        <row r="10">
          <cell r="L10">
            <v>48</v>
          </cell>
          <cell r="N10">
            <v>4</v>
          </cell>
          <cell r="O10">
            <v>38</v>
          </cell>
        </row>
        <row r="11">
          <cell r="K11" t="str">
            <v>décembre</v>
          </cell>
          <cell r="L11">
            <v>49</v>
          </cell>
          <cell r="N11">
            <v>13</v>
          </cell>
          <cell r="O11">
            <v>38</v>
          </cell>
        </row>
        <row r="12">
          <cell r="L12">
            <v>50</v>
          </cell>
          <cell r="N12">
            <v>36</v>
          </cell>
          <cell r="O12">
            <v>36</v>
          </cell>
        </row>
        <row r="13">
          <cell r="L13">
            <v>51</v>
          </cell>
          <cell r="N13">
            <v>31</v>
          </cell>
          <cell r="O13">
            <v>32</v>
          </cell>
        </row>
        <row r="14">
          <cell r="L14">
            <v>52</v>
          </cell>
          <cell r="N14">
            <v>0</v>
          </cell>
          <cell r="O14">
            <v>0</v>
          </cell>
        </row>
        <row r="15">
          <cell r="J15">
            <v>2019</v>
          </cell>
          <cell r="K15" t="str">
            <v>janvier</v>
          </cell>
          <cell r="L15">
            <v>1</v>
          </cell>
          <cell r="N15">
            <v>0</v>
          </cell>
          <cell r="O15">
            <v>0</v>
          </cell>
        </row>
        <row r="16">
          <cell r="L16">
            <v>2</v>
          </cell>
          <cell r="N16">
            <v>67</v>
          </cell>
          <cell r="O16">
            <v>68</v>
          </cell>
        </row>
        <row r="17">
          <cell r="L17">
            <v>3</v>
          </cell>
          <cell r="N17">
            <v>67</v>
          </cell>
          <cell r="O17">
            <v>68</v>
          </cell>
        </row>
        <row r="18">
          <cell r="L18">
            <v>4</v>
          </cell>
          <cell r="N18">
            <v>23</v>
          </cell>
          <cell r="O18">
            <v>44</v>
          </cell>
        </row>
        <row r="19">
          <cell r="L19">
            <v>5</v>
          </cell>
          <cell r="N19">
            <v>0</v>
          </cell>
          <cell r="O19">
            <v>0</v>
          </cell>
        </row>
        <row r="20">
          <cell r="K20" t="str">
            <v>février</v>
          </cell>
          <cell r="L20">
            <v>6</v>
          </cell>
          <cell r="N20">
            <v>63</v>
          </cell>
          <cell r="O20">
            <v>73</v>
          </cell>
        </row>
        <row r="21">
          <cell r="L21">
            <v>7</v>
          </cell>
          <cell r="N21">
            <v>68</v>
          </cell>
          <cell r="O21">
            <v>76</v>
          </cell>
        </row>
        <row r="22">
          <cell r="L22">
            <v>8</v>
          </cell>
          <cell r="N22">
            <v>64</v>
          </cell>
          <cell r="O22">
            <v>73</v>
          </cell>
        </row>
        <row r="23">
          <cell r="L23">
            <v>9</v>
          </cell>
          <cell r="N23">
            <v>0</v>
          </cell>
          <cell r="O23">
            <v>0</v>
          </cell>
        </row>
        <row r="24">
          <cell r="K24" t="str">
            <v>mars</v>
          </cell>
          <cell r="L24">
            <v>10</v>
          </cell>
          <cell r="N24">
            <v>60</v>
          </cell>
          <cell r="O24">
            <v>69</v>
          </cell>
        </row>
        <row r="25">
          <cell r="L25">
            <v>11</v>
          </cell>
          <cell r="N25">
            <v>38</v>
          </cell>
          <cell r="O25">
            <v>45</v>
          </cell>
        </row>
        <row r="26">
          <cell r="L26">
            <v>12</v>
          </cell>
          <cell r="N26">
            <v>24</v>
          </cell>
          <cell r="O26">
            <v>24</v>
          </cell>
        </row>
        <row r="27">
          <cell r="L27">
            <v>13</v>
          </cell>
          <cell r="N27">
            <v>34</v>
          </cell>
          <cell r="O27">
            <v>34</v>
          </cell>
        </row>
        <row r="28">
          <cell r="K28" t="str">
            <v>avril</v>
          </cell>
          <cell r="L28">
            <v>14</v>
          </cell>
          <cell r="N28">
            <v>0</v>
          </cell>
          <cell r="O28">
            <v>0</v>
          </cell>
        </row>
        <row r="29">
          <cell r="L29">
            <v>15</v>
          </cell>
          <cell r="N29">
            <v>0</v>
          </cell>
          <cell r="O29">
            <v>0</v>
          </cell>
        </row>
        <row r="30">
          <cell r="L30">
            <v>16</v>
          </cell>
          <cell r="N30">
            <v>8</v>
          </cell>
          <cell r="O30">
            <v>8</v>
          </cell>
        </row>
        <row r="31">
          <cell r="L31">
            <v>17</v>
          </cell>
          <cell r="N31">
            <v>0</v>
          </cell>
          <cell r="O31">
            <v>0</v>
          </cell>
        </row>
        <row r="32">
          <cell r="L32">
            <v>18</v>
          </cell>
          <cell r="N32">
            <v>0</v>
          </cell>
          <cell r="O32">
            <v>0</v>
          </cell>
        </row>
        <row r="33">
          <cell r="K33" t="str">
            <v>mai</v>
          </cell>
          <cell r="L33">
            <v>19</v>
          </cell>
          <cell r="N33">
            <v>0</v>
          </cell>
          <cell r="O33">
            <v>0</v>
          </cell>
        </row>
        <row r="34">
          <cell r="L34">
            <v>20</v>
          </cell>
          <cell r="N34">
            <v>0</v>
          </cell>
          <cell r="O34">
            <v>0</v>
          </cell>
        </row>
        <row r="35">
          <cell r="L35">
            <v>21</v>
          </cell>
          <cell r="N35">
            <v>0</v>
          </cell>
          <cell r="O35">
            <v>0</v>
          </cell>
        </row>
        <row r="36">
          <cell r="L36">
            <v>22</v>
          </cell>
          <cell r="N36">
            <v>0</v>
          </cell>
          <cell r="O36">
            <v>0</v>
          </cell>
        </row>
        <row r="37">
          <cell r="K37" t="str">
            <v>juin</v>
          </cell>
          <cell r="L37">
            <v>23</v>
          </cell>
          <cell r="N37">
            <v>0</v>
          </cell>
          <cell r="O37">
            <v>0</v>
          </cell>
        </row>
        <row r="38">
          <cell r="L38">
            <v>24</v>
          </cell>
          <cell r="N38">
            <v>0</v>
          </cell>
          <cell r="O38">
            <v>0</v>
          </cell>
        </row>
        <row r="39">
          <cell r="L39">
            <v>25</v>
          </cell>
          <cell r="N39">
            <v>0</v>
          </cell>
          <cell r="O39">
            <v>0</v>
          </cell>
        </row>
        <row r="40">
          <cell r="L40">
            <v>26</v>
          </cell>
          <cell r="N40">
            <v>0</v>
          </cell>
          <cell r="O40">
            <v>0</v>
          </cell>
        </row>
        <row r="41">
          <cell r="K41" t="str">
            <v>juillet</v>
          </cell>
          <cell r="L41">
            <v>27</v>
          </cell>
          <cell r="N41">
            <v>0</v>
          </cell>
          <cell r="O41">
            <v>0</v>
          </cell>
        </row>
        <row r="42">
          <cell r="L42">
            <v>28</v>
          </cell>
          <cell r="N42">
            <v>0</v>
          </cell>
          <cell r="O42">
            <v>0</v>
          </cell>
        </row>
        <row r="43">
          <cell r="L43">
            <v>29</v>
          </cell>
          <cell r="N43">
            <v>0</v>
          </cell>
          <cell r="O43">
            <v>0</v>
          </cell>
        </row>
        <row r="44">
          <cell r="L44">
            <v>30</v>
          </cell>
          <cell r="N44">
            <v>0</v>
          </cell>
          <cell r="O44">
            <v>0</v>
          </cell>
        </row>
        <row r="45">
          <cell r="L45">
            <v>31</v>
          </cell>
          <cell r="N45">
            <v>0</v>
          </cell>
          <cell r="O45">
            <v>0</v>
          </cell>
        </row>
        <row r="46">
          <cell r="K46" t="str">
            <v>août</v>
          </cell>
          <cell r="L46">
            <v>32</v>
          </cell>
          <cell r="N46">
            <v>0</v>
          </cell>
          <cell r="O46">
            <v>0</v>
          </cell>
        </row>
        <row r="47">
          <cell r="L47">
            <v>33</v>
          </cell>
          <cell r="N47">
            <v>0</v>
          </cell>
          <cell r="O47">
            <v>0</v>
          </cell>
        </row>
        <row r="48">
          <cell r="L48">
            <v>34</v>
          </cell>
          <cell r="N48">
            <v>0</v>
          </cell>
          <cell r="O48">
            <v>0</v>
          </cell>
        </row>
        <row r="49">
          <cell r="L49">
            <v>35</v>
          </cell>
          <cell r="N49">
            <v>0</v>
          </cell>
          <cell r="O49">
            <v>0</v>
          </cell>
        </row>
        <row r="50">
          <cell r="K50" t="str">
            <v>septembre</v>
          </cell>
          <cell r="L50">
            <v>36</v>
          </cell>
          <cell r="N50">
            <v>0</v>
          </cell>
          <cell r="O50">
            <v>0</v>
          </cell>
        </row>
        <row r="51">
          <cell r="L51">
            <v>37</v>
          </cell>
          <cell r="N51">
            <v>0</v>
          </cell>
          <cell r="O51">
            <v>0</v>
          </cell>
        </row>
        <row r="52">
          <cell r="L52">
            <v>38</v>
          </cell>
          <cell r="N52">
            <v>0</v>
          </cell>
          <cell r="O52">
            <v>0</v>
          </cell>
        </row>
        <row r="53">
          <cell r="L53">
            <v>39</v>
          </cell>
          <cell r="N53">
            <v>0</v>
          </cell>
          <cell r="O53">
            <v>0</v>
          </cell>
        </row>
        <row r="54">
          <cell r="K54" t="str">
            <v>octobre</v>
          </cell>
          <cell r="L54">
            <v>40</v>
          </cell>
          <cell r="N54">
            <v>0</v>
          </cell>
          <cell r="O54">
            <v>0</v>
          </cell>
        </row>
        <row r="55">
          <cell r="L55">
            <v>41</v>
          </cell>
          <cell r="N55">
            <v>0</v>
          </cell>
          <cell r="O55">
            <v>0</v>
          </cell>
        </row>
        <row r="56">
          <cell r="L56">
            <v>42</v>
          </cell>
          <cell r="N56">
            <v>0</v>
          </cell>
          <cell r="O56">
            <v>0</v>
          </cell>
        </row>
        <row r="57">
          <cell r="L57">
            <v>43</v>
          </cell>
          <cell r="N57">
            <v>0</v>
          </cell>
          <cell r="O57">
            <v>0</v>
          </cell>
        </row>
        <row r="58">
          <cell r="L58">
            <v>44</v>
          </cell>
          <cell r="N58">
            <v>0</v>
          </cell>
          <cell r="O58">
            <v>0</v>
          </cell>
        </row>
        <row r="59">
          <cell r="K59" t="str">
            <v>novembre</v>
          </cell>
          <cell r="L59">
            <v>45</v>
          </cell>
          <cell r="N59">
            <v>0</v>
          </cell>
          <cell r="O59">
            <v>0</v>
          </cell>
        </row>
        <row r="60">
          <cell r="L60">
            <v>46</v>
          </cell>
          <cell r="N60">
            <v>0</v>
          </cell>
          <cell r="O60">
            <v>0</v>
          </cell>
        </row>
        <row r="61">
          <cell r="L61">
            <v>47</v>
          </cell>
          <cell r="N61">
            <v>0</v>
          </cell>
          <cell r="O61">
            <v>0</v>
          </cell>
        </row>
        <row r="62">
          <cell r="L62">
            <v>48</v>
          </cell>
          <cell r="N62">
            <v>0</v>
          </cell>
          <cell r="O62">
            <v>0</v>
          </cell>
        </row>
        <row r="63">
          <cell r="K63" t="str">
            <v>décembre</v>
          </cell>
          <cell r="L63">
            <v>49</v>
          </cell>
          <cell r="N63">
            <v>0</v>
          </cell>
          <cell r="O63">
            <v>0</v>
          </cell>
        </row>
        <row r="64">
          <cell r="L64">
            <v>50</v>
          </cell>
          <cell r="N64">
            <v>0</v>
          </cell>
          <cell r="O64">
            <v>0</v>
          </cell>
        </row>
        <row r="65">
          <cell r="L65">
            <v>51</v>
          </cell>
          <cell r="N65">
            <v>0</v>
          </cell>
          <cell r="O65">
            <v>0</v>
          </cell>
        </row>
        <row r="66">
          <cell r="L66">
            <v>52</v>
          </cell>
          <cell r="N66">
            <v>0</v>
          </cell>
          <cell r="O66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6"/>
  <sheetViews>
    <sheetView tabSelected="1" zoomScale="55" zoomScaleNormal="55" workbookViewId="0"/>
  </sheetViews>
  <sheetFormatPr baseColWidth="10" defaultRowHeight="15" x14ac:dyDescent="0.25"/>
  <cols>
    <col min="1" max="1" width="21" customWidth="1"/>
  </cols>
  <sheetData>
    <row r="1" spans="1:20" ht="137.25" thickBot="1" x14ac:dyDescent="0.3">
      <c r="B1" s="3" t="s">
        <v>2</v>
      </c>
      <c r="C1" s="1" t="s">
        <v>0</v>
      </c>
      <c r="D1" s="2" t="s">
        <v>1</v>
      </c>
      <c r="E1" s="4"/>
      <c r="F1" s="5" t="s">
        <v>3</v>
      </c>
      <c r="G1" s="5" t="s">
        <v>4</v>
      </c>
      <c r="H1" s="4"/>
      <c r="I1" s="6" t="s">
        <v>5</v>
      </c>
      <c r="J1" s="6" t="s">
        <v>6</v>
      </c>
      <c r="K1" s="7" t="s">
        <v>7</v>
      </c>
      <c r="L1" s="8"/>
      <c r="M1" s="6" t="s">
        <v>8</v>
      </c>
      <c r="N1" s="6" t="s">
        <v>9</v>
      </c>
      <c r="O1" s="6" t="s">
        <v>10</v>
      </c>
      <c r="P1" s="8"/>
      <c r="Q1" s="6" t="s">
        <v>11</v>
      </c>
      <c r="R1" s="6" t="s">
        <v>12</v>
      </c>
      <c r="S1" s="7" t="s">
        <v>13</v>
      </c>
      <c r="T1" s="7" t="s">
        <v>14</v>
      </c>
    </row>
    <row r="2" spans="1:20" x14ac:dyDescent="0.25">
      <c r="B2" s="11"/>
      <c r="C2" s="9"/>
      <c r="D2" s="10"/>
      <c r="E2" s="12"/>
      <c r="F2" s="13"/>
      <c r="G2" s="13"/>
      <c r="H2" s="12"/>
      <c r="I2" s="13"/>
      <c r="J2" s="13"/>
      <c r="K2" s="14"/>
      <c r="L2" s="12"/>
      <c r="M2" s="13"/>
      <c r="N2" s="13"/>
      <c r="O2" s="14"/>
      <c r="P2" s="12"/>
      <c r="Q2" s="13"/>
      <c r="R2" s="13"/>
      <c r="S2" s="15"/>
      <c r="T2" s="16"/>
    </row>
    <row r="3" spans="1:20" x14ac:dyDescent="0.25">
      <c r="A3" s="26">
        <f>IF(MONTH(SUM("1/"&amp;D3))&lt;&gt;MONTH(MAX($A$2:A2)),SUM("1/"&amp;D3&amp;"/"&amp;C3),"")</f>
        <v>43374</v>
      </c>
      <c r="B3" s="19">
        <v>41</v>
      </c>
      <c r="C3" s="17">
        <v>2018</v>
      </c>
      <c r="D3" s="18" t="s">
        <v>15</v>
      </c>
      <c r="E3" s="20"/>
      <c r="F3" s="21">
        <f>IFERROR((GETPIVOTDATA("Somme de H Réel",[1]Analyse!$K$4,"Année",C3,"Semaine",B3,"Nature",[1]Analyse!$L$1)),0)</f>
        <v>0</v>
      </c>
      <c r="G3" s="21">
        <f>IFERROR((GETPIVOTDATA("Somme de H Théo",[1]Analyse!$K$4,"Année",C3,"Semaine",B3,"Nature",[1]Analyse!$L$1)),0)</f>
        <v>0</v>
      </c>
      <c r="H3" s="20"/>
      <c r="I3" s="21">
        <f>IFERROR(GETPIVOTDATA("Somme de Journal",[1]Analyse!$K$4,"Année",C3,"Semaine",B3,"Nature",[1]Analyse!$L$1),0)</f>
        <v>0</v>
      </c>
      <c r="J3" s="21">
        <f t="shared" ref="J3:J34" si="0">IF(F3=0,0,I3/F3)</f>
        <v>0</v>
      </c>
      <c r="K3" s="22">
        <f t="shared" ref="K3:K34" si="1">IF(G3=0,0,I3/G3)</f>
        <v>0</v>
      </c>
      <c r="L3" s="20"/>
      <c r="M3" s="21">
        <f>IF(D2&lt;&gt;D3,I3,I3+M2)</f>
        <v>0</v>
      </c>
      <c r="N3" s="21">
        <f>IF(D2&lt;&gt;D3,J3,J3+N2)</f>
        <v>0</v>
      </c>
      <c r="O3" s="21">
        <f>IF(D2&lt;&gt;D3,K3,K3+O2)</f>
        <v>0</v>
      </c>
      <c r="P3" s="20"/>
      <c r="Q3" s="21">
        <f t="shared" ref="Q3:Q34" si="2">IF(N3=0,0,M3/N3)</f>
        <v>0</v>
      </c>
      <c r="R3" s="21">
        <f t="shared" ref="R3:R34" si="3">IF(O3=0,0,M3/O3)</f>
        <v>0</v>
      </c>
      <c r="S3" s="22">
        <f>[1]Analyse!$E$19</f>
        <v>0</v>
      </c>
      <c r="T3" s="23"/>
    </row>
    <row r="4" spans="1:20" x14ac:dyDescent="0.25">
      <c r="A4" s="26" t="str">
        <f>IF(MONTH(SUM("1/"&amp;D4))&lt;&gt;MONTH(MAX($A$2:A3)),SUM("1/"&amp;D4&amp;"/"&amp;C4),"")</f>
        <v/>
      </c>
      <c r="B4" s="19">
        <f t="shared" ref="B4:B14" si="4">B3+1</f>
        <v>42</v>
      </c>
      <c r="C4" s="17">
        <v>2018</v>
      </c>
      <c r="D4" s="18" t="s">
        <v>15</v>
      </c>
      <c r="E4" s="20"/>
      <c r="F4" s="21">
        <f>IFERROR((GETPIVOTDATA("Somme de H Réel",[1]Analyse!$K$4,"Année",C4,"Semaine",B4,"Nature",[1]Analyse!$L$1)),0)</f>
        <v>0</v>
      </c>
      <c r="G4" s="21">
        <f>IFERROR((GETPIVOTDATA("Somme de H Théo",[1]Analyse!$K$4,"Année",C4,"Semaine",B4,"Nature",[1]Analyse!$L$1)),0)</f>
        <v>0</v>
      </c>
      <c r="H4" s="20"/>
      <c r="I4" s="21">
        <f>IFERROR(GETPIVOTDATA("Somme de Journal",[1]Analyse!$K$4,"Année",C4,"Semaine",B4,"Nature",[1]Analyse!$L$1),0)</f>
        <v>0</v>
      </c>
      <c r="J4" s="21">
        <f t="shared" si="0"/>
        <v>0</v>
      </c>
      <c r="K4" s="22">
        <f t="shared" si="1"/>
        <v>0</v>
      </c>
      <c r="L4" s="20"/>
      <c r="M4" s="21">
        <f>IF(D3&lt;&gt;D4,I4,I4+M3)</f>
        <v>0</v>
      </c>
      <c r="N4" s="21">
        <f>IF(D3&lt;&gt;D4,J4,J4+N3)</f>
        <v>0</v>
      </c>
      <c r="O4" s="21">
        <f>IF(D3&lt;&gt;D4,K4,K4+O3)</f>
        <v>0</v>
      </c>
      <c r="P4" s="20"/>
      <c r="Q4" s="21">
        <f t="shared" si="2"/>
        <v>0</v>
      </c>
      <c r="R4" s="21">
        <f t="shared" si="3"/>
        <v>0</v>
      </c>
      <c r="S4" s="22">
        <f>[1]Analyse!$E$19</f>
        <v>0</v>
      </c>
      <c r="T4" s="23"/>
    </row>
    <row r="5" spans="1:20" x14ac:dyDescent="0.25">
      <c r="A5" s="26" t="str">
        <f>IF(MONTH(SUM("1/"&amp;D5))&lt;&gt;MONTH(MAX($A$2:A4)),SUM("1/"&amp;D5&amp;"/"&amp;C5),"")</f>
        <v/>
      </c>
      <c r="B5" s="19">
        <f t="shared" si="4"/>
        <v>43</v>
      </c>
      <c r="C5" s="17">
        <v>2018</v>
      </c>
      <c r="D5" s="18" t="s">
        <v>15</v>
      </c>
      <c r="E5" s="20"/>
      <c r="F5" s="21">
        <f>IFERROR((GETPIVOTDATA("Somme de H Réel",[1]Analyse!$K$4,"Année",C5,"Semaine",B5,"Nature",[1]Analyse!$L$1)),0)</f>
        <v>0</v>
      </c>
      <c r="G5" s="21">
        <f>IFERROR((GETPIVOTDATA("Somme de H Théo",[1]Analyse!$K$4,"Année",C5,"Semaine",B5,"Nature",[1]Analyse!$L$1)),0)</f>
        <v>0</v>
      </c>
      <c r="H5" s="20"/>
      <c r="I5" s="21">
        <f>IFERROR(GETPIVOTDATA("Somme de Journal",[1]Analyse!$K$4,"Année",C5,"Semaine",B5,"Nature",[1]Analyse!$L$1),0)</f>
        <v>0</v>
      </c>
      <c r="J5" s="21">
        <f t="shared" si="0"/>
        <v>0</v>
      </c>
      <c r="K5" s="22">
        <f t="shared" si="1"/>
        <v>0</v>
      </c>
      <c r="L5" s="20"/>
      <c r="M5" s="21">
        <f>IF(D4&lt;&gt;D5,I5,I5+M4)</f>
        <v>0</v>
      </c>
      <c r="N5" s="21">
        <f>IF(D4&lt;&gt;D5,J5,J5+N4)</f>
        <v>0</v>
      </c>
      <c r="O5" s="21">
        <f>IF(D4&lt;&gt;D5,K5,K5+O4)</f>
        <v>0</v>
      </c>
      <c r="P5" s="20"/>
      <c r="Q5" s="21">
        <f t="shared" si="2"/>
        <v>0</v>
      </c>
      <c r="R5" s="21">
        <f t="shared" si="3"/>
        <v>0</v>
      </c>
      <c r="S5" s="22">
        <f>[1]Analyse!$E$19</f>
        <v>0</v>
      </c>
      <c r="T5" s="23"/>
    </row>
    <row r="6" spans="1:20" x14ac:dyDescent="0.25">
      <c r="A6" s="26">
        <f>IF(MONTH(SUM("1/"&amp;D6))&lt;&gt;MONTH(MAX($A$2:A5)),SUM("1/"&amp;D6&amp;"/"&amp;C6),"")</f>
        <v>43405</v>
      </c>
      <c r="B6" s="19">
        <f t="shared" si="4"/>
        <v>44</v>
      </c>
      <c r="C6" s="17">
        <v>2018</v>
      </c>
      <c r="D6" s="18" t="s">
        <v>16</v>
      </c>
      <c r="E6" s="20"/>
      <c r="F6" s="21">
        <f>IFERROR((GETPIVOTDATA("Somme de H Réel",[1]Analyse!$K$4,"Année",C6,"Semaine",B6,"Nature",[1]Analyse!$L$1)),0)</f>
        <v>0</v>
      </c>
      <c r="G6" s="21">
        <f>IFERROR((GETPIVOTDATA("Somme de H Théo",[1]Analyse!$K$4,"Année",C6,"Semaine",B6,"Nature",[1]Analyse!$L$1)),0)</f>
        <v>0</v>
      </c>
      <c r="H6" s="20"/>
      <c r="I6" s="21">
        <f>IFERROR(GETPIVOTDATA("Somme de Journal",[1]Analyse!$K$4,"Année",C6,"Semaine",B6,"Nature",[1]Analyse!$L$1),0)</f>
        <v>0</v>
      </c>
      <c r="J6" s="21">
        <f t="shared" si="0"/>
        <v>0</v>
      </c>
      <c r="K6" s="22">
        <f t="shared" si="1"/>
        <v>0</v>
      </c>
      <c r="L6" s="20"/>
      <c r="M6" s="21">
        <f>IF(D5&lt;&gt;D6,I6,I6+M5)</f>
        <v>0</v>
      </c>
      <c r="N6" s="21">
        <f>IF(D5&lt;&gt;D6,J6,J6+N5)</f>
        <v>0</v>
      </c>
      <c r="O6" s="21">
        <f>IF(D5&lt;&gt;D6,K6,K6+O5)</f>
        <v>0</v>
      </c>
      <c r="P6" s="20"/>
      <c r="Q6" s="21">
        <f t="shared" si="2"/>
        <v>0</v>
      </c>
      <c r="R6" s="21">
        <f t="shared" si="3"/>
        <v>0</v>
      </c>
      <c r="S6" s="22">
        <f>[1]Analyse!$E$19</f>
        <v>0</v>
      </c>
      <c r="T6" s="23"/>
    </row>
    <row r="7" spans="1:20" x14ac:dyDescent="0.25">
      <c r="A7" s="26" t="str">
        <f>IF(MONTH(SUM("1/"&amp;D7))&lt;&gt;MONTH(MAX($A$2:A6)),SUM("1/"&amp;D7&amp;"/"&amp;C7),"")</f>
        <v/>
      </c>
      <c r="B7" s="19">
        <f t="shared" si="4"/>
        <v>45</v>
      </c>
      <c r="C7" s="17">
        <v>2018</v>
      </c>
      <c r="D7" s="18" t="s">
        <v>16</v>
      </c>
      <c r="E7" s="20"/>
      <c r="F7" s="21">
        <f>IFERROR((GETPIVOTDATA("Somme de H Réel",[1]Analyse!$K$4,"Année",C7,"Semaine",B7,"Nature",[1]Analyse!$L$1)),0)</f>
        <v>0</v>
      </c>
      <c r="G7" s="21">
        <f>IFERROR((GETPIVOTDATA("Somme de H Théo",[1]Analyse!$K$4,"Année",C7,"Semaine",B7,"Nature",[1]Analyse!$L$1)),0)</f>
        <v>0</v>
      </c>
      <c r="H7" s="20"/>
      <c r="I7" s="21">
        <f>IFERROR(GETPIVOTDATA("Somme de Journal",[1]Analyse!$K$4,"Année",C7,"Semaine",B7,"Nature",[1]Analyse!$L$1),0)</f>
        <v>0</v>
      </c>
      <c r="J7" s="21">
        <f t="shared" si="0"/>
        <v>0</v>
      </c>
      <c r="K7" s="22">
        <f t="shared" si="1"/>
        <v>0</v>
      </c>
      <c r="L7" s="20"/>
      <c r="M7" s="21">
        <f>IF(D6&lt;&gt;D7,I7,I7+M6)</f>
        <v>0</v>
      </c>
      <c r="N7" s="21">
        <f>IF(D6&lt;&gt;D7,J7,J7+N6)</f>
        <v>0</v>
      </c>
      <c r="O7" s="21">
        <f>IF(D6&lt;&gt;D7,K7,K7+O6)</f>
        <v>0</v>
      </c>
      <c r="P7" s="20"/>
      <c r="Q7" s="21">
        <f t="shared" si="2"/>
        <v>0</v>
      </c>
      <c r="R7" s="21">
        <f t="shared" si="3"/>
        <v>0</v>
      </c>
      <c r="S7" s="22">
        <f>[1]Analyse!$E$19</f>
        <v>0</v>
      </c>
      <c r="T7" s="23"/>
    </row>
    <row r="8" spans="1:20" x14ac:dyDescent="0.25">
      <c r="A8" s="26" t="str">
        <f>IF(MONTH(SUM("1/"&amp;D8))&lt;&gt;MONTH(MAX($A$2:A7)),SUM("1/"&amp;D8&amp;"/"&amp;C8),"")</f>
        <v/>
      </c>
      <c r="B8" s="19">
        <f t="shared" si="4"/>
        <v>46</v>
      </c>
      <c r="C8" s="17">
        <v>2018</v>
      </c>
      <c r="D8" s="18" t="s">
        <v>16</v>
      </c>
      <c r="E8" s="20"/>
      <c r="F8" s="21">
        <f>IFERROR((GETPIVOTDATA("Somme de H Réel",[1]Analyse!$K$4,"Année",C8,"Semaine",B8,"Nature",[1]Analyse!$L$1)),0)</f>
        <v>0</v>
      </c>
      <c r="G8" s="21">
        <f>IFERROR((GETPIVOTDATA("Somme de H Théo",[1]Analyse!$K$4,"Année",C8,"Semaine",B8,"Nature",[1]Analyse!$L$1)),0)</f>
        <v>0</v>
      </c>
      <c r="H8" s="20"/>
      <c r="I8" s="21">
        <f>IFERROR(GETPIVOTDATA("Somme de Journal",[1]Analyse!$K$4,"Année",C8,"Semaine",B8,"Nature",[1]Analyse!$L$1),0)</f>
        <v>0</v>
      </c>
      <c r="J8" s="21">
        <f t="shared" si="0"/>
        <v>0</v>
      </c>
      <c r="K8" s="22">
        <f t="shared" si="1"/>
        <v>0</v>
      </c>
      <c r="L8" s="20"/>
      <c r="M8" s="21">
        <f>IF(D7&lt;&gt;D8,I8,I8+M7)</f>
        <v>0</v>
      </c>
      <c r="N8" s="21">
        <f>IF(D7&lt;&gt;D8,J8,J8+N7)</f>
        <v>0</v>
      </c>
      <c r="O8" s="21">
        <f>IF(D7&lt;&gt;D8,K8,K8+O7)</f>
        <v>0</v>
      </c>
      <c r="P8" s="20"/>
      <c r="Q8" s="21">
        <f t="shared" si="2"/>
        <v>0</v>
      </c>
      <c r="R8" s="21">
        <f t="shared" si="3"/>
        <v>0</v>
      </c>
      <c r="S8" s="22">
        <f>[1]Analyse!$E$19</f>
        <v>0</v>
      </c>
      <c r="T8" s="23"/>
    </row>
    <row r="9" spans="1:20" x14ac:dyDescent="0.25">
      <c r="A9" s="26" t="str">
        <f>IF(MONTH(SUM("1/"&amp;D9))&lt;&gt;MONTH(MAX($A$2:A8)),SUM("1/"&amp;D9&amp;"/"&amp;C9),"")</f>
        <v/>
      </c>
      <c r="B9" s="19">
        <f t="shared" si="4"/>
        <v>47</v>
      </c>
      <c r="C9" s="17">
        <v>2018</v>
      </c>
      <c r="D9" s="18" t="s">
        <v>16</v>
      </c>
      <c r="E9" s="20"/>
      <c r="F9" s="21">
        <f>IFERROR((GETPIVOTDATA("Somme de H Réel",[1]Analyse!$K$4,"Année",C9,"Semaine",B9,"Nature",[1]Analyse!$L$1)),0)</f>
        <v>0</v>
      </c>
      <c r="G9" s="21">
        <f>IFERROR((GETPIVOTDATA("Somme de H Théo",[1]Analyse!$K$4,"Année",C9,"Semaine",B9,"Nature",[1]Analyse!$L$1)),0)</f>
        <v>0</v>
      </c>
      <c r="H9" s="20"/>
      <c r="I9" s="21">
        <f>IFERROR(GETPIVOTDATA("Somme de Journal",[1]Analyse!$K$4,"Année",C9,"Semaine",B9,"Nature",[1]Analyse!$L$1),0)</f>
        <v>0</v>
      </c>
      <c r="J9" s="21">
        <f t="shared" si="0"/>
        <v>0</v>
      </c>
      <c r="K9" s="22">
        <f t="shared" si="1"/>
        <v>0</v>
      </c>
      <c r="L9" s="20"/>
      <c r="M9" s="21">
        <f>IF(D8&lt;&gt;D9,I9,I9+M8)</f>
        <v>0</v>
      </c>
      <c r="N9" s="21">
        <f>IF(D8&lt;&gt;D9,J9,J9+N8)</f>
        <v>0</v>
      </c>
      <c r="O9" s="21">
        <f>IF(D8&lt;&gt;D9,K9,K9+O8)</f>
        <v>0</v>
      </c>
      <c r="P9" s="20"/>
      <c r="Q9" s="21">
        <f t="shared" si="2"/>
        <v>0</v>
      </c>
      <c r="R9" s="21">
        <f t="shared" si="3"/>
        <v>0</v>
      </c>
      <c r="S9" s="22">
        <f>[1]Analyse!$E$19</f>
        <v>0</v>
      </c>
      <c r="T9" s="23"/>
    </row>
    <row r="10" spans="1:20" x14ac:dyDescent="0.25">
      <c r="A10" s="26" t="str">
        <f>IF(MONTH(SUM("1/"&amp;D10))&lt;&gt;MONTH(MAX($A$2:A9)),SUM("1/"&amp;D10&amp;"/"&amp;C10),"")</f>
        <v/>
      </c>
      <c r="B10" s="19">
        <f t="shared" si="4"/>
        <v>48</v>
      </c>
      <c r="C10" s="17">
        <v>2018</v>
      </c>
      <c r="D10" s="18" t="s">
        <v>16</v>
      </c>
      <c r="E10" s="20"/>
      <c r="F10" s="21">
        <f>IFERROR((GETPIVOTDATA("Somme de H Réel",[1]Analyse!$K$4,"Année",C10,"Semaine",B10,"Nature",[1]Analyse!$L$1)),0)</f>
        <v>0</v>
      </c>
      <c r="G10" s="21">
        <f>IFERROR((GETPIVOTDATA("Somme de H Théo",[1]Analyse!$K$4,"Année",C10,"Semaine",B10,"Nature",[1]Analyse!$L$1)),0)</f>
        <v>0</v>
      </c>
      <c r="H10" s="20"/>
      <c r="I10" s="21">
        <f>IFERROR(GETPIVOTDATA("Somme de Journal",[1]Analyse!$K$4,"Année",C10,"Semaine",B10,"Nature",[1]Analyse!$L$1),0)</f>
        <v>0</v>
      </c>
      <c r="J10" s="21">
        <f t="shared" si="0"/>
        <v>0</v>
      </c>
      <c r="K10" s="22">
        <f t="shared" si="1"/>
        <v>0</v>
      </c>
      <c r="L10" s="20"/>
      <c r="M10" s="21">
        <f>IF(D9&lt;&gt;D10,I10,I10+M9)</f>
        <v>0</v>
      </c>
      <c r="N10" s="21">
        <f>IF(D9&lt;&gt;D10,J10,J10+N9)</f>
        <v>0</v>
      </c>
      <c r="O10" s="21">
        <f>IF(D9&lt;&gt;D10,K10,K10+O9)</f>
        <v>0</v>
      </c>
      <c r="P10" s="20"/>
      <c r="Q10" s="21">
        <f t="shared" si="2"/>
        <v>0</v>
      </c>
      <c r="R10" s="21">
        <f t="shared" si="3"/>
        <v>0</v>
      </c>
      <c r="S10" s="22">
        <f>[1]Analyse!$E$19</f>
        <v>0</v>
      </c>
      <c r="T10" s="23"/>
    </row>
    <row r="11" spans="1:20" x14ac:dyDescent="0.25">
      <c r="A11" s="26">
        <f>IF(MONTH(SUM("1/"&amp;D11))&lt;&gt;MONTH(MAX($A$2:A10)),SUM("1/"&amp;D11&amp;"/"&amp;C11),"")</f>
        <v>43435</v>
      </c>
      <c r="B11" s="19">
        <f t="shared" si="4"/>
        <v>49</v>
      </c>
      <c r="C11" s="17">
        <v>2018</v>
      </c>
      <c r="D11" s="18" t="s">
        <v>17</v>
      </c>
      <c r="E11" s="20"/>
      <c r="F11" s="21">
        <f>IFERROR((GETPIVOTDATA("Somme de H Réel",[1]Analyse!$K$4,"Année",C11,"Semaine",B11,"Nature",[1]Analyse!$L$1)),0)</f>
        <v>0</v>
      </c>
      <c r="G11" s="21">
        <f>IFERROR((GETPIVOTDATA("Somme de H Théo",[1]Analyse!$K$4,"Année",C11,"Semaine",B11,"Nature",[1]Analyse!$L$1)),0)</f>
        <v>0</v>
      </c>
      <c r="H11" s="20"/>
      <c r="I11" s="21">
        <f>IFERROR(GETPIVOTDATA("Somme de Journal",[1]Analyse!$K$4,"Année",C11,"Semaine",B11,"Nature",[1]Analyse!$L$1),0)</f>
        <v>0</v>
      </c>
      <c r="J11" s="21">
        <f t="shared" si="0"/>
        <v>0</v>
      </c>
      <c r="K11" s="22">
        <f t="shared" si="1"/>
        <v>0</v>
      </c>
      <c r="L11" s="20"/>
      <c r="M11" s="21">
        <f>IF(D10&lt;&gt;D11,I11,I11+M10)</f>
        <v>0</v>
      </c>
      <c r="N11" s="21">
        <f>IF(D10&lt;&gt;D11,J11,J11+N10)</f>
        <v>0</v>
      </c>
      <c r="O11" s="21">
        <f>IF(D10&lt;&gt;D11,K11,K11+O10)</f>
        <v>0</v>
      </c>
      <c r="P11" s="20"/>
      <c r="Q11" s="21">
        <f t="shared" si="2"/>
        <v>0</v>
      </c>
      <c r="R11" s="21">
        <f t="shared" si="3"/>
        <v>0</v>
      </c>
      <c r="S11" s="22">
        <f>[1]Analyse!$E$19</f>
        <v>0</v>
      </c>
      <c r="T11" s="23"/>
    </row>
    <row r="12" spans="1:20" x14ac:dyDescent="0.25">
      <c r="A12" s="26" t="str">
        <f>IF(MONTH(SUM("1/"&amp;D12))&lt;&gt;MONTH(MAX($A$2:A11)),SUM("1/"&amp;D12&amp;"/"&amp;C12),"")</f>
        <v/>
      </c>
      <c r="B12" s="19">
        <f t="shared" si="4"/>
        <v>50</v>
      </c>
      <c r="C12" s="17">
        <v>2018</v>
      </c>
      <c r="D12" s="18" t="s">
        <v>17</v>
      </c>
      <c r="E12" s="20"/>
      <c r="F12" s="21">
        <f>IFERROR((GETPIVOTDATA("Somme de H Réel",[1]Analyse!$K$4,"Année",C12,"Semaine",B12,"Nature",[1]Analyse!$L$1)),0)</f>
        <v>0</v>
      </c>
      <c r="G12" s="21">
        <f>IFERROR((GETPIVOTDATA("Somme de H Théo",[1]Analyse!$K$4,"Année",C12,"Semaine",B12,"Nature",[1]Analyse!$L$1)),0)</f>
        <v>0</v>
      </c>
      <c r="H12" s="20"/>
      <c r="I12" s="21">
        <f>IFERROR(GETPIVOTDATA("Somme de Journal",[1]Analyse!$K$4,"Année",C12,"Semaine",B12,"Nature",[1]Analyse!$L$1),0)</f>
        <v>0</v>
      </c>
      <c r="J12" s="21">
        <f t="shared" si="0"/>
        <v>0</v>
      </c>
      <c r="K12" s="22">
        <f t="shared" si="1"/>
        <v>0</v>
      </c>
      <c r="L12" s="20"/>
      <c r="M12" s="21">
        <f>IF(D11&lt;&gt;D12,I12,I12+M11)</f>
        <v>0</v>
      </c>
      <c r="N12" s="21">
        <f>IF(D11&lt;&gt;D12,J12,J12+N11)</f>
        <v>0</v>
      </c>
      <c r="O12" s="21">
        <f>IF(D11&lt;&gt;D12,K12,K12+O11)</f>
        <v>0</v>
      </c>
      <c r="P12" s="20"/>
      <c r="Q12" s="21">
        <f t="shared" si="2"/>
        <v>0</v>
      </c>
      <c r="R12" s="21">
        <f t="shared" si="3"/>
        <v>0</v>
      </c>
      <c r="S12" s="22">
        <f>[1]Analyse!$E$19</f>
        <v>0</v>
      </c>
      <c r="T12" s="23"/>
    </row>
    <row r="13" spans="1:20" x14ac:dyDescent="0.25">
      <c r="A13" s="26" t="str">
        <f>IF(MONTH(SUM("1/"&amp;D13))&lt;&gt;MONTH(MAX($A$2:A12)),SUM("1/"&amp;D13&amp;"/"&amp;C13),"")</f>
        <v/>
      </c>
      <c r="B13" s="19">
        <f t="shared" si="4"/>
        <v>51</v>
      </c>
      <c r="C13" s="17">
        <v>2018</v>
      </c>
      <c r="D13" s="18" t="s">
        <v>17</v>
      </c>
      <c r="E13" s="20"/>
      <c r="F13" s="21">
        <f>IFERROR((GETPIVOTDATA("Somme de H Réel",[1]Analyse!$K$4,"Année",C13,"Semaine",B13,"Nature",[1]Analyse!$L$1)),0)</f>
        <v>0</v>
      </c>
      <c r="G13" s="21">
        <f>IFERROR((GETPIVOTDATA("Somme de H Théo",[1]Analyse!$K$4,"Année",C13,"Semaine",B13,"Nature",[1]Analyse!$L$1)),0)</f>
        <v>0</v>
      </c>
      <c r="H13" s="20"/>
      <c r="I13" s="21">
        <f>IFERROR(GETPIVOTDATA("Somme de Journal",[1]Analyse!$K$4,"Année",C13,"Semaine",B13,"Nature",[1]Analyse!$L$1),0)</f>
        <v>0</v>
      </c>
      <c r="J13" s="21">
        <f t="shared" si="0"/>
        <v>0</v>
      </c>
      <c r="K13" s="22">
        <f t="shared" si="1"/>
        <v>0</v>
      </c>
      <c r="L13" s="20"/>
      <c r="M13" s="21">
        <f>IF(D12&lt;&gt;D13,I13,I13+M12)</f>
        <v>0</v>
      </c>
      <c r="N13" s="21">
        <f>IF(D12&lt;&gt;D13,J13,J13+N12)</f>
        <v>0</v>
      </c>
      <c r="O13" s="21">
        <f>IF(D12&lt;&gt;D13,K13,K13+O12)</f>
        <v>0</v>
      </c>
      <c r="P13" s="20"/>
      <c r="Q13" s="21">
        <f t="shared" si="2"/>
        <v>0</v>
      </c>
      <c r="R13" s="21">
        <f t="shared" si="3"/>
        <v>0</v>
      </c>
      <c r="S13" s="22">
        <f>[1]Analyse!$E$19</f>
        <v>0</v>
      </c>
      <c r="T13" s="23"/>
    </row>
    <row r="14" spans="1:20" x14ac:dyDescent="0.25">
      <c r="A14" s="26" t="str">
        <f>IF(MONTH(SUM("1/"&amp;D14))&lt;&gt;MONTH(MAX($A$2:A13)),SUM("1/"&amp;D14&amp;"/"&amp;C14),"")</f>
        <v/>
      </c>
      <c r="B14" s="19">
        <f t="shared" si="4"/>
        <v>52</v>
      </c>
      <c r="C14" s="17">
        <v>2018</v>
      </c>
      <c r="D14" s="18" t="s">
        <v>17</v>
      </c>
      <c r="E14" s="20"/>
      <c r="F14" s="21">
        <f>IFERROR((GETPIVOTDATA("Somme de H Réel",[1]Analyse!$K$4,"Année",C14,"Semaine",B14,"Nature",[1]Analyse!$L$1)),0)</f>
        <v>0</v>
      </c>
      <c r="G14" s="21">
        <f>IFERROR((GETPIVOTDATA("Somme de H Théo",[1]Analyse!$K$4,"Année",C14,"Semaine",B14,"Nature",[1]Analyse!$L$1)),0)</f>
        <v>0</v>
      </c>
      <c r="H14" s="20"/>
      <c r="I14" s="21">
        <f>IFERROR(GETPIVOTDATA("Somme de Journal",[1]Analyse!$K$4,"Année",C14,"Semaine",B14,"Nature",[1]Analyse!$L$1),0)</f>
        <v>0</v>
      </c>
      <c r="J14" s="21">
        <f t="shared" si="0"/>
        <v>0</v>
      </c>
      <c r="K14" s="22">
        <f t="shared" si="1"/>
        <v>0</v>
      </c>
      <c r="L14" s="20"/>
      <c r="M14" s="21">
        <f>IF(D13&lt;&gt;D14,I14,I14+M13)</f>
        <v>0</v>
      </c>
      <c r="N14" s="21">
        <f>IF(D13&lt;&gt;D14,J14,J14+N13)</f>
        <v>0</v>
      </c>
      <c r="O14" s="21">
        <f>IF(D13&lt;&gt;D14,K14,K14+O13)</f>
        <v>0</v>
      </c>
      <c r="P14" s="20"/>
      <c r="Q14" s="21">
        <f t="shared" si="2"/>
        <v>0</v>
      </c>
      <c r="R14" s="21">
        <f t="shared" si="3"/>
        <v>0</v>
      </c>
      <c r="S14" s="22">
        <f>[1]Analyse!$E$19</f>
        <v>0</v>
      </c>
      <c r="T14" s="23"/>
    </row>
    <row r="15" spans="1:20" x14ac:dyDescent="0.25">
      <c r="A15" s="26">
        <f>IF(MONTH(SUM("1/"&amp;D15))&lt;&gt;MONTH(MAX($A$2:A14)),SUM("1/"&amp;D15&amp;"/"&amp;C15),"")</f>
        <v>43466</v>
      </c>
      <c r="B15" s="19">
        <v>1</v>
      </c>
      <c r="C15" s="17">
        <v>2019</v>
      </c>
      <c r="D15" s="24" t="s">
        <v>18</v>
      </c>
      <c r="E15" s="20"/>
      <c r="F15" s="21">
        <f>IFERROR((GETPIVOTDATA("Somme de H Réel",[1]Analyse!$K$4,"Année",C15,"Semaine",B15,"Nature",[1]Analyse!$L$1)),0)</f>
        <v>0</v>
      </c>
      <c r="G15" s="21">
        <f>IFERROR((GETPIVOTDATA("Somme de H Théo",[1]Analyse!$K$4,"Année",C15,"Semaine",B15,"Nature",[1]Analyse!$L$1)),0)</f>
        <v>0</v>
      </c>
      <c r="H15" s="20"/>
      <c r="I15" s="21">
        <f>IFERROR(GETPIVOTDATA("Somme de Journal",[1]Analyse!$K$4,"Année",C15,"Semaine",B15,"Nature",[1]Analyse!$L$1),0)</f>
        <v>0</v>
      </c>
      <c r="J15" s="21">
        <f t="shared" si="0"/>
        <v>0</v>
      </c>
      <c r="K15" s="22">
        <f t="shared" si="1"/>
        <v>0</v>
      </c>
      <c r="L15" s="20"/>
      <c r="M15" s="21">
        <f>IF(D14&lt;&gt;D15,I15,I15+M14)</f>
        <v>0</v>
      </c>
      <c r="N15" s="21">
        <f>IF(D14&lt;&gt;D15,J15,J15+N14)</f>
        <v>0</v>
      </c>
      <c r="O15" s="21">
        <f>IF(D14&lt;&gt;D15,K15,K15+O14)</f>
        <v>0</v>
      </c>
      <c r="P15" s="20"/>
      <c r="Q15" s="21">
        <f t="shared" si="2"/>
        <v>0</v>
      </c>
      <c r="R15" s="21">
        <f t="shared" si="3"/>
        <v>0</v>
      </c>
      <c r="S15" s="22">
        <f>[1]Analyse!$E$19</f>
        <v>0</v>
      </c>
      <c r="T15" s="23"/>
    </row>
    <row r="16" spans="1:20" x14ac:dyDescent="0.25">
      <c r="A16" s="26" t="str">
        <f>IF(MONTH(SUM("1/"&amp;D16))&lt;&gt;MONTH(MAX($A$2:A15)),SUM("1/"&amp;D16&amp;"/"&amp;C16),"")</f>
        <v/>
      </c>
      <c r="B16" s="19">
        <f t="shared" ref="B16:B47" si="5">B15+1</f>
        <v>2</v>
      </c>
      <c r="C16" s="17">
        <v>2019</v>
      </c>
      <c r="D16" s="24" t="s">
        <v>18</v>
      </c>
      <c r="E16" s="20"/>
      <c r="F16" s="21">
        <f>IFERROR((GETPIVOTDATA("Somme de H Réel",[1]Analyse!$K$4,"Année",C16,"Semaine",B16,"Nature",[1]Analyse!$L$1)),0)</f>
        <v>0</v>
      </c>
      <c r="G16" s="21">
        <f>IFERROR((GETPIVOTDATA("Somme de H Théo",[1]Analyse!$K$4,"Année",C16,"Semaine",B16,"Nature",[1]Analyse!$L$1)),0)</f>
        <v>0</v>
      </c>
      <c r="H16" s="20"/>
      <c r="I16" s="21">
        <f>IFERROR(GETPIVOTDATA("Somme de Journal",[1]Analyse!$K$4,"Année",C16,"Semaine",B16,"Nature",[1]Analyse!$L$1),0)</f>
        <v>0</v>
      </c>
      <c r="J16" s="21">
        <f t="shared" si="0"/>
        <v>0</v>
      </c>
      <c r="K16" s="22">
        <f t="shared" si="1"/>
        <v>0</v>
      </c>
      <c r="L16" s="20"/>
      <c r="M16" s="21">
        <f>IF(D15&lt;&gt;D16,I16,I16+M15)</f>
        <v>0</v>
      </c>
      <c r="N16" s="21">
        <f>IF(D15&lt;&gt;D16,J16,J16+N15)</f>
        <v>0</v>
      </c>
      <c r="O16" s="21">
        <f>IF(D15&lt;&gt;D16,K16,K16+O15)</f>
        <v>0</v>
      </c>
      <c r="P16" s="20"/>
      <c r="Q16" s="21">
        <f t="shared" si="2"/>
        <v>0</v>
      </c>
      <c r="R16" s="21">
        <f t="shared" si="3"/>
        <v>0</v>
      </c>
      <c r="S16" s="22">
        <f>[1]Analyse!$E$19</f>
        <v>0</v>
      </c>
      <c r="T16" s="23"/>
    </row>
    <row r="17" spans="1:20" x14ac:dyDescent="0.25">
      <c r="A17" s="26" t="str">
        <f>IF(MONTH(SUM("1/"&amp;D17))&lt;&gt;MONTH(MAX($A$2:A16)),SUM("1/"&amp;D17&amp;"/"&amp;C17),"")</f>
        <v/>
      </c>
      <c r="B17" s="19">
        <f t="shared" si="5"/>
        <v>3</v>
      </c>
      <c r="C17" s="17">
        <v>2019</v>
      </c>
      <c r="D17" s="24" t="s">
        <v>18</v>
      </c>
      <c r="E17" s="20"/>
      <c r="F17" s="21">
        <f>IFERROR((GETPIVOTDATA("Somme de H Réel",[1]Analyse!$K$4,"Année",C17,"Semaine",B17,"Nature",[1]Analyse!$L$1)),0)</f>
        <v>0</v>
      </c>
      <c r="G17" s="21">
        <f>IFERROR((GETPIVOTDATA("Somme de H Théo",[1]Analyse!$K$4,"Année",C17,"Semaine",B17,"Nature",[1]Analyse!$L$1)),0)</f>
        <v>0</v>
      </c>
      <c r="H17" s="20"/>
      <c r="I17" s="21">
        <f>IFERROR(GETPIVOTDATA("Somme de Journal",[1]Analyse!$K$4,"Année",C17,"Semaine",B17,"Nature",[1]Analyse!$L$1),0)</f>
        <v>0</v>
      </c>
      <c r="J17" s="21">
        <f t="shared" si="0"/>
        <v>0</v>
      </c>
      <c r="K17" s="22">
        <f t="shared" si="1"/>
        <v>0</v>
      </c>
      <c r="L17" s="20"/>
      <c r="M17" s="21">
        <f>IF(D16&lt;&gt;D17,I17,I17+M16)</f>
        <v>0</v>
      </c>
      <c r="N17" s="21">
        <f>IF(D16&lt;&gt;D17,J17,J17+N16)</f>
        <v>0</v>
      </c>
      <c r="O17" s="21">
        <f>IF(D16&lt;&gt;D17,K17,K17+O16)</f>
        <v>0</v>
      </c>
      <c r="P17" s="20"/>
      <c r="Q17" s="21">
        <f t="shared" si="2"/>
        <v>0</v>
      </c>
      <c r="R17" s="21">
        <f t="shared" si="3"/>
        <v>0</v>
      </c>
      <c r="S17" s="22">
        <f>[1]Analyse!$E$19</f>
        <v>0</v>
      </c>
      <c r="T17" s="23"/>
    </row>
    <row r="18" spans="1:20" x14ac:dyDescent="0.25">
      <c r="A18" s="26" t="str">
        <f>IF(MONTH(SUM("1/"&amp;D18))&lt;&gt;MONTH(MAX($A$2:A17)),SUM("1/"&amp;D18&amp;"/"&amp;C18),"")</f>
        <v/>
      </c>
      <c r="B18" s="19">
        <f t="shared" si="5"/>
        <v>4</v>
      </c>
      <c r="C18" s="17">
        <v>2019</v>
      </c>
      <c r="D18" s="24" t="s">
        <v>18</v>
      </c>
      <c r="E18" s="20"/>
      <c r="F18" s="21">
        <f>IFERROR((GETPIVOTDATA("Somme de H Réel",[1]Analyse!$K$4,"Année",C18,"Semaine",B18,"Nature",[1]Analyse!$L$1)),0)</f>
        <v>0</v>
      </c>
      <c r="G18" s="21">
        <f>IFERROR((GETPIVOTDATA("Somme de H Théo",[1]Analyse!$K$4,"Année",C18,"Semaine",B18,"Nature",[1]Analyse!$L$1)),0)</f>
        <v>0</v>
      </c>
      <c r="H18" s="20"/>
      <c r="I18" s="21">
        <f>IFERROR(GETPIVOTDATA("Somme de Journal",[1]Analyse!$K$4,"Année",C18,"Semaine",B18,"Nature",[1]Analyse!$L$1),0)</f>
        <v>0</v>
      </c>
      <c r="J18" s="21">
        <f t="shared" si="0"/>
        <v>0</v>
      </c>
      <c r="K18" s="22">
        <f t="shared" si="1"/>
        <v>0</v>
      </c>
      <c r="L18" s="20"/>
      <c r="M18" s="21">
        <f>IF(D17&lt;&gt;D18,I18,I18+M17)</f>
        <v>0</v>
      </c>
      <c r="N18" s="21">
        <f>IF(D17&lt;&gt;D18,J18,J18+N17)</f>
        <v>0</v>
      </c>
      <c r="O18" s="21">
        <f>IF(D17&lt;&gt;D18,K18,K18+O17)</f>
        <v>0</v>
      </c>
      <c r="P18" s="20"/>
      <c r="Q18" s="21">
        <f t="shared" si="2"/>
        <v>0</v>
      </c>
      <c r="R18" s="21">
        <f t="shared" si="3"/>
        <v>0</v>
      </c>
      <c r="S18" s="22">
        <f>[1]Analyse!$E$19</f>
        <v>0</v>
      </c>
      <c r="T18" s="23"/>
    </row>
    <row r="19" spans="1:20" x14ac:dyDescent="0.25">
      <c r="A19" s="26" t="str">
        <f>IF(MONTH(SUM("1/"&amp;D19))&lt;&gt;MONTH(MAX($A$2:A18)),SUM("1/"&amp;D19&amp;"/"&amp;C19),"")</f>
        <v/>
      </c>
      <c r="B19" s="19">
        <f t="shared" si="5"/>
        <v>5</v>
      </c>
      <c r="C19" s="17">
        <v>2019</v>
      </c>
      <c r="D19" s="24" t="s">
        <v>18</v>
      </c>
      <c r="E19" s="20"/>
      <c r="F19" s="21">
        <f>IFERROR((GETPIVOTDATA("Somme de H Réel",[1]Analyse!$K$4,"Année",C19,"Semaine",B19,"Nature",[1]Analyse!$L$1)),0)</f>
        <v>0</v>
      </c>
      <c r="G19" s="21">
        <f>IFERROR((GETPIVOTDATA("Somme de H Théo",[1]Analyse!$K$4,"Année",C19,"Semaine",B19,"Nature",[1]Analyse!$L$1)),0)</f>
        <v>0</v>
      </c>
      <c r="H19" s="20"/>
      <c r="I19" s="21">
        <f>IFERROR(GETPIVOTDATA("Somme de Journal",[1]Analyse!$K$4,"Année",C19,"Semaine",B19,"Nature",[1]Analyse!$L$1),0)</f>
        <v>0</v>
      </c>
      <c r="J19" s="21">
        <f t="shared" si="0"/>
        <v>0</v>
      </c>
      <c r="K19" s="22">
        <f t="shared" si="1"/>
        <v>0</v>
      </c>
      <c r="L19" s="20"/>
      <c r="M19" s="21">
        <f>IF(D18&lt;&gt;D19,I19,I19+M18)</f>
        <v>0</v>
      </c>
      <c r="N19" s="21">
        <f>IF(D18&lt;&gt;D19,J19,J19+N18)</f>
        <v>0</v>
      </c>
      <c r="O19" s="21">
        <f>IF(D18&lt;&gt;D19,K19,K19+O18)</f>
        <v>0</v>
      </c>
      <c r="P19" s="20"/>
      <c r="Q19" s="21">
        <f t="shared" si="2"/>
        <v>0</v>
      </c>
      <c r="R19" s="21">
        <f t="shared" si="3"/>
        <v>0</v>
      </c>
      <c r="S19" s="22">
        <f>[1]Analyse!$E$19</f>
        <v>0</v>
      </c>
      <c r="T19" s="23"/>
    </row>
    <row r="20" spans="1:20" x14ac:dyDescent="0.25">
      <c r="A20" s="26">
        <f>IF(MONTH(SUM("1/"&amp;D20))&lt;&gt;MONTH(MAX($A$2:A19)),SUM("1/"&amp;D20&amp;"/"&amp;C20),"")</f>
        <v>43497</v>
      </c>
      <c r="B20" s="19">
        <f t="shared" si="5"/>
        <v>6</v>
      </c>
      <c r="C20" s="17">
        <v>2019</v>
      </c>
      <c r="D20" s="24" t="s">
        <v>19</v>
      </c>
      <c r="E20" s="20"/>
      <c r="F20" s="21">
        <f>IFERROR((GETPIVOTDATA("Somme de H Réel",[1]Analyse!$K$4,"Année",C20,"Semaine",B20,"Nature",[1]Analyse!$L$1)),0)</f>
        <v>0</v>
      </c>
      <c r="G20" s="21">
        <f>IFERROR((GETPIVOTDATA("Somme de H Théo",[1]Analyse!$K$4,"Année",C20,"Semaine",B20,"Nature",[1]Analyse!$L$1)),0)</f>
        <v>0</v>
      </c>
      <c r="H20" s="20"/>
      <c r="I20" s="21">
        <f>IFERROR(GETPIVOTDATA("Somme de Journal",[1]Analyse!$K$4,"Année",C20,"Semaine",B20,"Nature",[1]Analyse!$L$1),0)</f>
        <v>0</v>
      </c>
      <c r="J20" s="21">
        <f t="shared" si="0"/>
        <v>0</v>
      </c>
      <c r="K20" s="22">
        <f t="shared" si="1"/>
        <v>0</v>
      </c>
      <c r="L20" s="20"/>
      <c r="M20" s="21">
        <f>IF(D19&lt;&gt;D20,I20,I20+M19)</f>
        <v>0</v>
      </c>
      <c r="N20" s="21">
        <f>IF(D19&lt;&gt;D20,J20,J20+N19)</f>
        <v>0</v>
      </c>
      <c r="O20" s="21">
        <f>IF(D19&lt;&gt;D20,K20,K20+O19)</f>
        <v>0</v>
      </c>
      <c r="P20" s="20"/>
      <c r="Q20" s="21">
        <f t="shared" si="2"/>
        <v>0</v>
      </c>
      <c r="R20" s="21">
        <f t="shared" si="3"/>
        <v>0</v>
      </c>
      <c r="S20" s="22">
        <f>[1]Analyse!$E$19</f>
        <v>0</v>
      </c>
      <c r="T20" s="23"/>
    </row>
    <row r="21" spans="1:20" x14ac:dyDescent="0.25">
      <c r="A21" s="26" t="str">
        <f>IF(MONTH(SUM("1/"&amp;D21))&lt;&gt;MONTH(MAX($A$2:A20)),SUM("1/"&amp;D21&amp;"/"&amp;C21),"")</f>
        <v/>
      </c>
      <c r="B21" s="19">
        <f t="shared" si="5"/>
        <v>7</v>
      </c>
      <c r="C21" s="17">
        <v>2019</v>
      </c>
      <c r="D21" s="24" t="s">
        <v>19</v>
      </c>
      <c r="E21" s="20"/>
      <c r="F21" s="21">
        <f>IFERROR((GETPIVOTDATA("Somme de H Réel",[1]Analyse!$K$4,"Année",C21,"Semaine",B21,"Nature",[1]Analyse!$L$1)),0)</f>
        <v>0</v>
      </c>
      <c r="G21" s="21">
        <f>IFERROR((GETPIVOTDATA("Somme de H Théo",[1]Analyse!$K$4,"Année",C21,"Semaine",B21,"Nature",[1]Analyse!$L$1)),0)</f>
        <v>0</v>
      </c>
      <c r="H21" s="20"/>
      <c r="I21" s="21">
        <f>IFERROR(GETPIVOTDATA("Somme de Journal",[1]Analyse!$K$4,"Année",C21,"Semaine",B21,"Nature",[1]Analyse!$L$1),0)</f>
        <v>0</v>
      </c>
      <c r="J21" s="21">
        <f t="shared" si="0"/>
        <v>0</v>
      </c>
      <c r="K21" s="22">
        <f t="shared" si="1"/>
        <v>0</v>
      </c>
      <c r="L21" s="20"/>
      <c r="M21" s="21">
        <f>IF(D20&lt;&gt;D21,I21,I21+M20)</f>
        <v>0</v>
      </c>
      <c r="N21" s="21">
        <f>IF(D20&lt;&gt;D21,J21,J21+N20)</f>
        <v>0</v>
      </c>
      <c r="O21" s="21">
        <f>IF(D20&lt;&gt;D21,K21,K21+O20)</f>
        <v>0</v>
      </c>
      <c r="P21" s="20"/>
      <c r="Q21" s="21">
        <f t="shared" si="2"/>
        <v>0</v>
      </c>
      <c r="R21" s="21">
        <f t="shared" si="3"/>
        <v>0</v>
      </c>
      <c r="S21" s="22">
        <f>[1]Analyse!$E$19</f>
        <v>0</v>
      </c>
      <c r="T21" s="23"/>
    </row>
    <row r="22" spans="1:20" x14ac:dyDescent="0.25">
      <c r="A22" s="26" t="str">
        <f>IF(MONTH(SUM("1/"&amp;D22))&lt;&gt;MONTH(MAX($A$2:A21)),SUM("1/"&amp;D22&amp;"/"&amp;C22),"")</f>
        <v/>
      </c>
      <c r="B22" s="19">
        <f t="shared" si="5"/>
        <v>8</v>
      </c>
      <c r="C22" s="17">
        <v>2019</v>
      </c>
      <c r="D22" s="24" t="s">
        <v>19</v>
      </c>
      <c r="E22" s="20"/>
      <c r="F22" s="21">
        <f>IFERROR((GETPIVOTDATA("Somme de H Réel",[1]Analyse!$K$4,"Année",C22,"Semaine",B22,"Nature",[1]Analyse!$L$1)),0)</f>
        <v>0</v>
      </c>
      <c r="G22" s="21">
        <f>IFERROR((GETPIVOTDATA("Somme de H Théo",[1]Analyse!$K$4,"Année",C22,"Semaine",B22,"Nature",[1]Analyse!$L$1)),0)</f>
        <v>0</v>
      </c>
      <c r="H22" s="20"/>
      <c r="I22" s="21">
        <f>IFERROR(GETPIVOTDATA("Somme de Journal",[1]Analyse!$K$4,"Année",C22,"Semaine",B22,"Nature",[1]Analyse!$L$1),0)</f>
        <v>0</v>
      </c>
      <c r="J22" s="21">
        <f t="shared" si="0"/>
        <v>0</v>
      </c>
      <c r="K22" s="22">
        <f t="shared" si="1"/>
        <v>0</v>
      </c>
      <c r="L22" s="20"/>
      <c r="M22" s="21">
        <f>IF(D21&lt;&gt;D22,I22,I22+M21)</f>
        <v>0</v>
      </c>
      <c r="N22" s="21">
        <f>IF(D21&lt;&gt;D22,J22,J22+N21)</f>
        <v>0</v>
      </c>
      <c r="O22" s="21">
        <f>IF(D21&lt;&gt;D22,K22,K22+O21)</f>
        <v>0</v>
      </c>
      <c r="P22" s="20"/>
      <c r="Q22" s="21">
        <f t="shared" si="2"/>
        <v>0</v>
      </c>
      <c r="R22" s="21">
        <f t="shared" si="3"/>
        <v>0</v>
      </c>
      <c r="S22" s="22">
        <f>[1]Analyse!$E$19</f>
        <v>0</v>
      </c>
      <c r="T22" s="23"/>
    </row>
    <row r="23" spans="1:20" x14ac:dyDescent="0.25">
      <c r="A23" s="26" t="str">
        <f>IF(MONTH(SUM("1/"&amp;D23))&lt;&gt;MONTH(MAX($A$2:A22)),SUM("1/"&amp;D23&amp;"/"&amp;C23),"")</f>
        <v/>
      </c>
      <c r="B23" s="19">
        <f t="shared" si="5"/>
        <v>9</v>
      </c>
      <c r="C23" s="17">
        <v>2019</v>
      </c>
      <c r="D23" s="24" t="s">
        <v>19</v>
      </c>
      <c r="E23" s="20"/>
      <c r="F23" s="21">
        <f>IFERROR((GETPIVOTDATA("Somme de H Réel",[1]Analyse!$K$4,"Année",C23,"Semaine",B23,"Nature",[1]Analyse!$L$1)),0)</f>
        <v>0</v>
      </c>
      <c r="G23" s="21">
        <f>IFERROR((GETPIVOTDATA("Somme de H Théo",[1]Analyse!$K$4,"Année",C23,"Semaine",B23,"Nature",[1]Analyse!$L$1)),0)</f>
        <v>0</v>
      </c>
      <c r="H23" s="20"/>
      <c r="I23" s="21">
        <f>IFERROR(GETPIVOTDATA("Somme de Journal",[1]Analyse!$K$4,"Année",C23,"Semaine",B23,"Nature",[1]Analyse!$L$1),0)</f>
        <v>0</v>
      </c>
      <c r="J23" s="21">
        <f t="shared" si="0"/>
        <v>0</v>
      </c>
      <c r="K23" s="22">
        <f t="shared" si="1"/>
        <v>0</v>
      </c>
      <c r="L23" s="20"/>
      <c r="M23" s="21">
        <f>IF(D22&lt;&gt;D23,I23,I23+M22)</f>
        <v>0</v>
      </c>
      <c r="N23" s="21">
        <f>IF(D22&lt;&gt;D23,J23,J23+N22)</f>
        <v>0</v>
      </c>
      <c r="O23" s="21">
        <f>IF(D22&lt;&gt;D23,K23,K23+O22)</f>
        <v>0</v>
      </c>
      <c r="P23" s="20"/>
      <c r="Q23" s="21">
        <f t="shared" si="2"/>
        <v>0</v>
      </c>
      <c r="R23" s="21">
        <f t="shared" si="3"/>
        <v>0</v>
      </c>
      <c r="S23" s="22">
        <f>[1]Analyse!$E$19</f>
        <v>0</v>
      </c>
      <c r="T23" s="23"/>
    </row>
    <row r="24" spans="1:20" x14ac:dyDescent="0.25">
      <c r="A24" s="26">
        <f>IF(MONTH(SUM("1/"&amp;D24))&lt;&gt;MONTH(MAX($A$2:A23)),SUM("1/"&amp;D24&amp;"/"&amp;C24),"")</f>
        <v>43525</v>
      </c>
      <c r="B24" s="19">
        <f t="shared" si="5"/>
        <v>10</v>
      </c>
      <c r="C24" s="17">
        <v>2019</v>
      </c>
      <c r="D24" s="24" t="s">
        <v>20</v>
      </c>
      <c r="E24" s="20"/>
      <c r="F24" s="21">
        <f>IFERROR((GETPIVOTDATA("Somme de H Réel",[1]Analyse!$K$4,"Année",C24,"Semaine",B24,"Nature",[1]Analyse!$L$1)),0)</f>
        <v>0</v>
      </c>
      <c r="G24" s="21">
        <f>IFERROR((GETPIVOTDATA("Somme de H Théo",[1]Analyse!$K$4,"Année",C24,"Semaine",B24,"Nature",[1]Analyse!$L$1)),0)</f>
        <v>0</v>
      </c>
      <c r="H24" s="20"/>
      <c r="I24" s="21">
        <f>IFERROR(GETPIVOTDATA("Somme de Journal",[1]Analyse!$K$4,"Année",C24,"Semaine",B24,"Nature",[1]Analyse!$L$1),0)</f>
        <v>0</v>
      </c>
      <c r="J24" s="21">
        <f t="shared" si="0"/>
        <v>0</v>
      </c>
      <c r="K24" s="22">
        <f t="shared" si="1"/>
        <v>0</v>
      </c>
      <c r="L24" s="20"/>
      <c r="M24" s="21">
        <f>IF(D23&lt;&gt;D24,I24,I24+M23)</f>
        <v>0</v>
      </c>
      <c r="N24" s="21">
        <f>IF(D23&lt;&gt;D24,J24,J24+N23)</f>
        <v>0</v>
      </c>
      <c r="O24" s="21">
        <f>IF(D23&lt;&gt;D24,K24,K24+O23)</f>
        <v>0</v>
      </c>
      <c r="P24" s="20"/>
      <c r="Q24" s="21">
        <f t="shared" si="2"/>
        <v>0</v>
      </c>
      <c r="R24" s="21">
        <f t="shared" si="3"/>
        <v>0</v>
      </c>
      <c r="S24" s="22">
        <f>[1]Analyse!$E$19</f>
        <v>0</v>
      </c>
      <c r="T24" s="23"/>
    </row>
    <row r="25" spans="1:20" x14ac:dyDescent="0.25">
      <c r="A25" s="26" t="str">
        <f>IF(MONTH(SUM("1/"&amp;D25))&lt;&gt;MONTH(MAX($A$2:A24)),SUM("1/"&amp;D25&amp;"/"&amp;C25),"")</f>
        <v/>
      </c>
      <c r="B25" s="19">
        <f t="shared" si="5"/>
        <v>11</v>
      </c>
      <c r="C25" s="17">
        <v>2019</v>
      </c>
      <c r="D25" s="24" t="s">
        <v>20</v>
      </c>
      <c r="E25" s="20"/>
      <c r="F25" s="21">
        <f>IFERROR((GETPIVOTDATA("Somme de H Réel",[1]Analyse!$K$4,"Année",C25,"Semaine",B25,"Nature",[1]Analyse!$L$1)),0)</f>
        <v>0</v>
      </c>
      <c r="G25" s="21">
        <f>IFERROR((GETPIVOTDATA("Somme de H Théo",[1]Analyse!$K$4,"Année",C25,"Semaine",B25,"Nature",[1]Analyse!$L$1)),0)</f>
        <v>0</v>
      </c>
      <c r="H25" s="20"/>
      <c r="I25" s="21">
        <f>IFERROR(GETPIVOTDATA("Somme de Journal",[1]Analyse!$K$4,"Année",C25,"Semaine",B25,"Nature",[1]Analyse!$L$1),0)</f>
        <v>0</v>
      </c>
      <c r="J25" s="21">
        <f t="shared" si="0"/>
        <v>0</v>
      </c>
      <c r="K25" s="22">
        <f t="shared" si="1"/>
        <v>0</v>
      </c>
      <c r="L25" s="20"/>
      <c r="M25" s="21">
        <f>IF(D24&lt;&gt;D25,I25,I25+M24)</f>
        <v>0</v>
      </c>
      <c r="N25" s="21">
        <f>IF(D24&lt;&gt;D25,J25,J25+N24)</f>
        <v>0</v>
      </c>
      <c r="O25" s="21">
        <f>IF(D24&lt;&gt;D25,K25,K25+O24)</f>
        <v>0</v>
      </c>
      <c r="P25" s="20"/>
      <c r="Q25" s="21">
        <f t="shared" si="2"/>
        <v>0</v>
      </c>
      <c r="R25" s="21">
        <f t="shared" si="3"/>
        <v>0</v>
      </c>
      <c r="S25" s="22">
        <f>[1]Analyse!$E$19</f>
        <v>0</v>
      </c>
      <c r="T25" s="23"/>
    </row>
    <row r="26" spans="1:20" x14ac:dyDescent="0.25">
      <c r="A26" s="26" t="str">
        <f>IF(MONTH(SUM("1/"&amp;D26))&lt;&gt;MONTH(MAX($A$2:A25)),SUM("1/"&amp;D26&amp;"/"&amp;C26),"")</f>
        <v/>
      </c>
      <c r="B26" s="19">
        <f t="shared" si="5"/>
        <v>12</v>
      </c>
      <c r="C26" s="17">
        <v>2019</v>
      </c>
      <c r="D26" s="24" t="s">
        <v>20</v>
      </c>
      <c r="E26" s="20"/>
      <c r="F26" s="21">
        <f>IFERROR((GETPIVOTDATA("Somme de H Réel",[1]Analyse!$K$4,"Année",C26,"Semaine",B26,"Nature",[1]Analyse!$L$1)),0)</f>
        <v>0</v>
      </c>
      <c r="G26" s="21">
        <f>IFERROR((GETPIVOTDATA("Somme de H Théo",[1]Analyse!$K$4,"Année",C26,"Semaine",B26,"Nature",[1]Analyse!$L$1)),0)</f>
        <v>0</v>
      </c>
      <c r="H26" s="20"/>
      <c r="I26" s="21">
        <f>IFERROR(GETPIVOTDATA("Somme de Journal",[1]Analyse!$K$4,"Année",C26,"Semaine",B26,"Nature",[1]Analyse!$L$1),0)</f>
        <v>0</v>
      </c>
      <c r="J26" s="21">
        <f t="shared" si="0"/>
        <v>0</v>
      </c>
      <c r="K26" s="22">
        <f t="shared" si="1"/>
        <v>0</v>
      </c>
      <c r="L26" s="20"/>
      <c r="M26" s="21">
        <f>IF(D25&lt;&gt;D26,I26,I26+M25)</f>
        <v>0</v>
      </c>
      <c r="N26" s="21">
        <f>IF(D25&lt;&gt;D26,J26,J26+N25)</f>
        <v>0</v>
      </c>
      <c r="O26" s="21">
        <f>IF(D25&lt;&gt;D26,K26,K26+O25)</f>
        <v>0</v>
      </c>
      <c r="P26" s="20"/>
      <c r="Q26" s="21">
        <f t="shared" si="2"/>
        <v>0</v>
      </c>
      <c r="R26" s="21">
        <f t="shared" si="3"/>
        <v>0</v>
      </c>
      <c r="S26" s="22">
        <f>[1]Analyse!$E$19</f>
        <v>0</v>
      </c>
      <c r="T26" s="23"/>
    </row>
    <row r="27" spans="1:20" x14ac:dyDescent="0.25">
      <c r="A27" s="26" t="str">
        <f>IF(MONTH(SUM("1/"&amp;D27))&lt;&gt;MONTH(MAX($A$2:A26)),SUM("1/"&amp;D27&amp;"/"&amp;C27),"")</f>
        <v/>
      </c>
      <c r="B27" s="19">
        <f t="shared" si="5"/>
        <v>13</v>
      </c>
      <c r="C27" s="17">
        <v>2019</v>
      </c>
      <c r="D27" s="24" t="s">
        <v>20</v>
      </c>
      <c r="E27" s="20"/>
      <c r="F27" s="21">
        <f>IFERROR((GETPIVOTDATA("Somme de H Réel",[1]Analyse!$K$4,"Année",C27,"Semaine",B27,"Nature",[1]Analyse!$L$1)),0)</f>
        <v>0</v>
      </c>
      <c r="G27" s="21">
        <f>IFERROR((GETPIVOTDATA("Somme de H Théo",[1]Analyse!$K$4,"Année",C27,"Semaine",B27,"Nature",[1]Analyse!$L$1)),0)</f>
        <v>0</v>
      </c>
      <c r="H27" s="20"/>
      <c r="I27" s="21">
        <f>IFERROR(GETPIVOTDATA("Somme de Journal",[1]Analyse!$K$4,"Année",C27,"Semaine",B27,"Nature",[1]Analyse!$L$1),0)</f>
        <v>0</v>
      </c>
      <c r="J27" s="21">
        <f t="shared" si="0"/>
        <v>0</v>
      </c>
      <c r="K27" s="22">
        <f t="shared" si="1"/>
        <v>0</v>
      </c>
      <c r="L27" s="20"/>
      <c r="M27" s="21">
        <f>IF(D26&lt;&gt;D27,I27,I27+M26)</f>
        <v>0</v>
      </c>
      <c r="N27" s="21">
        <f>IF(D26&lt;&gt;D27,J27,J27+N26)</f>
        <v>0</v>
      </c>
      <c r="O27" s="21">
        <f>IF(D26&lt;&gt;D27,K27,K27+O26)</f>
        <v>0</v>
      </c>
      <c r="P27" s="20"/>
      <c r="Q27" s="21">
        <f t="shared" si="2"/>
        <v>0</v>
      </c>
      <c r="R27" s="21">
        <f t="shared" si="3"/>
        <v>0</v>
      </c>
      <c r="S27" s="22">
        <f>[1]Analyse!$E$19</f>
        <v>0</v>
      </c>
      <c r="T27" s="23"/>
    </row>
    <row r="28" spans="1:20" x14ac:dyDescent="0.25">
      <c r="A28" s="26">
        <f>IF(MONTH(SUM("1/"&amp;D28))&lt;&gt;MONTH(MAX($A$2:A27)),SUM("1/"&amp;D28&amp;"/"&amp;C28),"")</f>
        <v>43556</v>
      </c>
      <c r="B28" s="19">
        <f t="shared" si="5"/>
        <v>14</v>
      </c>
      <c r="C28" s="17">
        <v>2019</v>
      </c>
      <c r="D28" s="24" t="s">
        <v>21</v>
      </c>
      <c r="E28" s="20"/>
      <c r="F28" s="21">
        <f>IFERROR((GETPIVOTDATA("Somme de H Réel",[1]Analyse!$K$4,"Année",C28,"Semaine",B28,"Nature",[1]Analyse!$L$1)),0)</f>
        <v>0</v>
      </c>
      <c r="G28" s="21">
        <f>IFERROR((GETPIVOTDATA("Somme de H Théo",[1]Analyse!$K$4,"Année",C28,"Semaine",B28,"Nature",[1]Analyse!$L$1)),0)</f>
        <v>0</v>
      </c>
      <c r="H28" s="20"/>
      <c r="I28" s="21">
        <f>IFERROR(GETPIVOTDATA("Somme de Journal",[1]Analyse!$K$4,"Année",C28,"Semaine",B28,"Nature",[1]Analyse!$L$1),0)</f>
        <v>0</v>
      </c>
      <c r="J28" s="21">
        <f t="shared" si="0"/>
        <v>0</v>
      </c>
      <c r="K28" s="22">
        <f t="shared" si="1"/>
        <v>0</v>
      </c>
      <c r="L28" s="20"/>
      <c r="M28" s="21">
        <f>IF(D27&lt;&gt;D28,I28,I28+M27)</f>
        <v>0</v>
      </c>
      <c r="N28" s="21">
        <f>IF(D27&lt;&gt;D28,J28,J28+N27)</f>
        <v>0</v>
      </c>
      <c r="O28" s="21">
        <f>IF(D27&lt;&gt;D28,K28,K28+O27)</f>
        <v>0</v>
      </c>
      <c r="P28" s="20"/>
      <c r="Q28" s="21">
        <f t="shared" si="2"/>
        <v>0</v>
      </c>
      <c r="R28" s="21">
        <f t="shared" si="3"/>
        <v>0</v>
      </c>
      <c r="S28" s="22">
        <f>[1]Analyse!$E$19</f>
        <v>0</v>
      </c>
      <c r="T28" s="23"/>
    </row>
    <row r="29" spans="1:20" x14ac:dyDescent="0.25">
      <c r="A29" s="26" t="str">
        <f>IF(MONTH(SUM("1/"&amp;D29))&lt;&gt;MONTH(MAX($A$2:A28)),SUM("1/"&amp;D29&amp;"/"&amp;C29),"")</f>
        <v/>
      </c>
      <c r="B29" s="19">
        <f t="shared" si="5"/>
        <v>15</v>
      </c>
      <c r="C29" s="17">
        <v>2019</v>
      </c>
      <c r="D29" s="24" t="s">
        <v>21</v>
      </c>
      <c r="E29" s="20"/>
      <c r="F29" s="21">
        <f>IFERROR((GETPIVOTDATA("Somme de H Réel",[1]Analyse!$K$4,"Année",C29,"Semaine",B29,"Nature",[1]Analyse!$L$1)),0)</f>
        <v>0</v>
      </c>
      <c r="G29" s="21">
        <f>IFERROR((GETPIVOTDATA("Somme de H Théo",[1]Analyse!$K$4,"Année",C29,"Semaine",B29,"Nature",[1]Analyse!$L$1)),0)</f>
        <v>0</v>
      </c>
      <c r="H29" s="20"/>
      <c r="I29" s="21">
        <f>IFERROR(GETPIVOTDATA("Somme de Journal",[1]Analyse!$K$4,"Année",C29,"Semaine",B29,"Nature",[1]Analyse!$L$1),0)</f>
        <v>0</v>
      </c>
      <c r="J29" s="21">
        <f t="shared" si="0"/>
        <v>0</v>
      </c>
      <c r="K29" s="22">
        <f t="shared" si="1"/>
        <v>0</v>
      </c>
      <c r="L29" s="20"/>
      <c r="M29" s="21">
        <f>IF(D28&lt;&gt;D29,I29,I29+M28)</f>
        <v>0</v>
      </c>
      <c r="N29" s="21">
        <f>IF(D28&lt;&gt;D29,J29,J29+N28)</f>
        <v>0</v>
      </c>
      <c r="O29" s="21">
        <f>IF(D28&lt;&gt;D29,K29,K29+O28)</f>
        <v>0</v>
      </c>
      <c r="P29" s="20"/>
      <c r="Q29" s="21">
        <f t="shared" si="2"/>
        <v>0</v>
      </c>
      <c r="R29" s="21">
        <f t="shared" si="3"/>
        <v>0</v>
      </c>
      <c r="S29" s="22">
        <f>[1]Analyse!$E$19</f>
        <v>0</v>
      </c>
      <c r="T29" s="23"/>
    </row>
    <row r="30" spans="1:20" x14ac:dyDescent="0.25">
      <c r="A30" s="26" t="str">
        <f>IF(MONTH(SUM("1/"&amp;D30))&lt;&gt;MONTH(MAX($A$2:A29)),SUM("1/"&amp;D30&amp;"/"&amp;C30),"")</f>
        <v/>
      </c>
      <c r="B30" s="19">
        <f t="shared" si="5"/>
        <v>16</v>
      </c>
      <c r="C30" s="17">
        <v>2019</v>
      </c>
      <c r="D30" s="24" t="s">
        <v>21</v>
      </c>
      <c r="E30" s="20"/>
      <c r="F30" s="21">
        <f>IFERROR((GETPIVOTDATA("Somme de H Réel",[1]Analyse!$K$4,"Année",C30,"Semaine",B30,"Nature",[1]Analyse!$L$1)),0)</f>
        <v>0</v>
      </c>
      <c r="G30" s="21">
        <f>IFERROR((GETPIVOTDATA("Somme de H Théo",[1]Analyse!$K$4,"Année",C30,"Semaine",B30,"Nature",[1]Analyse!$L$1)),0)</f>
        <v>0</v>
      </c>
      <c r="H30" s="20"/>
      <c r="I30" s="21">
        <f>IFERROR(GETPIVOTDATA("Somme de Journal",[1]Analyse!$K$4,"Année",C30,"Semaine",B30,"Nature",[1]Analyse!$L$1),0)</f>
        <v>0</v>
      </c>
      <c r="J30" s="21">
        <f t="shared" si="0"/>
        <v>0</v>
      </c>
      <c r="K30" s="22">
        <f t="shared" si="1"/>
        <v>0</v>
      </c>
      <c r="L30" s="20"/>
      <c r="M30" s="21">
        <f>IF(D29&lt;&gt;D30,I30,I30+M29)</f>
        <v>0</v>
      </c>
      <c r="N30" s="21">
        <f>IF(D29&lt;&gt;D30,J30,J30+N29)</f>
        <v>0</v>
      </c>
      <c r="O30" s="21">
        <f>IF(D29&lt;&gt;D30,K30,K30+O29)</f>
        <v>0</v>
      </c>
      <c r="P30" s="20"/>
      <c r="Q30" s="21">
        <f t="shared" si="2"/>
        <v>0</v>
      </c>
      <c r="R30" s="21">
        <f t="shared" si="3"/>
        <v>0</v>
      </c>
      <c r="S30" s="22">
        <f>[1]Analyse!$E$19</f>
        <v>0</v>
      </c>
      <c r="T30" s="23"/>
    </row>
    <row r="31" spans="1:20" x14ac:dyDescent="0.25">
      <c r="A31" s="26" t="str">
        <f>IF(MONTH(SUM("1/"&amp;D31))&lt;&gt;MONTH(MAX($A$2:A30)),SUM("1/"&amp;D31&amp;"/"&amp;C31),"")</f>
        <v/>
      </c>
      <c r="B31" s="19">
        <f t="shared" si="5"/>
        <v>17</v>
      </c>
      <c r="C31" s="17">
        <v>2019</v>
      </c>
      <c r="D31" s="24" t="s">
        <v>21</v>
      </c>
      <c r="E31" s="20"/>
      <c r="F31" s="21">
        <f>IFERROR((GETPIVOTDATA("Somme de H Réel",[1]Analyse!$K$4,"Année",C31,"Semaine",B31,"Nature",[1]Analyse!$L$1)),0)</f>
        <v>0</v>
      </c>
      <c r="G31" s="21">
        <f>IFERROR((GETPIVOTDATA("Somme de H Théo",[1]Analyse!$K$4,"Année",C31,"Semaine",B31,"Nature",[1]Analyse!$L$1)),0)</f>
        <v>0</v>
      </c>
      <c r="H31" s="20"/>
      <c r="I31" s="21">
        <f>IFERROR(GETPIVOTDATA("Somme de Journal",[1]Analyse!$K$4,"Année",C31,"Semaine",B31,"Nature",[1]Analyse!$L$1),0)</f>
        <v>0</v>
      </c>
      <c r="J31" s="21">
        <f t="shared" si="0"/>
        <v>0</v>
      </c>
      <c r="K31" s="22">
        <f t="shared" si="1"/>
        <v>0</v>
      </c>
      <c r="L31" s="20"/>
      <c r="M31" s="21">
        <f>IF(D30&lt;&gt;D31,I31,I31+M30)</f>
        <v>0</v>
      </c>
      <c r="N31" s="21">
        <f>IF(D30&lt;&gt;D31,J31,J31+N30)</f>
        <v>0</v>
      </c>
      <c r="O31" s="21">
        <f>IF(D30&lt;&gt;D31,K31,K31+O30)</f>
        <v>0</v>
      </c>
      <c r="P31" s="20"/>
      <c r="Q31" s="21">
        <f t="shared" si="2"/>
        <v>0</v>
      </c>
      <c r="R31" s="21">
        <f t="shared" si="3"/>
        <v>0</v>
      </c>
      <c r="S31" s="22">
        <f>[1]Analyse!$E$19</f>
        <v>0</v>
      </c>
      <c r="T31" s="23"/>
    </row>
    <row r="32" spans="1:20" x14ac:dyDescent="0.25">
      <c r="A32" s="26" t="str">
        <f>IF(MONTH(SUM("1/"&amp;D32))&lt;&gt;MONTH(MAX($A$2:A31)),SUM("1/"&amp;D32&amp;"/"&amp;C32),"")</f>
        <v/>
      </c>
      <c r="B32" s="19">
        <f t="shared" si="5"/>
        <v>18</v>
      </c>
      <c r="C32" s="17">
        <v>2019</v>
      </c>
      <c r="D32" s="24" t="s">
        <v>21</v>
      </c>
      <c r="E32" s="20"/>
      <c r="F32" s="21">
        <f>IFERROR((GETPIVOTDATA("Somme de H Réel",[1]Analyse!$K$4,"Année",C32,"Semaine",B32,"Nature",[1]Analyse!$L$1)),0)</f>
        <v>0</v>
      </c>
      <c r="G32" s="21">
        <f>IFERROR((GETPIVOTDATA("Somme de H Théo",[1]Analyse!$K$4,"Année",C32,"Semaine",B32,"Nature",[1]Analyse!$L$1)),0)</f>
        <v>0</v>
      </c>
      <c r="H32" s="20"/>
      <c r="I32" s="21">
        <f>IFERROR(GETPIVOTDATA("Somme de Journal",[1]Analyse!$K$4,"Année",C32,"Semaine",B32,"Nature",[1]Analyse!$L$1),0)</f>
        <v>0</v>
      </c>
      <c r="J32" s="21">
        <f t="shared" si="0"/>
        <v>0</v>
      </c>
      <c r="K32" s="22">
        <f t="shared" si="1"/>
        <v>0</v>
      </c>
      <c r="L32" s="20"/>
      <c r="M32" s="21">
        <f>IF(D31&lt;&gt;D32,I32,I32+M31)</f>
        <v>0</v>
      </c>
      <c r="N32" s="21">
        <f>IF(D31&lt;&gt;D32,J32,J32+N31)</f>
        <v>0</v>
      </c>
      <c r="O32" s="21">
        <f>IF(D31&lt;&gt;D32,K32,K32+O31)</f>
        <v>0</v>
      </c>
      <c r="P32" s="20"/>
      <c r="Q32" s="21">
        <f t="shared" si="2"/>
        <v>0</v>
      </c>
      <c r="R32" s="21">
        <f t="shared" si="3"/>
        <v>0</v>
      </c>
      <c r="S32" s="22">
        <f>[1]Analyse!$E$19</f>
        <v>0</v>
      </c>
      <c r="T32" s="23"/>
    </row>
    <row r="33" spans="1:20" x14ac:dyDescent="0.25">
      <c r="A33" s="26">
        <f>IF(MONTH(SUM("1/"&amp;D33))&lt;&gt;MONTH(MAX($A$2:A32)),SUM("1/"&amp;D33&amp;"/"&amp;C33),"")</f>
        <v>43586</v>
      </c>
      <c r="B33" s="19">
        <f t="shared" si="5"/>
        <v>19</v>
      </c>
      <c r="C33" s="17">
        <v>2019</v>
      </c>
      <c r="D33" s="24" t="s">
        <v>22</v>
      </c>
      <c r="E33" s="20"/>
      <c r="F33" s="21">
        <f>IFERROR((GETPIVOTDATA("Somme de H Réel",[1]Analyse!$K$4,"Année",C33,"Semaine",B33,"Nature",[1]Analyse!$L$1)),0)</f>
        <v>0</v>
      </c>
      <c r="G33" s="21">
        <f>IFERROR((GETPIVOTDATA("Somme de H Théo",[1]Analyse!$K$4,"Année",C33,"Semaine",B33,"Nature",[1]Analyse!$L$1)),0)</f>
        <v>0</v>
      </c>
      <c r="H33" s="20"/>
      <c r="I33" s="21">
        <f>IFERROR(GETPIVOTDATA("Somme de Journal",[1]Analyse!$K$4,"Année",C33,"Semaine",B33,"Nature",[1]Analyse!$L$1),0)</f>
        <v>0</v>
      </c>
      <c r="J33" s="21">
        <f t="shared" si="0"/>
        <v>0</v>
      </c>
      <c r="K33" s="22">
        <f t="shared" si="1"/>
        <v>0</v>
      </c>
      <c r="L33" s="20"/>
      <c r="M33" s="21">
        <f>IF(D32&lt;&gt;D33,I33,I33+M32)</f>
        <v>0</v>
      </c>
      <c r="N33" s="21">
        <f>IF(D32&lt;&gt;D33,J33,J33+N32)</f>
        <v>0</v>
      </c>
      <c r="O33" s="21">
        <f>IF(D32&lt;&gt;D33,K33,K33+O32)</f>
        <v>0</v>
      </c>
      <c r="P33" s="20"/>
      <c r="Q33" s="21">
        <f t="shared" si="2"/>
        <v>0</v>
      </c>
      <c r="R33" s="21">
        <f t="shared" si="3"/>
        <v>0</v>
      </c>
      <c r="S33" s="22">
        <f>[1]Analyse!$E$19</f>
        <v>0</v>
      </c>
      <c r="T33" s="23"/>
    </row>
    <row r="34" spans="1:20" x14ac:dyDescent="0.25">
      <c r="A34" s="26" t="str">
        <f>IF(MONTH(SUM("1/"&amp;D34))&lt;&gt;MONTH(MAX($A$2:A33)),SUM("1/"&amp;D34&amp;"/"&amp;C34),"")</f>
        <v/>
      </c>
      <c r="B34" s="19">
        <f t="shared" si="5"/>
        <v>20</v>
      </c>
      <c r="C34" s="17">
        <v>2019</v>
      </c>
      <c r="D34" s="24" t="s">
        <v>22</v>
      </c>
      <c r="E34" s="20"/>
      <c r="F34" s="21">
        <f>IFERROR((GETPIVOTDATA("Somme de H Réel",[1]Analyse!$K$4,"Année",C34,"Semaine",B34,"Nature",[1]Analyse!$L$1)),0)</f>
        <v>0</v>
      </c>
      <c r="G34" s="21">
        <f>IFERROR((GETPIVOTDATA("Somme de H Théo",[1]Analyse!$K$4,"Année",C34,"Semaine",B34,"Nature",[1]Analyse!$L$1)),0)</f>
        <v>0</v>
      </c>
      <c r="H34" s="20"/>
      <c r="I34" s="21">
        <f>IFERROR(GETPIVOTDATA("Somme de Journal",[1]Analyse!$K$4,"Année",C34,"Semaine",B34,"Nature",[1]Analyse!$L$1),0)</f>
        <v>0</v>
      </c>
      <c r="J34" s="21">
        <f t="shared" si="0"/>
        <v>0</v>
      </c>
      <c r="K34" s="22">
        <f t="shared" si="1"/>
        <v>0</v>
      </c>
      <c r="L34" s="20"/>
      <c r="M34" s="21">
        <f>IF(D33&lt;&gt;D34,I34,I34+M33)</f>
        <v>0</v>
      </c>
      <c r="N34" s="21">
        <f>IF(D33&lt;&gt;D34,J34,J34+N33)</f>
        <v>0</v>
      </c>
      <c r="O34" s="21">
        <f>IF(D33&lt;&gt;D34,K34,K34+O33)</f>
        <v>0</v>
      </c>
      <c r="P34" s="20"/>
      <c r="Q34" s="21">
        <f t="shared" si="2"/>
        <v>0</v>
      </c>
      <c r="R34" s="21">
        <f t="shared" si="3"/>
        <v>0</v>
      </c>
      <c r="S34" s="22">
        <f>[1]Analyse!$E$19</f>
        <v>0</v>
      </c>
      <c r="T34" s="23"/>
    </row>
    <row r="35" spans="1:20" x14ac:dyDescent="0.25">
      <c r="A35" s="26" t="str">
        <f>IF(MONTH(SUM("1/"&amp;D35))&lt;&gt;MONTH(MAX($A$2:A34)),SUM("1/"&amp;D35&amp;"/"&amp;C35),"")</f>
        <v/>
      </c>
      <c r="B35" s="19">
        <f t="shared" si="5"/>
        <v>21</v>
      </c>
      <c r="C35" s="17">
        <v>2019</v>
      </c>
      <c r="D35" s="24" t="s">
        <v>22</v>
      </c>
      <c r="E35" s="20"/>
      <c r="F35" s="21">
        <f>IFERROR((GETPIVOTDATA("Somme de H Réel",[1]Analyse!$K$4,"Année",C35,"Semaine",B35,"Nature",[1]Analyse!$L$1)),0)</f>
        <v>0</v>
      </c>
      <c r="G35" s="21">
        <f>IFERROR((GETPIVOTDATA("Somme de H Théo",[1]Analyse!$K$4,"Année",C35,"Semaine",B35,"Nature",[1]Analyse!$L$1)),0)</f>
        <v>0</v>
      </c>
      <c r="H35" s="20"/>
      <c r="I35" s="21">
        <f>IFERROR(GETPIVOTDATA("Somme de Journal",[1]Analyse!$K$4,"Année",C35,"Semaine",B35,"Nature",[1]Analyse!$L$1),0)</f>
        <v>0</v>
      </c>
      <c r="J35" s="21">
        <f t="shared" ref="J35:J66" si="6">IF(F35=0,0,I35/F35)</f>
        <v>0</v>
      </c>
      <c r="K35" s="22">
        <f t="shared" ref="K35:K66" si="7">IF(G35=0,0,I35/G35)</f>
        <v>0</v>
      </c>
      <c r="L35" s="20"/>
      <c r="M35" s="21">
        <f>IF(D34&lt;&gt;D35,I35,I35+M34)</f>
        <v>0</v>
      </c>
      <c r="N35" s="21">
        <f>IF(D34&lt;&gt;D35,J35,J35+N34)</f>
        <v>0</v>
      </c>
      <c r="O35" s="21">
        <f>IF(D34&lt;&gt;D35,K35,K35+O34)</f>
        <v>0</v>
      </c>
      <c r="P35" s="20"/>
      <c r="Q35" s="21">
        <f t="shared" ref="Q35:Q66" si="8">IF(N35=0,0,M35/N35)</f>
        <v>0</v>
      </c>
      <c r="R35" s="21">
        <f t="shared" ref="R35:R66" si="9">IF(O35=0,0,M35/O35)</f>
        <v>0</v>
      </c>
      <c r="S35" s="22">
        <f>[1]Analyse!$E$19</f>
        <v>0</v>
      </c>
      <c r="T35" s="23"/>
    </row>
    <row r="36" spans="1:20" x14ac:dyDescent="0.25">
      <c r="A36" s="26" t="str">
        <f>IF(MONTH(SUM("1/"&amp;D36))&lt;&gt;MONTH(MAX($A$2:A35)),SUM("1/"&amp;D36&amp;"/"&amp;C36),"")</f>
        <v/>
      </c>
      <c r="B36" s="19">
        <f t="shared" si="5"/>
        <v>22</v>
      </c>
      <c r="C36" s="17">
        <v>2019</v>
      </c>
      <c r="D36" s="24" t="s">
        <v>22</v>
      </c>
      <c r="E36" s="20"/>
      <c r="F36" s="21">
        <f>IFERROR((GETPIVOTDATA("Somme de H Réel",[1]Analyse!$K$4,"Année",C36,"Semaine",B36,"Nature",[1]Analyse!$L$1)),0)</f>
        <v>0</v>
      </c>
      <c r="G36" s="21">
        <f>IFERROR((GETPIVOTDATA("Somme de H Théo",[1]Analyse!$K$4,"Année",C36,"Semaine",B36,"Nature",[1]Analyse!$L$1)),0)</f>
        <v>0</v>
      </c>
      <c r="H36" s="20"/>
      <c r="I36" s="21">
        <f>IFERROR(GETPIVOTDATA("Somme de Journal",[1]Analyse!$K$4,"Année",C36,"Semaine",B36,"Nature",[1]Analyse!$L$1),0)</f>
        <v>0</v>
      </c>
      <c r="J36" s="21">
        <f t="shared" si="6"/>
        <v>0</v>
      </c>
      <c r="K36" s="22">
        <f t="shared" si="7"/>
        <v>0</v>
      </c>
      <c r="L36" s="20"/>
      <c r="M36" s="21">
        <f>IF(D35&lt;&gt;D36,I36,I36+M35)</f>
        <v>0</v>
      </c>
      <c r="N36" s="21">
        <f>IF(D35&lt;&gt;D36,J36,J36+N35)</f>
        <v>0</v>
      </c>
      <c r="O36" s="21">
        <f>IF(D35&lt;&gt;D36,K36,K36+O35)</f>
        <v>0</v>
      </c>
      <c r="P36" s="20"/>
      <c r="Q36" s="21">
        <f t="shared" si="8"/>
        <v>0</v>
      </c>
      <c r="R36" s="21">
        <f t="shared" si="9"/>
        <v>0</v>
      </c>
      <c r="S36" s="22">
        <f>[1]Analyse!$E$19</f>
        <v>0</v>
      </c>
      <c r="T36" s="23"/>
    </row>
    <row r="37" spans="1:20" x14ac:dyDescent="0.25">
      <c r="A37" s="26">
        <f>IF(MONTH(SUM("1/"&amp;D37))&lt;&gt;MONTH(MAX($A$2:A36)),SUM("1/"&amp;D37&amp;"/"&amp;C37),"")</f>
        <v>43617</v>
      </c>
      <c r="B37" s="19">
        <f t="shared" si="5"/>
        <v>23</v>
      </c>
      <c r="C37" s="17">
        <v>2019</v>
      </c>
      <c r="D37" s="24" t="s">
        <v>23</v>
      </c>
      <c r="E37" s="20"/>
      <c r="F37" s="21">
        <f>IFERROR((GETPIVOTDATA("Somme de H Réel",[1]Analyse!$K$4,"Année",C37,"Semaine",B37,"Nature",[1]Analyse!$L$1)),0)</f>
        <v>0</v>
      </c>
      <c r="G37" s="21">
        <f>IFERROR((GETPIVOTDATA("Somme de H Théo",[1]Analyse!$K$4,"Année",C37,"Semaine",B37,"Nature",[1]Analyse!$L$1)),0)</f>
        <v>0</v>
      </c>
      <c r="H37" s="20"/>
      <c r="I37" s="21">
        <f>IFERROR(GETPIVOTDATA("Somme de Journal",[1]Analyse!$K$4,"Année",C37,"Semaine",B37,"Nature",[1]Analyse!$L$1),0)</f>
        <v>0</v>
      </c>
      <c r="J37" s="21">
        <f t="shared" si="6"/>
        <v>0</v>
      </c>
      <c r="K37" s="22">
        <f t="shared" si="7"/>
        <v>0</v>
      </c>
      <c r="L37" s="20"/>
      <c r="M37" s="21">
        <f>IF(D36&lt;&gt;D37,I37,I37+M36)</f>
        <v>0</v>
      </c>
      <c r="N37" s="21">
        <f>IF(D36&lt;&gt;D37,J37,J37+N36)</f>
        <v>0</v>
      </c>
      <c r="O37" s="21">
        <f>IF(D36&lt;&gt;D37,K37,K37+O36)</f>
        <v>0</v>
      </c>
      <c r="P37" s="20"/>
      <c r="Q37" s="21">
        <f t="shared" si="8"/>
        <v>0</v>
      </c>
      <c r="R37" s="21">
        <f t="shared" si="9"/>
        <v>0</v>
      </c>
      <c r="S37" s="22">
        <f>[1]Analyse!$E$19</f>
        <v>0</v>
      </c>
      <c r="T37" s="23"/>
    </row>
    <row r="38" spans="1:20" x14ac:dyDescent="0.25">
      <c r="A38" s="26" t="str">
        <f>IF(MONTH(SUM("1/"&amp;D38))&lt;&gt;MONTH(MAX($A$2:A37)),SUM("1/"&amp;D38&amp;"/"&amp;C38),"")</f>
        <v/>
      </c>
      <c r="B38" s="19">
        <f t="shared" si="5"/>
        <v>24</v>
      </c>
      <c r="C38" s="17">
        <v>2019</v>
      </c>
      <c r="D38" s="24" t="s">
        <v>23</v>
      </c>
      <c r="E38" s="20"/>
      <c r="F38" s="21">
        <f>IFERROR((GETPIVOTDATA("Somme de H Réel",[1]Analyse!$K$4,"Année",C38,"Semaine",B38,"Nature",[1]Analyse!$L$1)),0)</f>
        <v>0</v>
      </c>
      <c r="G38" s="21">
        <f>IFERROR((GETPIVOTDATA("Somme de H Théo",[1]Analyse!$K$4,"Année",C38,"Semaine",B38,"Nature",[1]Analyse!$L$1)),0)</f>
        <v>0</v>
      </c>
      <c r="H38" s="20"/>
      <c r="I38" s="21">
        <f>IFERROR(GETPIVOTDATA("Somme de Journal",[1]Analyse!$K$4,"Année",C38,"Semaine",B38,"Nature",[1]Analyse!$L$1),0)</f>
        <v>0</v>
      </c>
      <c r="J38" s="21">
        <f t="shared" si="6"/>
        <v>0</v>
      </c>
      <c r="K38" s="22">
        <f t="shared" si="7"/>
        <v>0</v>
      </c>
      <c r="L38" s="20"/>
      <c r="M38" s="21">
        <f>IF(D37&lt;&gt;D38,I38,I38+M37)</f>
        <v>0</v>
      </c>
      <c r="N38" s="21">
        <f>IF(D37&lt;&gt;D38,J38,J38+N37)</f>
        <v>0</v>
      </c>
      <c r="O38" s="21">
        <f>IF(D37&lt;&gt;D38,K38,K38+O37)</f>
        <v>0</v>
      </c>
      <c r="P38" s="20"/>
      <c r="Q38" s="21">
        <f t="shared" si="8"/>
        <v>0</v>
      </c>
      <c r="R38" s="21">
        <f t="shared" si="9"/>
        <v>0</v>
      </c>
      <c r="S38" s="22">
        <f>[1]Analyse!$E$19</f>
        <v>0</v>
      </c>
      <c r="T38" s="23"/>
    </row>
    <row r="39" spans="1:20" x14ac:dyDescent="0.25">
      <c r="A39" s="26" t="str">
        <f>IF(MONTH(SUM("1/"&amp;D39))&lt;&gt;MONTH(MAX($A$2:A38)),SUM("1/"&amp;D39&amp;"/"&amp;C39),"")</f>
        <v/>
      </c>
      <c r="B39" s="19">
        <f t="shared" si="5"/>
        <v>25</v>
      </c>
      <c r="C39" s="17">
        <v>2019</v>
      </c>
      <c r="D39" s="24" t="s">
        <v>23</v>
      </c>
      <c r="E39" s="20"/>
      <c r="F39" s="21">
        <f>IFERROR((GETPIVOTDATA("Somme de H Réel",[1]Analyse!$K$4,"Année",C39,"Semaine",B39,"Nature",[1]Analyse!$L$1)),0)</f>
        <v>0</v>
      </c>
      <c r="G39" s="21">
        <f>IFERROR((GETPIVOTDATA("Somme de H Théo",[1]Analyse!$K$4,"Année",C39,"Semaine",B39,"Nature",[1]Analyse!$L$1)),0)</f>
        <v>0</v>
      </c>
      <c r="H39" s="20"/>
      <c r="I39" s="21">
        <f>IFERROR(GETPIVOTDATA("Somme de Journal",[1]Analyse!$K$4,"Année",C39,"Semaine",B39,"Nature",[1]Analyse!$L$1),0)</f>
        <v>0</v>
      </c>
      <c r="J39" s="21">
        <f t="shared" si="6"/>
        <v>0</v>
      </c>
      <c r="K39" s="22">
        <f t="shared" si="7"/>
        <v>0</v>
      </c>
      <c r="L39" s="20"/>
      <c r="M39" s="21">
        <f>IF(D38&lt;&gt;D39,I39,I39+M38)</f>
        <v>0</v>
      </c>
      <c r="N39" s="21">
        <f>IF(D38&lt;&gt;D39,J39,J39+N38)</f>
        <v>0</v>
      </c>
      <c r="O39" s="21">
        <f>IF(D38&lt;&gt;D39,K39,K39+O38)</f>
        <v>0</v>
      </c>
      <c r="P39" s="20"/>
      <c r="Q39" s="21">
        <f t="shared" si="8"/>
        <v>0</v>
      </c>
      <c r="R39" s="21">
        <f t="shared" si="9"/>
        <v>0</v>
      </c>
      <c r="S39" s="22">
        <f>[1]Analyse!$E$19</f>
        <v>0</v>
      </c>
      <c r="T39" s="23"/>
    </row>
    <row r="40" spans="1:20" x14ac:dyDescent="0.25">
      <c r="A40" s="26" t="str">
        <f>IF(MONTH(SUM("1/"&amp;D40))&lt;&gt;MONTH(MAX($A$2:A39)),SUM("1/"&amp;D40&amp;"/"&amp;C40),"")</f>
        <v/>
      </c>
      <c r="B40" s="19">
        <f t="shared" si="5"/>
        <v>26</v>
      </c>
      <c r="C40" s="17">
        <v>2019</v>
      </c>
      <c r="D40" s="24" t="s">
        <v>23</v>
      </c>
      <c r="E40" s="20"/>
      <c r="F40" s="21">
        <f>IFERROR((GETPIVOTDATA("Somme de H Réel",[1]Analyse!$K$4,"Année",C40,"Semaine",B40,"Nature",[1]Analyse!$L$1)),0)</f>
        <v>0</v>
      </c>
      <c r="G40" s="21">
        <f>IFERROR((GETPIVOTDATA("Somme de H Théo",[1]Analyse!$K$4,"Année",C40,"Semaine",B40,"Nature",[1]Analyse!$L$1)),0)</f>
        <v>0</v>
      </c>
      <c r="H40" s="20"/>
      <c r="I40" s="21">
        <f>IFERROR(GETPIVOTDATA("Somme de Journal",[1]Analyse!$K$4,"Année",C40,"Semaine",B40,"Nature",[1]Analyse!$L$1),0)</f>
        <v>0</v>
      </c>
      <c r="J40" s="21">
        <f t="shared" si="6"/>
        <v>0</v>
      </c>
      <c r="K40" s="22">
        <f t="shared" si="7"/>
        <v>0</v>
      </c>
      <c r="L40" s="20"/>
      <c r="M40" s="21">
        <f>IF(D39&lt;&gt;D40,I40,I40+M39)</f>
        <v>0</v>
      </c>
      <c r="N40" s="21">
        <f>IF(D39&lt;&gt;D40,J40,J40+N39)</f>
        <v>0</v>
      </c>
      <c r="O40" s="21">
        <f>IF(D39&lt;&gt;D40,K40,K40+O39)</f>
        <v>0</v>
      </c>
      <c r="P40" s="20"/>
      <c r="Q40" s="21">
        <f t="shared" si="8"/>
        <v>0</v>
      </c>
      <c r="R40" s="21">
        <f t="shared" si="9"/>
        <v>0</v>
      </c>
      <c r="S40" s="22">
        <f>[1]Analyse!$E$19</f>
        <v>0</v>
      </c>
      <c r="T40" s="23"/>
    </row>
    <row r="41" spans="1:20" x14ac:dyDescent="0.25">
      <c r="A41" s="26">
        <f>IF(MONTH(SUM("1/"&amp;D41))&lt;&gt;MONTH(MAX($A$2:A40)),SUM("1/"&amp;D41&amp;"/"&amp;C41),"")</f>
        <v>43647</v>
      </c>
      <c r="B41" s="19">
        <f t="shared" si="5"/>
        <v>27</v>
      </c>
      <c r="C41" s="17">
        <v>2019</v>
      </c>
      <c r="D41" s="25" t="s">
        <v>24</v>
      </c>
      <c r="E41" s="20"/>
      <c r="F41" s="21">
        <f>IFERROR((GETPIVOTDATA("Somme de H Réel",[1]Analyse!$K$4,"Année",C41,"Semaine",B41,"Nature",[1]Analyse!$L$1)),0)</f>
        <v>0</v>
      </c>
      <c r="G41" s="21">
        <f>IFERROR((GETPIVOTDATA("Somme de H Théo",[1]Analyse!$K$4,"Année",C41,"Semaine",B41,"Nature",[1]Analyse!$L$1)),0)</f>
        <v>0</v>
      </c>
      <c r="H41" s="20"/>
      <c r="I41" s="21">
        <f>IFERROR(GETPIVOTDATA("Somme de Journal",[1]Analyse!$K$4,"Année",C41,"Semaine",B41,"Nature",[1]Analyse!$L$1),0)</f>
        <v>0</v>
      </c>
      <c r="J41" s="21">
        <f t="shared" si="6"/>
        <v>0</v>
      </c>
      <c r="K41" s="22">
        <f t="shared" si="7"/>
        <v>0</v>
      </c>
      <c r="L41" s="20"/>
      <c r="M41" s="21">
        <f>IF(D40&lt;&gt;D41,I41,I41+M40)</f>
        <v>0</v>
      </c>
      <c r="N41" s="21">
        <f>IF(D40&lt;&gt;D41,J41,J41+N40)</f>
        <v>0</v>
      </c>
      <c r="O41" s="21">
        <f>IF(D40&lt;&gt;D41,K41,K41+O40)</f>
        <v>0</v>
      </c>
      <c r="P41" s="20"/>
      <c r="Q41" s="21">
        <f t="shared" si="8"/>
        <v>0</v>
      </c>
      <c r="R41" s="21">
        <f t="shared" si="9"/>
        <v>0</v>
      </c>
      <c r="S41" s="22">
        <f>[1]Analyse!$E$19</f>
        <v>0</v>
      </c>
      <c r="T41" s="23"/>
    </row>
    <row r="42" spans="1:20" x14ac:dyDescent="0.25">
      <c r="A42" s="26" t="str">
        <f>IF(MONTH(SUM("1/"&amp;D42))&lt;&gt;MONTH(MAX($A$2:A41)),SUM("1/"&amp;D42&amp;"/"&amp;C42),"")</f>
        <v/>
      </c>
      <c r="B42" s="19">
        <f t="shared" si="5"/>
        <v>28</v>
      </c>
      <c r="C42" s="17">
        <v>2019</v>
      </c>
      <c r="D42" s="25" t="s">
        <v>24</v>
      </c>
      <c r="E42" s="20"/>
      <c r="F42" s="21">
        <f>IFERROR((GETPIVOTDATA("Somme de H Réel",[1]Analyse!$K$4,"Année",C42,"Semaine",B42,"Nature",[1]Analyse!$L$1)),0)</f>
        <v>0</v>
      </c>
      <c r="G42" s="21">
        <f>IFERROR((GETPIVOTDATA("Somme de H Théo",[1]Analyse!$K$4,"Année",C42,"Semaine",B42,"Nature",[1]Analyse!$L$1)),0)</f>
        <v>0</v>
      </c>
      <c r="H42" s="20"/>
      <c r="I42" s="21">
        <f>IFERROR(GETPIVOTDATA("Somme de Journal",[1]Analyse!$K$4,"Année",C42,"Semaine",B42,"Nature",[1]Analyse!$L$1),0)</f>
        <v>0</v>
      </c>
      <c r="J42" s="21">
        <f t="shared" si="6"/>
        <v>0</v>
      </c>
      <c r="K42" s="22">
        <f t="shared" si="7"/>
        <v>0</v>
      </c>
      <c r="L42" s="20"/>
      <c r="M42" s="21">
        <f>IF(D41&lt;&gt;D42,I42,I42+M41)</f>
        <v>0</v>
      </c>
      <c r="N42" s="21">
        <f>IF(D41&lt;&gt;D42,J42,J42+N41)</f>
        <v>0</v>
      </c>
      <c r="O42" s="21">
        <f>IF(D41&lt;&gt;D42,K42,K42+O41)</f>
        <v>0</v>
      </c>
      <c r="P42" s="20"/>
      <c r="Q42" s="21">
        <f t="shared" si="8"/>
        <v>0</v>
      </c>
      <c r="R42" s="21">
        <f t="shared" si="9"/>
        <v>0</v>
      </c>
      <c r="S42" s="22">
        <f>[1]Analyse!$E$19</f>
        <v>0</v>
      </c>
      <c r="T42" s="23"/>
    </row>
    <row r="43" spans="1:20" x14ac:dyDescent="0.25">
      <c r="A43" s="26" t="str">
        <f>IF(MONTH(SUM("1/"&amp;D43))&lt;&gt;MONTH(MAX($A$2:A42)),SUM("1/"&amp;D43&amp;"/"&amp;C43),"")</f>
        <v/>
      </c>
      <c r="B43" s="19">
        <f t="shared" si="5"/>
        <v>29</v>
      </c>
      <c r="C43" s="17">
        <v>2019</v>
      </c>
      <c r="D43" s="25" t="s">
        <v>24</v>
      </c>
      <c r="E43" s="20"/>
      <c r="F43" s="21">
        <f>IFERROR((GETPIVOTDATA("Somme de H Réel",[1]Analyse!$K$4,"Année",C43,"Semaine",B43,"Nature",[1]Analyse!$L$1)),0)</f>
        <v>0</v>
      </c>
      <c r="G43" s="21">
        <f>IFERROR((GETPIVOTDATA("Somme de H Théo",[1]Analyse!$K$4,"Année",C43,"Semaine",B43,"Nature",[1]Analyse!$L$1)),0)</f>
        <v>0</v>
      </c>
      <c r="H43" s="20"/>
      <c r="I43" s="21">
        <f>IFERROR(GETPIVOTDATA("Somme de Journal",[1]Analyse!$K$4,"Année",C43,"Semaine",B43,"Nature",[1]Analyse!$L$1),0)</f>
        <v>0</v>
      </c>
      <c r="J43" s="21">
        <f t="shared" si="6"/>
        <v>0</v>
      </c>
      <c r="K43" s="22">
        <f t="shared" si="7"/>
        <v>0</v>
      </c>
      <c r="L43" s="20"/>
      <c r="M43" s="21">
        <f>IF(D42&lt;&gt;D43,I43,I43+M42)</f>
        <v>0</v>
      </c>
      <c r="N43" s="21">
        <f>IF(D42&lt;&gt;D43,J43,J43+N42)</f>
        <v>0</v>
      </c>
      <c r="O43" s="21">
        <f>IF(D42&lt;&gt;D43,K43,K43+O42)</f>
        <v>0</v>
      </c>
      <c r="P43" s="20"/>
      <c r="Q43" s="21">
        <f t="shared" si="8"/>
        <v>0</v>
      </c>
      <c r="R43" s="21">
        <f t="shared" si="9"/>
        <v>0</v>
      </c>
      <c r="S43" s="22">
        <f>[1]Analyse!$E$19</f>
        <v>0</v>
      </c>
      <c r="T43" s="23"/>
    </row>
    <row r="44" spans="1:20" x14ac:dyDescent="0.25">
      <c r="A44" s="26" t="str">
        <f>IF(MONTH(SUM("1/"&amp;D44))&lt;&gt;MONTH(MAX($A$2:A43)),SUM("1/"&amp;D44&amp;"/"&amp;C44),"")</f>
        <v/>
      </c>
      <c r="B44" s="19">
        <f t="shared" si="5"/>
        <v>30</v>
      </c>
      <c r="C44" s="17">
        <v>2019</v>
      </c>
      <c r="D44" s="25" t="s">
        <v>24</v>
      </c>
      <c r="E44" s="20"/>
      <c r="F44" s="21">
        <f>IFERROR((GETPIVOTDATA("Somme de H Réel",[1]Analyse!$K$4,"Année",C44,"Semaine",B44,"Nature",[1]Analyse!$L$1)),0)</f>
        <v>0</v>
      </c>
      <c r="G44" s="21">
        <f>IFERROR((GETPIVOTDATA("Somme de H Théo",[1]Analyse!$K$4,"Année",C44,"Semaine",B44,"Nature",[1]Analyse!$L$1)),0)</f>
        <v>0</v>
      </c>
      <c r="H44" s="20"/>
      <c r="I44" s="21">
        <f>IFERROR(GETPIVOTDATA("Somme de Journal",[1]Analyse!$K$4,"Année",C44,"Semaine",B44,"Nature",[1]Analyse!$L$1),0)</f>
        <v>0</v>
      </c>
      <c r="J44" s="21">
        <f t="shared" si="6"/>
        <v>0</v>
      </c>
      <c r="K44" s="22">
        <f t="shared" si="7"/>
        <v>0</v>
      </c>
      <c r="L44" s="20"/>
      <c r="M44" s="21">
        <f>IF(D43&lt;&gt;D44,I44,I44+M43)</f>
        <v>0</v>
      </c>
      <c r="N44" s="21">
        <f>IF(D43&lt;&gt;D44,J44,J44+N43)</f>
        <v>0</v>
      </c>
      <c r="O44" s="21">
        <f>IF(D43&lt;&gt;D44,K44,K44+O43)</f>
        <v>0</v>
      </c>
      <c r="P44" s="20"/>
      <c r="Q44" s="21">
        <f t="shared" si="8"/>
        <v>0</v>
      </c>
      <c r="R44" s="21">
        <f t="shared" si="9"/>
        <v>0</v>
      </c>
      <c r="S44" s="22">
        <f>[1]Analyse!$E$19</f>
        <v>0</v>
      </c>
      <c r="T44" s="23"/>
    </row>
    <row r="45" spans="1:20" x14ac:dyDescent="0.25">
      <c r="A45" s="26" t="str">
        <f>IF(MONTH(SUM("1/"&amp;D45))&lt;&gt;MONTH(MAX($A$2:A44)),SUM("1/"&amp;D45&amp;"/"&amp;C45),"")</f>
        <v/>
      </c>
      <c r="B45" s="19">
        <f t="shared" si="5"/>
        <v>31</v>
      </c>
      <c r="C45" s="17">
        <v>2019</v>
      </c>
      <c r="D45" s="25" t="s">
        <v>24</v>
      </c>
      <c r="E45" s="20"/>
      <c r="F45" s="21">
        <f>IFERROR((GETPIVOTDATA("Somme de H Réel",[1]Analyse!$K$4,"Année",C45,"Semaine",B45,"Nature",[1]Analyse!$L$1)),0)</f>
        <v>0</v>
      </c>
      <c r="G45" s="21">
        <f>IFERROR((GETPIVOTDATA("Somme de H Théo",[1]Analyse!$K$4,"Année",C45,"Semaine",B45,"Nature",[1]Analyse!$L$1)),0)</f>
        <v>0</v>
      </c>
      <c r="H45" s="20"/>
      <c r="I45" s="21">
        <f>IFERROR(GETPIVOTDATA("Somme de Journal",[1]Analyse!$K$4,"Année",C45,"Semaine",B45,"Nature",[1]Analyse!$L$1),0)</f>
        <v>0</v>
      </c>
      <c r="J45" s="21">
        <f t="shared" si="6"/>
        <v>0</v>
      </c>
      <c r="K45" s="22">
        <f t="shared" si="7"/>
        <v>0</v>
      </c>
      <c r="L45" s="20"/>
      <c r="M45" s="21">
        <f>IF(D44&lt;&gt;D45,I45,I45+M44)</f>
        <v>0</v>
      </c>
      <c r="N45" s="21">
        <f>IF(D44&lt;&gt;D45,J45,J45+N44)</f>
        <v>0</v>
      </c>
      <c r="O45" s="21">
        <f>IF(D44&lt;&gt;D45,K45,K45+O44)</f>
        <v>0</v>
      </c>
      <c r="P45" s="20"/>
      <c r="Q45" s="21">
        <f t="shared" si="8"/>
        <v>0</v>
      </c>
      <c r="R45" s="21">
        <f t="shared" si="9"/>
        <v>0</v>
      </c>
      <c r="S45" s="22">
        <f>[1]Analyse!$E$19</f>
        <v>0</v>
      </c>
      <c r="T45" s="23"/>
    </row>
    <row r="46" spans="1:20" x14ac:dyDescent="0.25">
      <c r="A46" s="26">
        <f>IF(MONTH(SUM("1/"&amp;D46))&lt;&gt;MONTH(MAX($A$2:A45)),SUM("1/"&amp;D46&amp;"/"&amp;C46),"")</f>
        <v>43678</v>
      </c>
      <c r="B46" s="19">
        <f t="shared" si="5"/>
        <v>32</v>
      </c>
      <c r="C46" s="17">
        <v>2019</v>
      </c>
      <c r="D46" s="25" t="s">
        <v>25</v>
      </c>
      <c r="E46" s="20"/>
      <c r="F46" s="21">
        <f>IFERROR((GETPIVOTDATA("Somme de H Réel",[1]Analyse!$K$4,"Année",C46,"Semaine",B46,"Nature",[1]Analyse!$L$1)),0)</f>
        <v>0</v>
      </c>
      <c r="G46" s="21">
        <f>IFERROR((GETPIVOTDATA("Somme de H Théo",[1]Analyse!$K$4,"Année",C46,"Semaine",B46,"Nature",[1]Analyse!$L$1)),0)</f>
        <v>0</v>
      </c>
      <c r="H46" s="20"/>
      <c r="I46" s="21">
        <f>IFERROR(GETPIVOTDATA("Somme de Journal",[1]Analyse!$K$4,"Année",C46,"Semaine",B46,"Nature",[1]Analyse!$L$1),0)</f>
        <v>0</v>
      </c>
      <c r="J46" s="21">
        <f t="shared" si="6"/>
        <v>0</v>
      </c>
      <c r="K46" s="22">
        <f t="shared" si="7"/>
        <v>0</v>
      </c>
      <c r="L46" s="20"/>
      <c r="M46" s="21">
        <f>IF(D45&lt;&gt;D46,I46,I46+M45)</f>
        <v>0</v>
      </c>
      <c r="N46" s="21">
        <f>IF(D45&lt;&gt;D46,J46,J46+N45)</f>
        <v>0</v>
      </c>
      <c r="O46" s="21">
        <f>IF(D45&lt;&gt;D46,K46,K46+O45)</f>
        <v>0</v>
      </c>
      <c r="P46" s="20"/>
      <c r="Q46" s="21">
        <f t="shared" si="8"/>
        <v>0</v>
      </c>
      <c r="R46" s="21">
        <f t="shared" si="9"/>
        <v>0</v>
      </c>
      <c r="S46" s="22">
        <f>[1]Analyse!$E$19</f>
        <v>0</v>
      </c>
      <c r="T46" s="23"/>
    </row>
    <row r="47" spans="1:20" x14ac:dyDescent="0.25">
      <c r="A47" s="26" t="str">
        <f>IF(MONTH(SUM("1/"&amp;D47))&lt;&gt;MONTH(MAX($A$2:A46)),SUM("1/"&amp;D47&amp;"/"&amp;C47),"")</f>
        <v/>
      </c>
      <c r="B47" s="19">
        <f t="shared" si="5"/>
        <v>33</v>
      </c>
      <c r="C47" s="17">
        <v>2019</v>
      </c>
      <c r="D47" s="25" t="s">
        <v>25</v>
      </c>
      <c r="E47" s="20"/>
      <c r="F47" s="21">
        <f>IFERROR((GETPIVOTDATA("Somme de H Réel",[1]Analyse!$K$4,"Année",C47,"Semaine",B47,"Nature",[1]Analyse!$L$1)),0)</f>
        <v>0</v>
      </c>
      <c r="G47" s="21">
        <f>IFERROR((GETPIVOTDATA("Somme de H Théo",[1]Analyse!$K$4,"Année",C47,"Semaine",B47,"Nature",[1]Analyse!$L$1)),0)</f>
        <v>0</v>
      </c>
      <c r="H47" s="20"/>
      <c r="I47" s="21">
        <f>IFERROR(GETPIVOTDATA("Somme de Journal",[1]Analyse!$K$4,"Année",C47,"Semaine",B47,"Nature",[1]Analyse!$L$1),0)</f>
        <v>0</v>
      </c>
      <c r="J47" s="21">
        <f t="shared" si="6"/>
        <v>0</v>
      </c>
      <c r="K47" s="22">
        <f t="shared" si="7"/>
        <v>0</v>
      </c>
      <c r="L47" s="20"/>
      <c r="M47" s="21">
        <f>IF(D46&lt;&gt;D47,I47,I47+M46)</f>
        <v>0</v>
      </c>
      <c r="N47" s="21">
        <f>IF(D46&lt;&gt;D47,J47,J47+N46)</f>
        <v>0</v>
      </c>
      <c r="O47" s="21">
        <f>IF(D46&lt;&gt;D47,K47,K47+O46)</f>
        <v>0</v>
      </c>
      <c r="P47" s="20"/>
      <c r="Q47" s="21">
        <f t="shared" si="8"/>
        <v>0</v>
      </c>
      <c r="R47" s="21">
        <f t="shared" si="9"/>
        <v>0</v>
      </c>
      <c r="S47" s="22">
        <f>[1]Analyse!$E$19</f>
        <v>0</v>
      </c>
      <c r="T47" s="23"/>
    </row>
    <row r="48" spans="1:20" x14ac:dyDescent="0.25">
      <c r="A48" s="26" t="str">
        <f>IF(MONTH(SUM("1/"&amp;D48))&lt;&gt;MONTH(MAX($A$2:A47)),SUM("1/"&amp;D48&amp;"/"&amp;C48),"")</f>
        <v/>
      </c>
      <c r="B48" s="19">
        <f t="shared" ref="B48:B66" si="10">B47+1</f>
        <v>34</v>
      </c>
      <c r="C48" s="17">
        <v>2019</v>
      </c>
      <c r="D48" s="25" t="s">
        <v>25</v>
      </c>
      <c r="E48" s="20"/>
      <c r="F48" s="21">
        <f>IFERROR((GETPIVOTDATA("Somme de H Réel",[1]Analyse!$K$4,"Année",C48,"Semaine",B48,"Nature",[1]Analyse!$L$1)),0)</f>
        <v>0</v>
      </c>
      <c r="G48" s="21">
        <f>IFERROR((GETPIVOTDATA("Somme de H Théo",[1]Analyse!$K$4,"Année",C48,"Semaine",B48,"Nature",[1]Analyse!$L$1)),0)</f>
        <v>0</v>
      </c>
      <c r="H48" s="20"/>
      <c r="I48" s="21">
        <f>IFERROR(GETPIVOTDATA("Somme de Journal",[1]Analyse!$K$4,"Année",C48,"Semaine",B48,"Nature",[1]Analyse!$L$1),0)</f>
        <v>0</v>
      </c>
      <c r="J48" s="21">
        <f t="shared" si="6"/>
        <v>0</v>
      </c>
      <c r="K48" s="22">
        <f t="shared" si="7"/>
        <v>0</v>
      </c>
      <c r="L48" s="20"/>
      <c r="M48" s="21">
        <f>IF(D47&lt;&gt;D48,I48,I48+M47)</f>
        <v>0</v>
      </c>
      <c r="N48" s="21">
        <f>IF(D47&lt;&gt;D48,J48,J48+N47)</f>
        <v>0</v>
      </c>
      <c r="O48" s="21">
        <f>IF(D47&lt;&gt;D48,K48,K48+O47)</f>
        <v>0</v>
      </c>
      <c r="P48" s="20"/>
      <c r="Q48" s="21">
        <f t="shared" si="8"/>
        <v>0</v>
      </c>
      <c r="R48" s="21">
        <f t="shared" si="9"/>
        <v>0</v>
      </c>
      <c r="S48" s="22">
        <f>[1]Analyse!$E$19</f>
        <v>0</v>
      </c>
      <c r="T48" s="23"/>
    </row>
    <row r="49" spans="1:20" x14ac:dyDescent="0.25">
      <c r="A49" s="26" t="str">
        <f>IF(MONTH(SUM("1/"&amp;D49))&lt;&gt;MONTH(MAX($A$2:A48)),SUM("1/"&amp;D49&amp;"/"&amp;C49),"")</f>
        <v/>
      </c>
      <c r="B49" s="19">
        <f t="shared" si="10"/>
        <v>35</v>
      </c>
      <c r="C49" s="17">
        <v>2019</v>
      </c>
      <c r="D49" s="25" t="s">
        <v>25</v>
      </c>
      <c r="E49" s="20"/>
      <c r="F49" s="21">
        <f>IFERROR((GETPIVOTDATA("Somme de H Réel",[1]Analyse!$K$4,"Année",C49,"Semaine",B49,"Nature",[1]Analyse!$L$1)),0)</f>
        <v>0</v>
      </c>
      <c r="G49" s="21">
        <f>IFERROR((GETPIVOTDATA("Somme de H Théo",[1]Analyse!$K$4,"Année",C49,"Semaine",B49,"Nature",[1]Analyse!$L$1)),0)</f>
        <v>0</v>
      </c>
      <c r="H49" s="20"/>
      <c r="I49" s="21">
        <f>IFERROR(GETPIVOTDATA("Somme de Journal",[1]Analyse!$K$4,"Année",C49,"Semaine",B49,"Nature",[1]Analyse!$L$1),0)</f>
        <v>0</v>
      </c>
      <c r="J49" s="21">
        <f t="shared" si="6"/>
        <v>0</v>
      </c>
      <c r="K49" s="22">
        <f t="shared" si="7"/>
        <v>0</v>
      </c>
      <c r="L49" s="20"/>
      <c r="M49" s="21">
        <f>IF(D48&lt;&gt;D49,I49,I49+M48)</f>
        <v>0</v>
      </c>
      <c r="N49" s="21">
        <f>IF(D48&lt;&gt;D49,J49,J49+N48)</f>
        <v>0</v>
      </c>
      <c r="O49" s="21">
        <f>IF(D48&lt;&gt;D49,K49,K49+O48)</f>
        <v>0</v>
      </c>
      <c r="P49" s="20"/>
      <c r="Q49" s="21">
        <f t="shared" si="8"/>
        <v>0</v>
      </c>
      <c r="R49" s="21">
        <f t="shared" si="9"/>
        <v>0</v>
      </c>
      <c r="S49" s="22">
        <f>[1]Analyse!$E$19</f>
        <v>0</v>
      </c>
      <c r="T49" s="23"/>
    </row>
    <row r="50" spans="1:20" x14ac:dyDescent="0.25">
      <c r="A50" s="26">
        <f>IF(MONTH(SUM("1/"&amp;D50))&lt;&gt;MONTH(MAX($A$2:A49)),SUM("1/"&amp;D50&amp;"/"&amp;C50),"")</f>
        <v>43709</v>
      </c>
      <c r="B50" s="19">
        <f t="shared" si="10"/>
        <v>36</v>
      </c>
      <c r="C50" s="17">
        <v>2019</v>
      </c>
      <c r="D50" s="25" t="s">
        <v>26</v>
      </c>
      <c r="E50" s="20"/>
      <c r="F50" s="21">
        <f>IFERROR((GETPIVOTDATA("Somme de H Réel",[1]Analyse!$K$4,"Année",C50,"Semaine",B50,"Nature",[1]Analyse!$L$1)),0)</f>
        <v>0</v>
      </c>
      <c r="G50" s="21">
        <f>IFERROR((GETPIVOTDATA("Somme de H Théo",[1]Analyse!$K$4,"Année",C50,"Semaine",B50,"Nature",[1]Analyse!$L$1)),0)</f>
        <v>0</v>
      </c>
      <c r="H50" s="20"/>
      <c r="I50" s="21">
        <f>IFERROR(GETPIVOTDATA("Somme de Journal",[1]Analyse!$K$4,"Année",C50,"Semaine",B50,"Nature",[1]Analyse!$L$1),0)</f>
        <v>0</v>
      </c>
      <c r="J50" s="21">
        <f t="shared" si="6"/>
        <v>0</v>
      </c>
      <c r="K50" s="22">
        <f t="shared" si="7"/>
        <v>0</v>
      </c>
      <c r="L50" s="20"/>
      <c r="M50" s="21">
        <f>IF(D49&lt;&gt;D50,I50,I50+M49)</f>
        <v>0</v>
      </c>
      <c r="N50" s="21">
        <f>IF(D49&lt;&gt;D50,J50,J50+N49)</f>
        <v>0</v>
      </c>
      <c r="O50" s="21">
        <f>IF(D49&lt;&gt;D50,K50,K50+O49)</f>
        <v>0</v>
      </c>
      <c r="P50" s="20"/>
      <c r="Q50" s="21">
        <f t="shared" si="8"/>
        <v>0</v>
      </c>
      <c r="R50" s="21">
        <f t="shared" si="9"/>
        <v>0</v>
      </c>
      <c r="S50" s="22">
        <f>[1]Analyse!$E$19</f>
        <v>0</v>
      </c>
      <c r="T50" s="23"/>
    </row>
    <row r="51" spans="1:20" x14ac:dyDescent="0.25">
      <c r="A51" s="26" t="str">
        <f>IF(MONTH(SUM("1/"&amp;D51))&lt;&gt;MONTH(MAX($A$2:A50)),SUM("1/"&amp;D51&amp;"/"&amp;C51),"")</f>
        <v/>
      </c>
      <c r="B51" s="19">
        <f t="shared" si="10"/>
        <v>37</v>
      </c>
      <c r="C51" s="17">
        <v>2019</v>
      </c>
      <c r="D51" s="25" t="s">
        <v>26</v>
      </c>
      <c r="E51" s="20"/>
      <c r="F51" s="21">
        <f>IFERROR((GETPIVOTDATA("Somme de H Réel",[1]Analyse!$K$4,"Année",C51,"Semaine",B51,"Nature",[1]Analyse!$L$1)),0)</f>
        <v>0</v>
      </c>
      <c r="G51" s="21">
        <f>IFERROR((GETPIVOTDATA("Somme de H Théo",[1]Analyse!$K$4,"Année",C51,"Semaine",B51,"Nature",[1]Analyse!$L$1)),0)</f>
        <v>0</v>
      </c>
      <c r="H51" s="20"/>
      <c r="I51" s="21">
        <f>IFERROR(GETPIVOTDATA("Somme de Journal",[1]Analyse!$K$4,"Année",C51,"Semaine",B51,"Nature",[1]Analyse!$L$1),0)</f>
        <v>0</v>
      </c>
      <c r="J51" s="21">
        <f t="shared" si="6"/>
        <v>0</v>
      </c>
      <c r="K51" s="22">
        <f t="shared" si="7"/>
        <v>0</v>
      </c>
      <c r="L51" s="20"/>
      <c r="M51" s="21">
        <f>IF(D50&lt;&gt;D51,I51,I51+M50)</f>
        <v>0</v>
      </c>
      <c r="N51" s="21">
        <f>IF(D50&lt;&gt;D51,J51,J51+N50)</f>
        <v>0</v>
      </c>
      <c r="O51" s="21">
        <f>IF(D50&lt;&gt;D51,K51,K51+O50)</f>
        <v>0</v>
      </c>
      <c r="P51" s="20"/>
      <c r="Q51" s="21">
        <f t="shared" si="8"/>
        <v>0</v>
      </c>
      <c r="R51" s="21">
        <f t="shared" si="9"/>
        <v>0</v>
      </c>
      <c r="S51" s="22">
        <f>[1]Analyse!$E$19</f>
        <v>0</v>
      </c>
      <c r="T51" s="23"/>
    </row>
    <row r="52" spans="1:20" x14ac:dyDescent="0.25">
      <c r="A52" s="26" t="str">
        <f>IF(MONTH(SUM("1/"&amp;D52))&lt;&gt;MONTH(MAX($A$2:A51)),SUM("1/"&amp;D52&amp;"/"&amp;C52),"")</f>
        <v/>
      </c>
      <c r="B52" s="19">
        <f t="shared" si="10"/>
        <v>38</v>
      </c>
      <c r="C52" s="17">
        <v>2019</v>
      </c>
      <c r="D52" s="25" t="s">
        <v>26</v>
      </c>
      <c r="E52" s="20"/>
      <c r="F52" s="21">
        <f>IFERROR((GETPIVOTDATA("Somme de H Réel",[1]Analyse!$K$4,"Année",C52,"Semaine",B52,"Nature",[1]Analyse!$L$1)),0)</f>
        <v>0</v>
      </c>
      <c r="G52" s="21">
        <f>IFERROR((GETPIVOTDATA("Somme de H Théo",[1]Analyse!$K$4,"Année",C52,"Semaine",B52,"Nature",[1]Analyse!$L$1)),0)</f>
        <v>0</v>
      </c>
      <c r="H52" s="20"/>
      <c r="I52" s="21">
        <f>IFERROR(GETPIVOTDATA("Somme de Journal",[1]Analyse!$K$4,"Année",C52,"Semaine",B52,"Nature",[1]Analyse!$L$1),0)</f>
        <v>0</v>
      </c>
      <c r="J52" s="21">
        <f t="shared" si="6"/>
        <v>0</v>
      </c>
      <c r="K52" s="22">
        <f t="shared" si="7"/>
        <v>0</v>
      </c>
      <c r="L52" s="20"/>
      <c r="M52" s="21">
        <f>IF(D51&lt;&gt;D52,I52,I52+M51)</f>
        <v>0</v>
      </c>
      <c r="N52" s="21">
        <f>IF(D51&lt;&gt;D52,J52,J52+N51)</f>
        <v>0</v>
      </c>
      <c r="O52" s="21">
        <f>IF(D51&lt;&gt;D52,K52,K52+O51)</f>
        <v>0</v>
      </c>
      <c r="P52" s="20"/>
      <c r="Q52" s="21">
        <f t="shared" si="8"/>
        <v>0</v>
      </c>
      <c r="R52" s="21">
        <f t="shared" si="9"/>
        <v>0</v>
      </c>
      <c r="S52" s="22">
        <f>[1]Analyse!$E$19</f>
        <v>0</v>
      </c>
      <c r="T52" s="23"/>
    </row>
    <row r="53" spans="1:20" x14ac:dyDescent="0.25">
      <c r="A53" s="26" t="str">
        <f>IF(MONTH(SUM("1/"&amp;D53))&lt;&gt;MONTH(MAX($A$2:A52)),SUM("1/"&amp;D53&amp;"/"&amp;C53),"")</f>
        <v/>
      </c>
      <c r="B53" s="19">
        <f t="shared" si="10"/>
        <v>39</v>
      </c>
      <c r="C53" s="17">
        <v>2019</v>
      </c>
      <c r="D53" s="25" t="s">
        <v>26</v>
      </c>
      <c r="E53" s="20"/>
      <c r="F53" s="21">
        <f>IFERROR((GETPIVOTDATA("Somme de H Réel",[1]Analyse!$K$4,"Année",C53,"Semaine",B53,"Nature",[1]Analyse!$L$1)),0)</f>
        <v>0</v>
      </c>
      <c r="G53" s="21">
        <f>IFERROR((GETPIVOTDATA("Somme de H Théo",[1]Analyse!$K$4,"Année",C53,"Semaine",B53,"Nature",[1]Analyse!$L$1)),0)</f>
        <v>0</v>
      </c>
      <c r="H53" s="20"/>
      <c r="I53" s="21">
        <f>IFERROR(GETPIVOTDATA("Somme de Journal",[1]Analyse!$K$4,"Année",C53,"Semaine",B53,"Nature",[1]Analyse!$L$1),0)</f>
        <v>0</v>
      </c>
      <c r="J53" s="21">
        <f t="shared" si="6"/>
        <v>0</v>
      </c>
      <c r="K53" s="22">
        <f t="shared" si="7"/>
        <v>0</v>
      </c>
      <c r="L53" s="20"/>
      <c r="M53" s="21">
        <f>IF(D52&lt;&gt;D53,I53,I53+M52)</f>
        <v>0</v>
      </c>
      <c r="N53" s="21">
        <f>IF(D52&lt;&gt;D53,J53,J53+N52)</f>
        <v>0</v>
      </c>
      <c r="O53" s="21">
        <f>IF(D52&lt;&gt;D53,K53,K53+O52)</f>
        <v>0</v>
      </c>
      <c r="P53" s="20"/>
      <c r="Q53" s="21">
        <f t="shared" si="8"/>
        <v>0</v>
      </c>
      <c r="R53" s="21">
        <f t="shared" si="9"/>
        <v>0</v>
      </c>
      <c r="S53" s="22">
        <f>[1]Analyse!$E$19</f>
        <v>0</v>
      </c>
      <c r="T53" s="23"/>
    </row>
    <row r="54" spans="1:20" x14ac:dyDescent="0.25">
      <c r="A54" s="26">
        <f>IF(MONTH(SUM("1/"&amp;D54))&lt;&gt;MONTH(MAX($A$2:A53)),SUM("1/"&amp;D54&amp;"/"&amp;C54),"")</f>
        <v>43739</v>
      </c>
      <c r="B54" s="19">
        <f t="shared" si="10"/>
        <v>40</v>
      </c>
      <c r="C54" s="17">
        <v>2019</v>
      </c>
      <c r="D54" s="25" t="s">
        <v>15</v>
      </c>
      <c r="E54" s="20"/>
      <c r="F54" s="21">
        <f>IFERROR((GETPIVOTDATA("Somme de H Réel",[1]Analyse!$K$4,"Année",C54,"Semaine",B54,"Nature",[1]Analyse!$L$1)),0)</f>
        <v>0</v>
      </c>
      <c r="G54" s="21">
        <f>IFERROR((GETPIVOTDATA("Somme de H Théo",[1]Analyse!$K$4,"Année",C54,"Semaine",B54,"Nature",[1]Analyse!$L$1)),0)</f>
        <v>0</v>
      </c>
      <c r="H54" s="20"/>
      <c r="I54" s="21">
        <f>IFERROR(GETPIVOTDATA("Somme de Journal",[1]Analyse!$K$4,"Année",C54,"Semaine",B54,"Nature",[1]Analyse!$L$1),0)</f>
        <v>0</v>
      </c>
      <c r="J54" s="21">
        <f t="shared" si="6"/>
        <v>0</v>
      </c>
      <c r="K54" s="22">
        <f t="shared" si="7"/>
        <v>0</v>
      </c>
      <c r="L54" s="20"/>
      <c r="M54" s="21">
        <f>IF(D53&lt;&gt;D54,I54,I54+M53)</f>
        <v>0</v>
      </c>
      <c r="N54" s="21">
        <f>IF(D53&lt;&gt;D54,J54,J54+N53)</f>
        <v>0</v>
      </c>
      <c r="O54" s="21">
        <f>IF(D53&lt;&gt;D54,K54,K54+O53)</f>
        <v>0</v>
      </c>
      <c r="P54" s="20"/>
      <c r="Q54" s="21">
        <f t="shared" si="8"/>
        <v>0</v>
      </c>
      <c r="R54" s="21">
        <f t="shared" si="9"/>
        <v>0</v>
      </c>
      <c r="S54" s="22">
        <f>[1]Analyse!$E$19</f>
        <v>0</v>
      </c>
      <c r="T54" s="23"/>
    </row>
    <row r="55" spans="1:20" x14ac:dyDescent="0.25">
      <c r="A55" s="26" t="str">
        <f>IF(MONTH(SUM("1/"&amp;D55))&lt;&gt;MONTH(MAX($A$2:A54)),SUM("1/"&amp;D55&amp;"/"&amp;C55),"")</f>
        <v/>
      </c>
      <c r="B55" s="19">
        <f t="shared" si="10"/>
        <v>41</v>
      </c>
      <c r="C55" s="17">
        <v>2019</v>
      </c>
      <c r="D55" s="25" t="s">
        <v>15</v>
      </c>
      <c r="E55" s="20"/>
      <c r="F55" s="21">
        <f>IFERROR((GETPIVOTDATA("Somme de H Réel",[1]Analyse!$K$4,"Année",C55,"Semaine",B55,"Nature",[1]Analyse!$L$1)),0)</f>
        <v>0</v>
      </c>
      <c r="G55" s="21">
        <f>IFERROR((GETPIVOTDATA("Somme de H Théo",[1]Analyse!$K$4,"Année",C55,"Semaine",B55,"Nature",[1]Analyse!$L$1)),0)</f>
        <v>0</v>
      </c>
      <c r="H55" s="20"/>
      <c r="I55" s="21">
        <f>IFERROR(GETPIVOTDATA("Somme de Journal",[1]Analyse!$K$4,"Année",C55,"Semaine",B55,"Nature",[1]Analyse!$L$1),0)</f>
        <v>0</v>
      </c>
      <c r="J55" s="21">
        <f t="shared" si="6"/>
        <v>0</v>
      </c>
      <c r="K55" s="22">
        <f t="shared" si="7"/>
        <v>0</v>
      </c>
      <c r="L55" s="20"/>
      <c r="M55" s="21">
        <f>IF(D54&lt;&gt;D55,I55,I55+M54)</f>
        <v>0</v>
      </c>
      <c r="N55" s="21">
        <f>IF(D54&lt;&gt;D55,J55,J55+N54)</f>
        <v>0</v>
      </c>
      <c r="O55" s="21">
        <f>IF(D54&lt;&gt;D55,K55,K55+O54)</f>
        <v>0</v>
      </c>
      <c r="P55" s="20"/>
      <c r="Q55" s="21">
        <f t="shared" si="8"/>
        <v>0</v>
      </c>
      <c r="R55" s="21">
        <f t="shared" si="9"/>
        <v>0</v>
      </c>
      <c r="S55" s="22">
        <f>[1]Analyse!$E$19</f>
        <v>0</v>
      </c>
      <c r="T55" s="23"/>
    </row>
    <row r="56" spans="1:20" x14ac:dyDescent="0.25">
      <c r="A56" s="26" t="str">
        <f>IF(MONTH(SUM("1/"&amp;D56))&lt;&gt;MONTH(MAX($A$2:A55)),SUM("1/"&amp;D56&amp;"/"&amp;C56),"")</f>
        <v/>
      </c>
      <c r="B56" s="19">
        <f t="shared" si="10"/>
        <v>42</v>
      </c>
      <c r="C56" s="17">
        <v>2019</v>
      </c>
      <c r="D56" s="25" t="s">
        <v>15</v>
      </c>
      <c r="E56" s="20"/>
      <c r="F56" s="21">
        <f>IFERROR((GETPIVOTDATA("Somme de H Réel",[1]Analyse!$K$4,"Année",C56,"Semaine",B56,"Nature",[1]Analyse!$L$1)),0)</f>
        <v>0</v>
      </c>
      <c r="G56" s="21">
        <f>IFERROR((GETPIVOTDATA("Somme de H Théo",[1]Analyse!$K$4,"Année",C56,"Semaine",B56,"Nature",[1]Analyse!$L$1)),0)</f>
        <v>0</v>
      </c>
      <c r="H56" s="20"/>
      <c r="I56" s="21">
        <f>IFERROR(GETPIVOTDATA("Somme de Journal",[1]Analyse!$K$4,"Année",C56,"Semaine",B56,"Nature",[1]Analyse!$L$1),0)</f>
        <v>0</v>
      </c>
      <c r="J56" s="21">
        <f t="shared" si="6"/>
        <v>0</v>
      </c>
      <c r="K56" s="22">
        <f t="shared" si="7"/>
        <v>0</v>
      </c>
      <c r="L56" s="20"/>
      <c r="M56" s="21">
        <f>IF(D55&lt;&gt;D56,I56,I56+M55)</f>
        <v>0</v>
      </c>
      <c r="N56" s="21">
        <f>IF(D55&lt;&gt;D56,J56,J56+N55)</f>
        <v>0</v>
      </c>
      <c r="O56" s="21">
        <f>IF(D55&lt;&gt;D56,K56,K56+O55)</f>
        <v>0</v>
      </c>
      <c r="P56" s="20"/>
      <c r="Q56" s="21">
        <f t="shared" si="8"/>
        <v>0</v>
      </c>
      <c r="R56" s="21">
        <f t="shared" si="9"/>
        <v>0</v>
      </c>
      <c r="S56" s="22">
        <f>[1]Analyse!$E$19</f>
        <v>0</v>
      </c>
      <c r="T56" s="23"/>
    </row>
    <row r="57" spans="1:20" x14ac:dyDescent="0.25">
      <c r="A57" s="26" t="str">
        <f>IF(MONTH(SUM("1/"&amp;D57))&lt;&gt;MONTH(MAX($A$2:A56)),SUM("1/"&amp;D57&amp;"/"&amp;C57),"")</f>
        <v/>
      </c>
      <c r="B57" s="19">
        <f t="shared" si="10"/>
        <v>43</v>
      </c>
      <c r="C57" s="17">
        <v>2019</v>
      </c>
      <c r="D57" s="25" t="s">
        <v>15</v>
      </c>
      <c r="E57" s="20"/>
      <c r="F57" s="21">
        <f>IFERROR((GETPIVOTDATA("Somme de H Réel",[1]Analyse!$K$4,"Année",C57,"Semaine",B57,"Nature",[1]Analyse!$L$1)),0)</f>
        <v>0</v>
      </c>
      <c r="G57" s="21">
        <f>IFERROR((GETPIVOTDATA("Somme de H Théo",[1]Analyse!$K$4,"Année",C57,"Semaine",B57,"Nature",[1]Analyse!$L$1)),0)</f>
        <v>0</v>
      </c>
      <c r="H57" s="20"/>
      <c r="I57" s="21">
        <f>IFERROR(GETPIVOTDATA("Somme de Journal",[1]Analyse!$K$4,"Année",C57,"Semaine",B57,"Nature",[1]Analyse!$L$1),0)</f>
        <v>0</v>
      </c>
      <c r="J57" s="21">
        <f t="shared" si="6"/>
        <v>0</v>
      </c>
      <c r="K57" s="22">
        <f t="shared" si="7"/>
        <v>0</v>
      </c>
      <c r="L57" s="20"/>
      <c r="M57" s="21">
        <f>IF(D56&lt;&gt;D57,I57,I57+M56)</f>
        <v>0</v>
      </c>
      <c r="N57" s="21">
        <f>IF(D56&lt;&gt;D57,J57,J57+N56)</f>
        <v>0</v>
      </c>
      <c r="O57" s="21">
        <f>IF(D56&lt;&gt;D57,K57,K57+O56)</f>
        <v>0</v>
      </c>
      <c r="P57" s="20"/>
      <c r="Q57" s="21">
        <f t="shared" si="8"/>
        <v>0</v>
      </c>
      <c r="R57" s="21">
        <f t="shared" si="9"/>
        <v>0</v>
      </c>
      <c r="S57" s="22">
        <f>[1]Analyse!$E$19</f>
        <v>0</v>
      </c>
      <c r="T57" s="23"/>
    </row>
    <row r="58" spans="1:20" x14ac:dyDescent="0.25">
      <c r="A58" s="26" t="str">
        <f>IF(MONTH(SUM("1/"&amp;D58))&lt;&gt;MONTH(MAX($A$2:A57)),SUM("1/"&amp;D58&amp;"/"&amp;C58),"")</f>
        <v/>
      </c>
      <c r="B58" s="19">
        <f t="shared" si="10"/>
        <v>44</v>
      </c>
      <c r="C58" s="17">
        <v>2019</v>
      </c>
      <c r="D58" s="25" t="s">
        <v>15</v>
      </c>
      <c r="E58" s="20"/>
      <c r="F58" s="21">
        <f>IFERROR((GETPIVOTDATA("Somme de H Réel",[1]Analyse!$K$4,"Année",C58,"Semaine",B58,"Nature",[1]Analyse!$L$1)),0)</f>
        <v>0</v>
      </c>
      <c r="G58" s="21">
        <f>IFERROR((GETPIVOTDATA("Somme de H Théo",[1]Analyse!$K$4,"Année",C58,"Semaine",B58,"Nature",[1]Analyse!$L$1)),0)</f>
        <v>0</v>
      </c>
      <c r="H58" s="20"/>
      <c r="I58" s="21">
        <f>IFERROR(GETPIVOTDATA("Somme de Journal",[1]Analyse!$K$4,"Année",C58,"Semaine",B58,"Nature",[1]Analyse!$L$1),0)</f>
        <v>0</v>
      </c>
      <c r="J58" s="21">
        <f t="shared" si="6"/>
        <v>0</v>
      </c>
      <c r="K58" s="22">
        <f t="shared" si="7"/>
        <v>0</v>
      </c>
      <c r="L58" s="20"/>
      <c r="M58" s="21">
        <f>IF(D57&lt;&gt;D58,I58,I58+M57)</f>
        <v>0</v>
      </c>
      <c r="N58" s="21">
        <f>IF(D57&lt;&gt;D58,J58,J58+N57)</f>
        <v>0</v>
      </c>
      <c r="O58" s="21">
        <f>IF(D57&lt;&gt;D58,K58,K58+O57)</f>
        <v>0</v>
      </c>
      <c r="P58" s="20"/>
      <c r="Q58" s="21">
        <f t="shared" si="8"/>
        <v>0</v>
      </c>
      <c r="R58" s="21">
        <f t="shared" si="9"/>
        <v>0</v>
      </c>
      <c r="S58" s="22">
        <f>[1]Analyse!$E$19</f>
        <v>0</v>
      </c>
      <c r="T58" s="23"/>
    </row>
    <row r="59" spans="1:20" x14ac:dyDescent="0.25">
      <c r="A59" s="26">
        <f>IF(MONTH(SUM("1/"&amp;D59))&lt;&gt;MONTH(MAX($A$2:A58)),SUM("1/"&amp;D59&amp;"/"&amp;C59),"")</f>
        <v>43770</v>
      </c>
      <c r="B59" s="19">
        <f t="shared" si="10"/>
        <v>45</v>
      </c>
      <c r="C59" s="17">
        <v>2019</v>
      </c>
      <c r="D59" s="25" t="s">
        <v>16</v>
      </c>
      <c r="E59" s="20"/>
      <c r="F59" s="21">
        <f>IFERROR((GETPIVOTDATA("Somme de H Réel",[1]Analyse!$K$4,"Année",C59,"Semaine",B59,"Nature",[1]Analyse!$L$1)),0)</f>
        <v>0</v>
      </c>
      <c r="G59" s="21">
        <f>IFERROR((GETPIVOTDATA("Somme de H Théo",[1]Analyse!$K$4,"Année",C59,"Semaine",B59,"Nature",[1]Analyse!$L$1)),0)</f>
        <v>0</v>
      </c>
      <c r="H59" s="20"/>
      <c r="I59" s="21">
        <f>IFERROR(GETPIVOTDATA("Somme de Journal",[1]Analyse!$K$4,"Année",C59,"Semaine",B59,"Nature",[1]Analyse!$L$1),0)</f>
        <v>0</v>
      </c>
      <c r="J59" s="21">
        <f t="shared" si="6"/>
        <v>0</v>
      </c>
      <c r="K59" s="22">
        <f t="shared" si="7"/>
        <v>0</v>
      </c>
      <c r="L59" s="20"/>
      <c r="M59" s="21">
        <f>IF(D58&lt;&gt;D59,I59,I59+M58)</f>
        <v>0</v>
      </c>
      <c r="N59" s="21">
        <f>IF(D58&lt;&gt;D59,J59,J59+N58)</f>
        <v>0</v>
      </c>
      <c r="O59" s="21">
        <f>IF(D58&lt;&gt;D59,K59,K59+O58)</f>
        <v>0</v>
      </c>
      <c r="P59" s="20"/>
      <c r="Q59" s="21">
        <f t="shared" si="8"/>
        <v>0</v>
      </c>
      <c r="R59" s="21">
        <f t="shared" si="9"/>
        <v>0</v>
      </c>
      <c r="S59" s="22">
        <f>[1]Analyse!$E$19</f>
        <v>0</v>
      </c>
      <c r="T59" s="23"/>
    </row>
    <row r="60" spans="1:20" x14ac:dyDescent="0.25">
      <c r="A60" s="26" t="str">
        <f>IF(MONTH(SUM("1/"&amp;D60))&lt;&gt;MONTH(MAX($A$2:A59)),SUM("1/"&amp;D60&amp;"/"&amp;C60),"")</f>
        <v/>
      </c>
      <c r="B60" s="19">
        <f t="shared" si="10"/>
        <v>46</v>
      </c>
      <c r="C60" s="17">
        <v>2019</v>
      </c>
      <c r="D60" s="25" t="s">
        <v>16</v>
      </c>
      <c r="E60" s="20"/>
      <c r="F60" s="21">
        <f>IFERROR((GETPIVOTDATA("Somme de H Réel",[1]Analyse!$K$4,"Année",C60,"Semaine",B60,"Nature",[1]Analyse!$L$1)),0)</f>
        <v>0</v>
      </c>
      <c r="G60" s="21">
        <f>IFERROR((GETPIVOTDATA("Somme de H Théo",[1]Analyse!$K$4,"Année",C60,"Semaine",B60,"Nature",[1]Analyse!$L$1)),0)</f>
        <v>0</v>
      </c>
      <c r="H60" s="20"/>
      <c r="I60" s="21">
        <f>IFERROR(GETPIVOTDATA("Somme de Journal",[1]Analyse!$K$4,"Année",C60,"Semaine",B60,"Nature",[1]Analyse!$L$1),0)</f>
        <v>0</v>
      </c>
      <c r="J60" s="21">
        <f t="shared" si="6"/>
        <v>0</v>
      </c>
      <c r="K60" s="22">
        <f t="shared" si="7"/>
        <v>0</v>
      </c>
      <c r="L60" s="20"/>
      <c r="M60" s="21">
        <f>IF(D59&lt;&gt;D60,I60,I60+M59)</f>
        <v>0</v>
      </c>
      <c r="N60" s="21">
        <f>IF(D59&lt;&gt;D60,J60,J60+N59)</f>
        <v>0</v>
      </c>
      <c r="O60" s="21">
        <f>IF(D59&lt;&gt;D60,K60,K60+O59)</f>
        <v>0</v>
      </c>
      <c r="P60" s="20"/>
      <c r="Q60" s="21">
        <f t="shared" si="8"/>
        <v>0</v>
      </c>
      <c r="R60" s="21">
        <f t="shared" si="9"/>
        <v>0</v>
      </c>
      <c r="S60" s="22">
        <f>[1]Analyse!$E$19</f>
        <v>0</v>
      </c>
      <c r="T60" s="23"/>
    </row>
    <row r="61" spans="1:20" x14ac:dyDescent="0.25">
      <c r="A61" s="26" t="str">
        <f>IF(MONTH(SUM("1/"&amp;D61))&lt;&gt;MONTH(MAX($A$2:A60)),SUM("1/"&amp;D61&amp;"/"&amp;C61),"")</f>
        <v/>
      </c>
      <c r="B61" s="19">
        <f t="shared" si="10"/>
        <v>47</v>
      </c>
      <c r="C61" s="17">
        <v>2019</v>
      </c>
      <c r="D61" s="25" t="s">
        <v>16</v>
      </c>
      <c r="E61" s="20"/>
      <c r="F61" s="21">
        <f>IFERROR((GETPIVOTDATA("Somme de H Réel",[1]Analyse!$K$4,"Année",C61,"Semaine",B61,"Nature",[1]Analyse!$L$1)),0)</f>
        <v>0</v>
      </c>
      <c r="G61" s="21">
        <f>IFERROR((GETPIVOTDATA("Somme de H Théo",[1]Analyse!$K$4,"Année",C61,"Semaine",B61,"Nature",[1]Analyse!$L$1)),0)</f>
        <v>0</v>
      </c>
      <c r="H61" s="20"/>
      <c r="I61" s="21">
        <f>IFERROR(GETPIVOTDATA("Somme de Journal",[1]Analyse!$K$4,"Année",C61,"Semaine",B61,"Nature",[1]Analyse!$L$1),0)</f>
        <v>0</v>
      </c>
      <c r="J61" s="21">
        <f t="shared" si="6"/>
        <v>0</v>
      </c>
      <c r="K61" s="22">
        <f t="shared" si="7"/>
        <v>0</v>
      </c>
      <c r="L61" s="20"/>
      <c r="M61" s="21">
        <f>IF(D60&lt;&gt;D61,I61,I61+M60)</f>
        <v>0</v>
      </c>
      <c r="N61" s="21">
        <f>IF(D60&lt;&gt;D61,J61,J61+N60)</f>
        <v>0</v>
      </c>
      <c r="O61" s="21">
        <f>IF(D60&lt;&gt;D61,K61,K61+O60)</f>
        <v>0</v>
      </c>
      <c r="P61" s="20"/>
      <c r="Q61" s="21">
        <f t="shared" si="8"/>
        <v>0</v>
      </c>
      <c r="R61" s="21">
        <f t="shared" si="9"/>
        <v>0</v>
      </c>
      <c r="S61" s="22">
        <f>[1]Analyse!$E$19</f>
        <v>0</v>
      </c>
      <c r="T61" s="23"/>
    </row>
    <row r="62" spans="1:20" x14ac:dyDescent="0.25">
      <c r="A62" s="26" t="str">
        <f>IF(MONTH(SUM("1/"&amp;D62))&lt;&gt;MONTH(MAX($A$2:A61)),SUM("1/"&amp;D62&amp;"/"&amp;C62),"")</f>
        <v/>
      </c>
      <c r="B62" s="19">
        <f t="shared" si="10"/>
        <v>48</v>
      </c>
      <c r="C62" s="17">
        <v>2019</v>
      </c>
      <c r="D62" s="25" t="s">
        <v>16</v>
      </c>
      <c r="E62" s="20"/>
      <c r="F62" s="21">
        <f>IFERROR((GETPIVOTDATA("Somme de H Réel",[1]Analyse!$K$4,"Année",C62,"Semaine",B62,"Nature",[1]Analyse!$L$1)),0)</f>
        <v>0</v>
      </c>
      <c r="G62" s="21">
        <f>IFERROR((GETPIVOTDATA("Somme de H Théo",[1]Analyse!$K$4,"Année",C62,"Semaine",B62,"Nature",[1]Analyse!$L$1)),0)</f>
        <v>0</v>
      </c>
      <c r="H62" s="20"/>
      <c r="I62" s="21">
        <f>IFERROR(GETPIVOTDATA("Somme de Journal",[1]Analyse!$K$4,"Année",C62,"Semaine",B62,"Nature",[1]Analyse!$L$1),0)</f>
        <v>0</v>
      </c>
      <c r="J62" s="21">
        <f t="shared" si="6"/>
        <v>0</v>
      </c>
      <c r="K62" s="22">
        <f t="shared" si="7"/>
        <v>0</v>
      </c>
      <c r="L62" s="20"/>
      <c r="M62" s="21">
        <f>IF(D61&lt;&gt;D62,I62,I62+M61)</f>
        <v>0</v>
      </c>
      <c r="N62" s="21">
        <f>IF(D61&lt;&gt;D62,J62,J62+N61)</f>
        <v>0</v>
      </c>
      <c r="O62" s="21">
        <f>IF(D61&lt;&gt;D62,K62,K62+O61)</f>
        <v>0</v>
      </c>
      <c r="P62" s="20"/>
      <c r="Q62" s="21">
        <f t="shared" si="8"/>
        <v>0</v>
      </c>
      <c r="R62" s="21">
        <f t="shared" si="9"/>
        <v>0</v>
      </c>
      <c r="S62" s="22">
        <f>[1]Analyse!$E$19</f>
        <v>0</v>
      </c>
      <c r="T62" s="23"/>
    </row>
    <row r="63" spans="1:20" x14ac:dyDescent="0.25">
      <c r="A63" s="26">
        <f>IF(MONTH(SUM("1/"&amp;D63))&lt;&gt;MONTH(MAX($A$2:A62)),SUM("1/"&amp;D63&amp;"/"&amp;C63),"")</f>
        <v>43800</v>
      </c>
      <c r="B63" s="19">
        <f t="shared" si="10"/>
        <v>49</v>
      </c>
      <c r="C63" s="17">
        <v>2019</v>
      </c>
      <c r="D63" s="25" t="s">
        <v>17</v>
      </c>
      <c r="E63" s="20"/>
      <c r="F63" s="21">
        <f>IFERROR((GETPIVOTDATA("Somme de H Réel",[1]Analyse!$K$4,"Année",C63,"Semaine",B63,"Nature",[1]Analyse!$L$1)),0)</f>
        <v>0</v>
      </c>
      <c r="G63" s="21">
        <f>IFERROR((GETPIVOTDATA("Somme de H Théo",[1]Analyse!$K$4,"Année",C63,"Semaine",B63,"Nature",[1]Analyse!$L$1)),0)</f>
        <v>0</v>
      </c>
      <c r="H63" s="20"/>
      <c r="I63" s="21">
        <f>IFERROR(GETPIVOTDATA("Somme de Journal",[1]Analyse!$K$4,"Année",C63,"Semaine",B63,"Nature",[1]Analyse!$L$1),0)</f>
        <v>0</v>
      </c>
      <c r="J63" s="21">
        <f t="shared" si="6"/>
        <v>0</v>
      </c>
      <c r="K63" s="22">
        <f t="shared" si="7"/>
        <v>0</v>
      </c>
      <c r="L63" s="20"/>
      <c r="M63" s="21">
        <f>IF(D62&lt;&gt;D63,I63,I63+M62)</f>
        <v>0</v>
      </c>
      <c r="N63" s="21">
        <f>IF(D62&lt;&gt;D63,J63,J63+N62)</f>
        <v>0</v>
      </c>
      <c r="O63" s="21">
        <f>IF(D62&lt;&gt;D63,K63,K63+O62)</f>
        <v>0</v>
      </c>
      <c r="P63" s="20"/>
      <c r="Q63" s="21">
        <f t="shared" si="8"/>
        <v>0</v>
      </c>
      <c r="R63" s="21">
        <f t="shared" si="9"/>
        <v>0</v>
      </c>
      <c r="S63" s="22">
        <f>[1]Analyse!$E$19</f>
        <v>0</v>
      </c>
      <c r="T63" s="23"/>
    </row>
    <row r="64" spans="1:20" x14ac:dyDescent="0.25">
      <c r="A64" s="26" t="str">
        <f>IF(MONTH(SUM("1/"&amp;D64))&lt;&gt;MONTH(MAX($A$2:A63)),SUM("1/"&amp;D64&amp;"/"&amp;C64),"")</f>
        <v/>
      </c>
      <c r="B64" s="19">
        <f t="shared" si="10"/>
        <v>50</v>
      </c>
      <c r="C64" s="17">
        <v>2019</v>
      </c>
      <c r="D64" s="25" t="s">
        <v>17</v>
      </c>
      <c r="E64" s="20"/>
      <c r="F64" s="21">
        <f>IFERROR((GETPIVOTDATA("Somme de H Réel",[1]Analyse!$K$4,"Année",C64,"Semaine",B64,"Nature",[1]Analyse!$L$1)),0)</f>
        <v>0</v>
      </c>
      <c r="G64" s="21">
        <f>IFERROR((GETPIVOTDATA("Somme de H Théo",[1]Analyse!$K$4,"Année",C64,"Semaine",B64,"Nature",[1]Analyse!$L$1)),0)</f>
        <v>0</v>
      </c>
      <c r="H64" s="20"/>
      <c r="I64" s="21">
        <f>IFERROR(GETPIVOTDATA("Somme de Journal",[1]Analyse!$K$4,"Année",C64,"Semaine",B64,"Nature",[1]Analyse!$L$1),0)</f>
        <v>0</v>
      </c>
      <c r="J64" s="21">
        <f t="shared" si="6"/>
        <v>0</v>
      </c>
      <c r="K64" s="22">
        <f t="shared" si="7"/>
        <v>0</v>
      </c>
      <c r="L64" s="20"/>
      <c r="M64" s="21">
        <f>IF(D63&lt;&gt;D64,I64,I64+M63)</f>
        <v>0</v>
      </c>
      <c r="N64" s="21">
        <f>IF(D63&lt;&gt;D64,J64,J64+N63)</f>
        <v>0</v>
      </c>
      <c r="O64" s="21">
        <f>IF(D63&lt;&gt;D64,K64,K64+O63)</f>
        <v>0</v>
      </c>
      <c r="P64" s="20"/>
      <c r="Q64" s="21">
        <f t="shared" si="8"/>
        <v>0</v>
      </c>
      <c r="R64" s="21">
        <f t="shared" si="9"/>
        <v>0</v>
      </c>
      <c r="S64" s="22">
        <f>[1]Analyse!$E$19</f>
        <v>0</v>
      </c>
      <c r="T64" s="23"/>
    </row>
    <row r="65" spans="1:20" x14ac:dyDescent="0.25">
      <c r="A65" s="26" t="str">
        <f>IF(MONTH(SUM("1/"&amp;D65))&lt;&gt;MONTH(MAX($A$2:A64)),SUM("1/"&amp;D65&amp;"/"&amp;C65),"")</f>
        <v/>
      </c>
      <c r="B65" s="19">
        <f t="shared" si="10"/>
        <v>51</v>
      </c>
      <c r="C65" s="17">
        <v>2019</v>
      </c>
      <c r="D65" s="25" t="s">
        <v>17</v>
      </c>
      <c r="E65" s="20"/>
      <c r="F65" s="21">
        <f>IFERROR((GETPIVOTDATA("Somme de H Réel",[1]Analyse!$K$4,"Année",C65,"Semaine",B65,"Nature",[1]Analyse!$L$1)),0)</f>
        <v>0</v>
      </c>
      <c r="G65" s="21">
        <f>IFERROR((GETPIVOTDATA("Somme de H Théo",[1]Analyse!$K$4,"Année",C65,"Semaine",B65,"Nature",[1]Analyse!$L$1)),0)</f>
        <v>0</v>
      </c>
      <c r="H65" s="20"/>
      <c r="I65" s="21">
        <f>IFERROR(GETPIVOTDATA("Somme de Journal",[1]Analyse!$K$4,"Année",C65,"Semaine",B65,"Nature",[1]Analyse!$L$1),0)</f>
        <v>0</v>
      </c>
      <c r="J65" s="21">
        <f t="shared" si="6"/>
        <v>0</v>
      </c>
      <c r="K65" s="22">
        <f t="shared" si="7"/>
        <v>0</v>
      </c>
      <c r="L65" s="20"/>
      <c r="M65" s="21">
        <f>IF(D64&lt;&gt;D65,I65,I65+M64)</f>
        <v>0</v>
      </c>
      <c r="N65" s="21">
        <f>IF(D64&lt;&gt;D65,J65,J65+N64)</f>
        <v>0</v>
      </c>
      <c r="O65" s="21">
        <f>IF(D64&lt;&gt;D65,K65,K65+O64)</f>
        <v>0</v>
      </c>
      <c r="P65" s="20"/>
      <c r="Q65" s="21">
        <f t="shared" si="8"/>
        <v>0</v>
      </c>
      <c r="R65" s="21">
        <f t="shared" si="9"/>
        <v>0</v>
      </c>
      <c r="S65" s="22">
        <f>[1]Analyse!$E$19</f>
        <v>0</v>
      </c>
      <c r="T65" s="23"/>
    </row>
    <row r="66" spans="1:20" x14ac:dyDescent="0.25">
      <c r="A66" s="26" t="str">
        <f>IF(MONTH(SUM("1/"&amp;D66))&lt;&gt;MONTH(MAX($A$2:A65)),SUM("1/"&amp;D66&amp;"/"&amp;C66),"")</f>
        <v/>
      </c>
      <c r="B66" s="19">
        <f t="shared" si="10"/>
        <v>52</v>
      </c>
      <c r="C66" s="17">
        <v>2019</v>
      </c>
      <c r="D66" s="25" t="s">
        <v>17</v>
      </c>
      <c r="E66" s="20"/>
      <c r="F66" s="21">
        <f>IFERROR((GETPIVOTDATA("Somme de H Réel",[1]Analyse!$K$4,"Année",C66,"Semaine",B66,"Nature",[1]Analyse!$L$1)),0)</f>
        <v>0</v>
      </c>
      <c r="G66" s="21">
        <f>IFERROR((GETPIVOTDATA("Somme de H Théo",[1]Analyse!$K$4,"Année",C66,"Semaine",B66,"Nature",[1]Analyse!$L$1)),0)</f>
        <v>0</v>
      </c>
      <c r="H66" s="20"/>
      <c r="I66" s="21">
        <f>IFERROR(GETPIVOTDATA("Somme de Journal",[1]Analyse!$K$4,"Année",C66,"Semaine",B66,"Nature",[1]Analyse!$L$1),0)</f>
        <v>0</v>
      </c>
      <c r="J66" s="21">
        <f t="shared" si="6"/>
        <v>0</v>
      </c>
      <c r="K66" s="22">
        <f t="shared" si="7"/>
        <v>0</v>
      </c>
      <c r="L66" s="20"/>
      <c r="M66" s="21">
        <f>IF(D65&lt;&gt;D66,I66,I66+M65)</f>
        <v>0</v>
      </c>
      <c r="N66" s="21">
        <f>IF(D65&lt;&gt;D66,J66,J66+N65)</f>
        <v>0</v>
      </c>
      <c r="O66" s="21">
        <f>IF(D65&lt;&gt;D66,K66,K66+O65)</f>
        <v>0</v>
      </c>
      <c r="P66" s="20"/>
      <c r="Q66" s="21">
        <f t="shared" si="8"/>
        <v>0</v>
      </c>
      <c r="R66" s="21">
        <f t="shared" si="9"/>
        <v>0</v>
      </c>
      <c r="S66" s="22">
        <f>[1]Analyse!$E$19</f>
        <v>0</v>
      </c>
      <c r="T66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40" zoomScaleNormal="40" workbookViewId="0">
      <selection activeCell="AL27" sqref="AL2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55" zoomScaleNormal="55" workbookViewId="0">
      <selection activeCell="E50" sqref="E5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ade2918</cp:lastModifiedBy>
  <dcterms:created xsi:type="dcterms:W3CDTF">2019-05-06T07:46:42Z</dcterms:created>
  <dcterms:modified xsi:type="dcterms:W3CDTF">2019-05-06T08:59:02Z</dcterms:modified>
</cp:coreProperties>
</file>