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16320" windowHeight="5400" firstSheet="4" activeTab="4"/>
  </bookViews>
  <sheets>
    <sheet name="Horaire" sheetId="15" r:id="rId1"/>
    <sheet name="Donnees" sheetId="1" r:id="rId2"/>
    <sheet name="Abat-Neuf" sheetId="2" r:id="rId3"/>
    <sheet name="Sem1" sheetId="3" r:id="rId4"/>
    <sheet name="Sem2" sheetId="4" r:id="rId5"/>
    <sheet name="Sem3" sheetId="5" r:id="rId6"/>
    <sheet name="Sem4" sheetId="6" r:id="rId7"/>
    <sheet name="Stats_equipe" sheetId="14" r:id="rId8"/>
    <sheet name="Billets_Capitaines" sheetId="16" r:id="rId9"/>
    <sheet name="Feuilles_pointage" sheetId="17" r:id="rId10"/>
    <sheet name="Stats_individuelles" sheetId="18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Y179" i="3" l="1"/>
  <c r="CY179" i="4"/>
  <c r="CY414" i="4" s="1"/>
  <c r="CY175" i="4"/>
  <c r="CY395" i="4" s="1"/>
  <c r="CY179" i="5"/>
  <c r="CY175" i="5"/>
  <c r="CY395" i="5" s="1"/>
  <c r="CY179" i="6"/>
  <c r="CY414" i="6" s="1"/>
  <c r="CY175" i="6"/>
  <c r="CY395" i="6" s="1"/>
  <c r="BX175" i="6"/>
  <c r="BQ175" i="6"/>
  <c r="BL180" i="6"/>
  <c r="BL571" i="6" s="1"/>
  <c r="BL178" i="6"/>
  <c r="BX175" i="5"/>
  <c r="BQ175" i="5"/>
  <c r="BL180" i="5"/>
  <c r="BL178" i="5"/>
  <c r="BL517" i="5" s="1"/>
  <c r="CX412" i="6"/>
  <c r="CV412" i="6"/>
  <c r="CX411" i="6"/>
  <c r="CX397" i="6"/>
  <c r="CV397" i="6"/>
  <c r="CX396" i="6"/>
  <c r="CX381" i="6"/>
  <c r="CV381" i="6"/>
  <c r="CX380" i="6"/>
  <c r="CX365" i="6"/>
  <c r="CV365" i="6"/>
  <c r="CX364" i="6"/>
  <c r="CX350" i="6"/>
  <c r="CV350" i="6"/>
  <c r="CX349" i="6"/>
  <c r="CX334" i="6"/>
  <c r="CV334" i="6"/>
  <c r="CX333" i="6"/>
  <c r="CX318" i="6"/>
  <c r="CV318" i="6"/>
  <c r="CX317" i="6"/>
  <c r="CX303" i="6"/>
  <c r="CV303" i="6"/>
  <c r="CX302" i="6"/>
  <c r="CY301" i="6"/>
  <c r="CX287" i="6"/>
  <c r="CV287" i="6"/>
  <c r="CX286" i="6"/>
  <c r="CX271" i="6"/>
  <c r="CV271" i="6"/>
  <c r="CX270" i="6"/>
  <c r="CX256" i="6"/>
  <c r="CV256" i="6"/>
  <c r="CX255" i="6"/>
  <c r="CX240" i="6"/>
  <c r="CV240" i="6"/>
  <c r="CX239" i="6"/>
  <c r="CX224" i="6"/>
  <c r="CV224" i="6"/>
  <c r="CX223" i="6"/>
  <c r="CX209" i="6"/>
  <c r="CV209" i="6"/>
  <c r="CX208" i="6"/>
  <c r="CX193" i="6"/>
  <c r="CV193" i="6"/>
  <c r="CX192" i="6"/>
  <c r="CV177" i="6"/>
  <c r="CY414" i="5"/>
  <c r="CX412" i="5"/>
  <c r="CV412" i="5"/>
  <c r="CX411" i="5"/>
  <c r="CY399" i="5"/>
  <c r="CX397" i="5"/>
  <c r="CV397" i="5"/>
  <c r="CX396" i="5"/>
  <c r="CY383" i="5"/>
  <c r="CX381" i="5"/>
  <c r="CV381" i="5"/>
  <c r="CX380" i="5"/>
  <c r="CY367" i="5"/>
  <c r="CX365" i="5"/>
  <c r="CV365" i="5"/>
  <c r="CX364" i="5"/>
  <c r="CY352" i="5"/>
  <c r="CX350" i="5"/>
  <c r="CV350" i="5"/>
  <c r="CX349" i="5"/>
  <c r="CY336" i="5"/>
  <c r="CX334" i="5"/>
  <c r="CV334" i="5"/>
  <c r="CX333" i="5"/>
  <c r="CY320" i="5"/>
  <c r="CX318" i="5"/>
  <c r="CV318" i="5"/>
  <c r="CX317" i="5"/>
  <c r="CY305" i="5"/>
  <c r="CX303" i="5"/>
  <c r="CV303" i="5"/>
  <c r="CX302" i="5"/>
  <c r="CY289" i="5"/>
  <c r="CX287" i="5"/>
  <c r="CV287" i="5"/>
  <c r="CX286" i="5"/>
  <c r="CY273" i="5"/>
  <c r="CX271" i="5"/>
  <c r="CV271" i="5"/>
  <c r="CX270" i="5"/>
  <c r="CY258" i="5"/>
  <c r="CX256" i="5"/>
  <c r="CV256" i="5"/>
  <c r="CX255" i="5"/>
  <c r="CY242" i="5"/>
  <c r="CX240" i="5"/>
  <c r="CV240" i="5"/>
  <c r="CX239" i="5"/>
  <c r="CY226" i="5"/>
  <c r="CX224" i="5"/>
  <c r="CV224" i="5"/>
  <c r="CX223" i="5"/>
  <c r="CY211" i="5"/>
  <c r="CX209" i="5"/>
  <c r="CV209" i="5"/>
  <c r="CX208" i="5"/>
  <c r="CY195" i="5"/>
  <c r="CX193" i="5"/>
  <c r="CV193" i="5"/>
  <c r="CX192" i="5"/>
  <c r="CV177" i="5"/>
  <c r="CX412" i="4"/>
  <c r="CV412" i="4"/>
  <c r="CX411" i="4"/>
  <c r="CX397" i="4"/>
  <c r="CV397" i="4"/>
  <c r="CX396" i="4"/>
  <c r="CX381" i="4"/>
  <c r="CV381" i="4"/>
  <c r="CX380" i="4"/>
  <c r="CX365" i="4"/>
  <c r="CV365" i="4"/>
  <c r="CX364" i="4"/>
  <c r="CX350" i="4"/>
  <c r="CV350" i="4"/>
  <c r="CX349" i="4"/>
  <c r="CX334" i="4"/>
  <c r="CV334" i="4"/>
  <c r="CX333" i="4"/>
  <c r="CX318" i="4"/>
  <c r="CV318" i="4"/>
  <c r="CX317" i="4"/>
  <c r="CX303" i="4"/>
  <c r="CV303" i="4"/>
  <c r="CX302" i="4"/>
  <c r="CY301" i="4"/>
  <c r="CX287" i="4"/>
  <c r="CV287" i="4"/>
  <c r="CX286" i="4"/>
  <c r="CX271" i="4"/>
  <c r="CV271" i="4"/>
  <c r="CX270" i="4"/>
  <c r="CX256" i="4"/>
  <c r="CV256" i="4"/>
  <c r="CX255" i="4"/>
  <c r="CX240" i="4"/>
  <c r="CV240" i="4"/>
  <c r="CX239" i="4"/>
  <c r="CX224" i="4"/>
  <c r="CV224" i="4"/>
  <c r="CX223" i="4"/>
  <c r="CX209" i="4"/>
  <c r="CV209" i="4"/>
  <c r="CX208" i="4"/>
  <c r="CY207" i="4"/>
  <c r="CY195" i="4"/>
  <c r="CX193" i="4"/>
  <c r="CV193" i="4"/>
  <c r="CX192" i="4"/>
  <c r="CV177" i="4"/>
  <c r="BH580" i="6"/>
  <c r="BH578" i="6"/>
  <c r="BG578" i="6"/>
  <c r="BH577" i="6"/>
  <c r="BG577" i="6"/>
  <c r="BH576" i="6"/>
  <c r="BG576" i="6"/>
  <c r="BH575" i="6"/>
  <c r="BG575" i="6"/>
  <c r="BH574" i="6"/>
  <c r="BH579" i="6" s="1"/>
  <c r="BH581" i="6" s="1"/>
  <c r="BG574" i="6"/>
  <c r="BH571" i="6"/>
  <c r="BL569" i="6"/>
  <c r="BH553" i="6"/>
  <c r="BH551" i="6"/>
  <c r="BG551" i="6"/>
  <c r="BH550" i="6"/>
  <c r="BG550" i="6"/>
  <c r="BH549" i="6"/>
  <c r="BG549" i="6"/>
  <c r="BH548" i="6"/>
  <c r="BG548" i="6"/>
  <c r="BH547" i="6"/>
  <c r="BH552" i="6" s="1"/>
  <c r="BH554" i="6" s="1"/>
  <c r="BG547" i="6"/>
  <c r="BH544" i="6"/>
  <c r="BL542" i="6"/>
  <c r="BH528" i="6"/>
  <c r="BH526" i="6"/>
  <c r="BG526" i="6"/>
  <c r="BH525" i="6"/>
  <c r="BG525" i="6"/>
  <c r="BH524" i="6"/>
  <c r="BG524" i="6"/>
  <c r="BH523" i="6"/>
  <c r="BG523" i="6"/>
  <c r="BH522" i="6"/>
  <c r="BH527" i="6" s="1"/>
  <c r="BH529" i="6" s="1"/>
  <c r="BG522" i="6"/>
  <c r="BH519" i="6"/>
  <c r="BL517" i="6"/>
  <c r="BH501" i="6"/>
  <c r="BH499" i="6"/>
  <c r="BG499" i="6"/>
  <c r="BH498" i="6"/>
  <c r="BG498" i="6"/>
  <c r="BH497" i="6"/>
  <c r="BG497" i="6"/>
  <c r="BH496" i="6"/>
  <c r="BG496" i="6"/>
  <c r="BH495" i="6"/>
  <c r="BH500" i="6" s="1"/>
  <c r="BH502" i="6" s="1"/>
  <c r="BG495" i="6"/>
  <c r="BH492" i="6"/>
  <c r="BL490" i="6"/>
  <c r="BH476" i="6"/>
  <c r="BH474" i="6"/>
  <c r="BG474" i="6"/>
  <c r="BH473" i="6"/>
  <c r="BG473" i="6"/>
  <c r="BH472" i="6"/>
  <c r="BG472" i="6"/>
  <c r="BH471" i="6"/>
  <c r="BG471" i="6"/>
  <c r="BH470" i="6"/>
  <c r="BH475" i="6" s="1"/>
  <c r="BH477" i="6" s="1"/>
  <c r="BG470" i="6"/>
  <c r="BH467" i="6"/>
  <c r="BL465" i="6"/>
  <c r="BH449" i="6"/>
  <c r="BH447" i="6"/>
  <c r="BG447" i="6"/>
  <c r="BH446" i="6"/>
  <c r="BG446" i="6"/>
  <c r="BH445" i="6"/>
  <c r="BG445" i="6"/>
  <c r="BH444" i="6"/>
  <c r="BG444" i="6"/>
  <c r="BH443" i="6"/>
  <c r="BH448" i="6" s="1"/>
  <c r="BH450" i="6" s="1"/>
  <c r="BG443" i="6"/>
  <c r="BH440" i="6"/>
  <c r="BL438" i="6"/>
  <c r="BH424" i="6"/>
  <c r="BH422" i="6"/>
  <c r="BG422" i="6"/>
  <c r="BH421" i="6"/>
  <c r="BG421" i="6"/>
  <c r="BH420" i="6"/>
  <c r="BG420" i="6"/>
  <c r="BH419" i="6"/>
  <c r="BG419" i="6"/>
  <c r="BH418" i="6"/>
  <c r="BH423" i="6" s="1"/>
  <c r="BH425" i="6" s="1"/>
  <c r="BG418" i="6"/>
  <c r="BH415" i="6"/>
  <c r="BL413" i="6"/>
  <c r="BH397" i="6"/>
  <c r="BH395" i="6"/>
  <c r="BG395" i="6"/>
  <c r="BH394" i="6"/>
  <c r="BG394" i="6"/>
  <c r="BH393" i="6"/>
  <c r="BG393" i="6"/>
  <c r="BH392" i="6"/>
  <c r="BG392" i="6"/>
  <c r="BH391" i="6"/>
  <c r="BH396" i="6" s="1"/>
  <c r="BH398" i="6" s="1"/>
  <c r="BG391" i="6"/>
  <c r="BH388" i="6"/>
  <c r="BL386" i="6"/>
  <c r="BH372" i="6"/>
  <c r="BH370" i="6"/>
  <c r="BG370" i="6"/>
  <c r="BH369" i="6"/>
  <c r="BG369" i="6"/>
  <c r="BH368" i="6"/>
  <c r="BG368" i="6"/>
  <c r="BH367" i="6"/>
  <c r="BG367" i="6"/>
  <c r="BH366" i="6"/>
  <c r="BH371" i="6" s="1"/>
  <c r="BH373" i="6" s="1"/>
  <c r="BG366" i="6"/>
  <c r="BH363" i="6"/>
  <c r="BL361" i="6"/>
  <c r="BH345" i="6"/>
  <c r="BH343" i="6"/>
  <c r="BG343" i="6"/>
  <c r="BH342" i="6"/>
  <c r="BG342" i="6"/>
  <c r="BH341" i="6"/>
  <c r="BG341" i="6"/>
  <c r="BH340" i="6"/>
  <c r="BG340" i="6"/>
  <c r="BH339" i="6"/>
  <c r="BH344" i="6" s="1"/>
  <c r="BH346" i="6" s="1"/>
  <c r="BG339" i="6"/>
  <c r="BH336" i="6"/>
  <c r="BL334" i="6"/>
  <c r="BH320" i="6"/>
  <c r="BH318" i="6"/>
  <c r="BG318" i="6"/>
  <c r="BH317" i="6"/>
  <c r="BG317" i="6"/>
  <c r="BH316" i="6"/>
  <c r="BG316" i="6"/>
  <c r="BH315" i="6"/>
  <c r="BG315" i="6"/>
  <c r="BH314" i="6"/>
  <c r="BH319" i="6" s="1"/>
  <c r="BH321" i="6" s="1"/>
  <c r="BG314" i="6"/>
  <c r="BH311" i="6"/>
  <c r="BL309" i="6"/>
  <c r="BH293" i="6"/>
  <c r="BH291" i="6"/>
  <c r="BG291" i="6"/>
  <c r="BH290" i="6"/>
  <c r="BG290" i="6"/>
  <c r="BH289" i="6"/>
  <c r="BG289" i="6"/>
  <c r="BH288" i="6"/>
  <c r="BG288" i="6"/>
  <c r="BH287" i="6"/>
  <c r="BH292" i="6" s="1"/>
  <c r="BH294" i="6" s="1"/>
  <c r="BG287" i="6"/>
  <c r="BH284" i="6"/>
  <c r="BL282" i="6"/>
  <c r="BH268" i="6"/>
  <c r="BH266" i="6"/>
  <c r="BG266" i="6"/>
  <c r="BH265" i="6"/>
  <c r="BG265" i="6"/>
  <c r="BH264" i="6"/>
  <c r="BG264" i="6"/>
  <c r="BH263" i="6"/>
  <c r="BG263" i="6"/>
  <c r="BH262" i="6"/>
  <c r="BH267" i="6" s="1"/>
  <c r="BH269" i="6" s="1"/>
  <c r="BG262" i="6"/>
  <c r="BH259" i="6"/>
  <c r="BL257" i="6"/>
  <c r="BH241" i="6"/>
  <c r="BH239" i="6"/>
  <c r="BG239" i="6"/>
  <c r="BH238" i="6"/>
  <c r="BG238" i="6"/>
  <c r="BH237" i="6"/>
  <c r="BG237" i="6"/>
  <c r="BH236" i="6"/>
  <c r="BG236" i="6"/>
  <c r="BH235" i="6"/>
  <c r="BH240" i="6" s="1"/>
  <c r="BH242" i="6" s="1"/>
  <c r="BG235" i="6"/>
  <c r="BH232" i="6"/>
  <c r="BL230" i="6"/>
  <c r="BH216" i="6"/>
  <c r="BH214" i="6"/>
  <c r="BG214" i="6"/>
  <c r="BH213" i="6"/>
  <c r="BG213" i="6"/>
  <c r="BH212" i="6"/>
  <c r="BG212" i="6"/>
  <c r="BH211" i="6"/>
  <c r="BG211" i="6"/>
  <c r="BH210" i="6"/>
  <c r="BH215" i="6" s="1"/>
  <c r="BH217" i="6" s="1"/>
  <c r="BG210" i="6"/>
  <c r="BH207" i="6"/>
  <c r="BL205" i="6"/>
  <c r="BK189" i="6"/>
  <c r="BJ189" i="6"/>
  <c r="BI189" i="6"/>
  <c r="BL189" i="6" s="1"/>
  <c r="BH189" i="6"/>
  <c r="BH188" i="6"/>
  <c r="BH190" i="6" s="1"/>
  <c r="BH180" i="6"/>
  <c r="BH580" i="5"/>
  <c r="BH578" i="5"/>
  <c r="BG578" i="5"/>
  <c r="BH577" i="5"/>
  <c r="BG577" i="5"/>
  <c r="BH576" i="5"/>
  <c r="BG576" i="5"/>
  <c r="BH575" i="5"/>
  <c r="BG575" i="5"/>
  <c r="BH574" i="5"/>
  <c r="BH579" i="5" s="1"/>
  <c r="BH581" i="5" s="1"/>
  <c r="BG574" i="5"/>
  <c r="BH571" i="5"/>
  <c r="BH553" i="5"/>
  <c r="BH551" i="5"/>
  <c r="BG551" i="5"/>
  <c r="BH550" i="5"/>
  <c r="BG550" i="5"/>
  <c r="BH549" i="5"/>
  <c r="BG549" i="5"/>
  <c r="BH548" i="5"/>
  <c r="BG548" i="5"/>
  <c r="BH547" i="5"/>
  <c r="BH552" i="5" s="1"/>
  <c r="BH554" i="5" s="1"/>
  <c r="BG547" i="5"/>
  <c r="BH544" i="5"/>
  <c r="BL542" i="5"/>
  <c r="BH528" i="5"/>
  <c r="BH526" i="5"/>
  <c r="BG526" i="5"/>
  <c r="BH525" i="5"/>
  <c r="BG525" i="5"/>
  <c r="BH524" i="5"/>
  <c r="BG524" i="5"/>
  <c r="BH523" i="5"/>
  <c r="BG523" i="5"/>
  <c r="BH522" i="5"/>
  <c r="BH527" i="5" s="1"/>
  <c r="BH529" i="5" s="1"/>
  <c r="BG522" i="5"/>
  <c r="BH519" i="5"/>
  <c r="BH501" i="5"/>
  <c r="BH499" i="5"/>
  <c r="BG499" i="5"/>
  <c r="BH498" i="5"/>
  <c r="BG498" i="5"/>
  <c r="BH497" i="5"/>
  <c r="BG497" i="5"/>
  <c r="BH496" i="5"/>
  <c r="BG496" i="5"/>
  <c r="BH495" i="5"/>
  <c r="BH500" i="5" s="1"/>
  <c r="BH502" i="5" s="1"/>
  <c r="BG495" i="5"/>
  <c r="BH492" i="5"/>
  <c r="BH476" i="5"/>
  <c r="BH474" i="5"/>
  <c r="BG474" i="5"/>
  <c r="BH473" i="5"/>
  <c r="BG473" i="5"/>
  <c r="BH472" i="5"/>
  <c r="BG472" i="5"/>
  <c r="BH471" i="5"/>
  <c r="BG471" i="5"/>
  <c r="BH470" i="5"/>
  <c r="BH475" i="5" s="1"/>
  <c r="BH477" i="5" s="1"/>
  <c r="BG470" i="5"/>
  <c r="BH467" i="5"/>
  <c r="BH449" i="5"/>
  <c r="BH447" i="5"/>
  <c r="BG447" i="5"/>
  <c r="BH446" i="5"/>
  <c r="BG446" i="5"/>
  <c r="BH445" i="5"/>
  <c r="BG445" i="5"/>
  <c r="BH444" i="5"/>
  <c r="BG444" i="5"/>
  <c r="BH443" i="5"/>
  <c r="BH448" i="5" s="1"/>
  <c r="BH450" i="5" s="1"/>
  <c r="BG443" i="5"/>
  <c r="BH440" i="5"/>
  <c r="BL438" i="5"/>
  <c r="BH424" i="5"/>
  <c r="BH422" i="5"/>
  <c r="BG422" i="5"/>
  <c r="BH421" i="5"/>
  <c r="BG421" i="5"/>
  <c r="BH420" i="5"/>
  <c r="BG420" i="5"/>
  <c r="BH419" i="5"/>
  <c r="BG419" i="5"/>
  <c r="BH418" i="5"/>
  <c r="BH423" i="5" s="1"/>
  <c r="BH425" i="5" s="1"/>
  <c r="BG418" i="5"/>
  <c r="BH415" i="5"/>
  <c r="BH397" i="5"/>
  <c r="BH395" i="5"/>
  <c r="BG395" i="5"/>
  <c r="BH394" i="5"/>
  <c r="BG394" i="5"/>
  <c r="BH393" i="5"/>
  <c r="BG393" i="5"/>
  <c r="BH392" i="5"/>
  <c r="BG392" i="5"/>
  <c r="BH391" i="5"/>
  <c r="BH396" i="5" s="1"/>
  <c r="BH398" i="5" s="1"/>
  <c r="BG391" i="5"/>
  <c r="BH388" i="5"/>
  <c r="BH372" i="5"/>
  <c r="BH370" i="5"/>
  <c r="BG370" i="5"/>
  <c r="BH369" i="5"/>
  <c r="BG369" i="5"/>
  <c r="BH368" i="5"/>
  <c r="BG368" i="5"/>
  <c r="BH367" i="5"/>
  <c r="BG367" i="5"/>
  <c r="BH366" i="5"/>
  <c r="BH371" i="5" s="1"/>
  <c r="BH373" i="5" s="1"/>
  <c r="BG366" i="5"/>
  <c r="BH363" i="5"/>
  <c r="BH345" i="5"/>
  <c r="BH343" i="5"/>
  <c r="BG343" i="5"/>
  <c r="BH342" i="5"/>
  <c r="BG342" i="5"/>
  <c r="BH341" i="5"/>
  <c r="BG341" i="5"/>
  <c r="BH340" i="5"/>
  <c r="BG340" i="5"/>
  <c r="BH339" i="5"/>
  <c r="BH344" i="5" s="1"/>
  <c r="BH346" i="5" s="1"/>
  <c r="BG339" i="5"/>
  <c r="BH336" i="5"/>
  <c r="BL334" i="5"/>
  <c r="BH320" i="5"/>
  <c r="BH318" i="5"/>
  <c r="BG318" i="5"/>
  <c r="BH317" i="5"/>
  <c r="BG317" i="5"/>
  <c r="BH316" i="5"/>
  <c r="BG316" i="5"/>
  <c r="BH315" i="5"/>
  <c r="BG315" i="5"/>
  <c r="BH314" i="5"/>
  <c r="BH319" i="5" s="1"/>
  <c r="BH321" i="5" s="1"/>
  <c r="BG314" i="5"/>
  <c r="BH311" i="5"/>
  <c r="BH293" i="5"/>
  <c r="BH291" i="5"/>
  <c r="BG291" i="5"/>
  <c r="BH290" i="5"/>
  <c r="BG290" i="5"/>
  <c r="BH289" i="5"/>
  <c r="BG289" i="5"/>
  <c r="BH288" i="5"/>
  <c r="BG288" i="5"/>
  <c r="BH287" i="5"/>
  <c r="BH292" i="5" s="1"/>
  <c r="BH294" i="5" s="1"/>
  <c r="BG287" i="5"/>
  <c r="BH284" i="5"/>
  <c r="BH268" i="5"/>
  <c r="BH266" i="5"/>
  <c r="BG266" i="5"/>
  <c r="BH265" i="5"/>
  <c r="BG265" i="5"/>
  <c r="BH264" i="5"/>
  <c r="BG264" i="5"/>
  <c r="BH263" i="5"/>
  <c r="BG263" i="5"/>
  <c r="BH262" i="5"/>
  <c r="BH267" i="5" s="1"/>
  <c r="BH269" i="5" s="1"/>
  <c r="BG262" i="5"/>
  <c r="BH259" i="5"/>
  <c r="BH241" i="5"/>
  <c r="BH239" i="5"/>
  <c r="BG239" i="5"/>
  <c r="BH238" i="5"/>
  <c r="BG238" i="5"/>
  <c r="BH237" i="5"/>
  <c r="BG237" i="5"/>
  <c r="BH236" i="5"/>
  <c r="BG236" i="5"/>
  <c r="BH235" i="5"/>
  <c r="BH240" i="5" s="1"/>
  <c r="BH242" i="5" s="1"/>
  <c r="BG235" i="5"/>
  <c r="BH232" i="5"/>
  <c r="BL230" i="5"/>
  <c r="BH216" i="5"/>
  <c r="BH214" i="5"/>
  <c r="BG214" i="5"/>
  <c r="BH213" i="5"/>
  <c r="BG213" i="5"/>
  <c r="BH212" i="5"/>
  <c r="BG212" i="5"/>
  <c r="BH211" i="5"/>
  <c r="BG211" i="5"/>
  <c r="BH210" i="5"/>
  <c r="BH215" i="5" s="1"/>
  <c r="BH217" i="5" s="1"/>
  <c r="BG210" i="5"/>
  <c r="BH207" i="5"/>
  <c r="BK189" i="5"/>
  <c r="BJ189" i="5"/>
  <c r="BL189" i="5" s="1"/>
  <c r="BI189" i="5"/>
  <c r="BH189" i="5"/>
  <c r="BH188" i="5"/>
  <c r="BH190" i="5" s="1"/>
  <c r="BL571" i="5"/>
  <c r="BH180" i="5"/>
  <c r="CY211" i="4" l="1"/>
  <c r="CY226" i="4"/>
  <c r="CY242" i="4"/>
  <c r="CY258" i="4"/>
  <c r="CY273" i="4"/>
  <c r="CY289" i="4"/>
  <c r="CY305" i="4"/>
  <c r="CY320" i="4"/>
  <c r="CY336" i="4"/>
  <c r="CY352" i="4"/>
  <c r="CY367" i="4"/>
  <c r="CY383" i="4"/>
  <c r="CY399" i="4"/>
  <c r="CY410" i="4"/>
  <c r="CY238" i="4"/>
  <c r="CY332" i="4"/>
  <c r="CY254" i="4"/>
  <c r="CY363" i="4"/>
  <c r="CY191" i="4"/>
  <c r="CY269" i="4"/>
  <c r="CY195" i="6"/>
  <c r="CY211" i="6"/>
  <c r="CY226" i="6"/>
  <c r="CY242" i="6"/>
  <c r="CY258" i="6"/>
  <c r="CY273" i="6"/>
  <c r="CY289" i="6"/>
  <c r="CY305" i="6"/>
  <c r="CY320" i="6"/>
  <c r="CY336" i="6"/>
  <c r="CY352" i="6"/>
  <c r="CY367" i="6"/>
  <c r="CY383" i="6"/>
  <c r="CY399" i="6"/>
  <c r="CY207" i="6"/>
  <c r="CY332" i="6"/>
  <c r="CY238" i="6"/>
  <c r="CY363" i="6"/>
  <c r="CY410" i="6"/>
  <c r="CY269" i="6"/>
  <c r="BL257" i="5"/>
  <c r="BL361" i="5"/>
  <c r="BL465" i="5"/>
  <c r="BL569" i="5"/>
  <c r="BL282" i="5"/>
  <c r="BL386" i="5"/>
  <c r="BL490" i="5"/>
  <c r="BL205" i="5"/>
  <c r="BL309" i="5"/>
  <c r="BL413" i="5"/>
  <c r="CY191" i="6"/>
  <c r="CY254" i="6"/>
  <c r="CY316" i="6"/>
  <c r="CY379" i="6"/>
  <c r="CY222" i="6"/>
  <c r="CY285" i="6"/>
  <c r="CY348" i="6"/>
  <c r="CY222" i="5"/>
  <c r="CY285" i="5"/>
  <c r="CY348" i="5"/>
  <c r="CY410" i="5"/>
  <c r="CY238" i="5"/>
  <c r="CY301" i="5"/>
  <c r="CY363" i="5"/>
  <c r="CY191" i="5"/>
  <c r="CY254" i="5"/>
  <c r="CY316" i="5"/>
  <c r="CY379" i="5"/>
  <c r="CY207" i="5"/>
  <c r="CY269" i="5"/>
  <c r="CY332" i="5"/>
  <c r="CY316" i="4"/>
  <c r="CY379" i="4"/>
  <c r="CY222" i="4"/>
  <c r="CY285" i="4"/>
  <c r="CY348" i="4"/>
  <c r="BL207" i="6"/>
  <c r="BL232" i="6"/>
  <c r="BL259" i="6"/>
  <c r="BL284" i="6"/>
  <c r="BL311" i="6"/>
  <c r="BL336" i="6"/>
  <c r="BL363" i="6"/>
  <c r="BL388" i="6"/>
  <c r="BL415" i="6"/>
  <c r="BL440" i="6"/>
  <c r="BL467" i="6"/>
  <c r="BL492" i="6"/>
  <c r="BL519" i="6"/>
  <c r="BL544" i="6"/>
  <c r="BL207" i="5"/>
  <c r="BL232" i="5"/>
  <c r="BL259" i="5"/>
  <c r="BL284" i="5"/>
  <c r="BL311" i="5"/>
  <c r="BL336" i="5"/>
  <c r="BL363" i="5"/>
  <c r="BL388" i="5"/>
  <c r="BL415" i="5"/>
  <c r="BL440" i="5"/>
  <c r="BL467" i="5"/>
  <c r="BL492" i="5"/>
  <c r="BL519" i="5"/>
  <c r="BL544" i="5"/>
  <c r="BL178" i="3"/>
  <c r="BL180" i="4"/>
  <c r="BL544" i="4" s="1"/>
  <c r="BH580" i="4"/>
  <c r="BH578" i="4"/>
  <c r="BG578" i="4"/>
  <c r="BH577" i="4"/>
  <c r="BG577" i="4"/>
  <c r="BH576" i="4"/>
  <c r="BG576" i="4"/>
  <c r="BH575" i="4"/>
  <c r="BG575" i="4"/>
  <c r="BH574" i="4"/>
  <c r="BH579" i="4" s="1"/>
  <c r="BH581" i="4" s="1"/>
  <c r="BG574" i="4"/>
  <c r="BH571" i="4"/>
  <c r="BH553" i="4"/>
  <c r="BH551" i="4"/>
  <c r="BG551" i="4"/>
  <c r="BH550" i="4"/>
  <c r="BG550" i="4"/>
  <c r="BH549" i="4"/>
  <c r="BG549" i="4"/>
  <c r="BH548" i="4"/>
  <c r="BG548" i="4"/>
  <c r="BH547" i="4"/>
  <c r="BH552" i="4" s="1"/>
  <c r="BH554" i="4" s="1"/>
  <c r="BG547" i="4"/>
  <c r="BH544" i="4"/>
  <c r="BL542" i="4"/>
  <c r="BH528" i="4"/>
  <c r="BH526" i="4"/>
  <c r="BG526" i="4"/>
  <c r="BH525" i="4"/>
  <c r="BG525" i="4"/>
  <c r="BH524" i="4"/>
  <c r="BG524" i="4"/>
  <c r="BH523" i="4"/>
  <c r="BG523" i="4"/>
  <c r="BH522" i="4"/>
  <c r="BH527" i="4" s="1"/>
  <c r="BH529" i="4" s="1"/>
  <c r="BG522" i="4"/>
  <c r="BH519" i="4"/>
  <c r="BL517" i="4"/>
  <c r="BH501" i="4"/>
  <c r="BH500" i="4"/>
  <c r="BH502" i="4" s="1"/>
  <c r="BH499" i="4"/>
  <c r="BG499" i="4"/>
  <c r="BH498" i="4"/>
  <c r="BG498" i="4"/>
  <c r="BH497" i="4"/>
  <c r="BG497" i="4"/>
  <c r="BH496" i="4"/>
  <c r="BG496" i="4"/>
  <c r="BH495" i="4"/>
  <c r="BG495" i="4"/>
  <c r="BH492" i="4"/>
  <c r="BH476" i="4"/>
  <c r="BH474" i="4"/>
  <c r="BG474" i="4"/>
  <c r="BH473" i="4"/>
  <c r="BG473" i="4"/>
  <c r="BH472" i="4"/>
  <c r="BG472" i="4"/>
  <c r="BH471" i="4"/>
  <c r="BG471" i="4"/>
  <c r="BH470" i="4"/>
  <c r="BH475" i="4" s="1"/>
  <c r="BH477" i="4" s="1"/>
  <c r="BG470" i="4"/>
  <c r="BH467" i="4"/>
  <c r="BH449" i="4"/>
  <c r="BH447" i="4"/>
  <c r="BG447" i="4"/>
  <c r="BH446" i="4"/>
  <c r="BG446" i="4"/>
  <c r="BH445" i="4"/>
  <c r="BG445" i="4"/>
  <c r="BH444" i="4"/>
  <c r="BG444" i="4"/>
  <c r="BH443" i="4"/>
  <c r="BH448" i="4" s="1"/>
  <c r="BH450" i="4" s="1"/>
  <c r="BG443" i="4"/>
  <c r="BH440" i="4"/>
  <c r="BL438" i="4"/>
  <c r="BH424" i="4"/>
  <c r="BH422" i="4"/>
  <c r="BG422" i="4"/>
  <c r="BH421" i="4"/>
  <c r="BG421" i="4"/>
  <c r="BH420" i="4"/>
  <c r="BG420" i="4"/>
  <c r="BH419" i="4"/>
  <c r="BG419" i="4"/>
  <c r="BH418" i="4"/>
  <c r="BH423" i="4" s="1"/>
  <c r="BH425" i="4" s="1"/>
  <c r="BG418" i="4"/>
  <c r="BH415" i="4"/>
  <c r="BL413" i="4"/>
  <c r="BH397" i="4"/>
  <c r="BH396" i="4"/>
  <c r="BH398" i="4" s="1"/>
  <c r="BH395" i="4"/>
  <c r="BG395" i="4"/>
  <c r="BH394" i="4"/>
  <c r="BG394" i="4"/>
  <c r="BH393" i="4"/>
  <c r="BG393" i="4"/>
  <c r="BH392" i="4"/>
  <c r="BG392" i="4"/>
  <c r="BH391" i="4"/>
  <c r="BG391" i="4"/>
  <c r="BH388" i="4"/>
  <c r="BH372" i="4"/>
  <c r="BH370" i="4"/>
  <c r="BG370" i="4"/>
  <c r="BH369" i="4"/>
  <c r="BG369" i="4"/>
  <c r="BH368" i="4"/>
  <c r="BG368" i="4"/>
  <c r="BH367" i="4"/>
  <c r="BG367" i="4"/>
  <c r="BH366" i="4"/>
  <c r="BH371" i="4" s="1"/>
  <c r="BH373" i="4" s="1"/>
  <c r="BG366" i="4"/>
  <c r="BH363" i="4"/>
  <c r="BH345" i="4"/>
  <c r="BH343" i="4"/>
  <c r="BG343" i="4"/>
  <c r="BH342" i="4"/>
  <c r="BG342" i="4"/>
  <c r="BH341" i="4"/>
  <c r="BG341" i="4"/>
  <c r="BH340" i="4"/>
  <c r="BG340" i="4"/>
  <c r="BH339" i="4"/>
  <c r="BH344" i="4" s="1"/>
  <c r="BH346" i="4" s="1"/>
  <c r="BG339" i="4"/>
  <c r="BH336" i="4"/>
  <c r="BL334" i="4"/>
  <c r="BH320" i="4"/>
  <c r="BH318" i="4"/>
  <c r="BG318" i="4"/>
  <c r="BH317" i="4"/>
  <c r="BG317" i="4"/>
  <c r="BH316" i="4"/>
  <c r="BG316" i="4"/>
  <c r="BH315" i="4"/>
  <c r="BG315" i="4"/>
  <c r="BH314" i="4"/>
  <c r="BH319" i="4" s="1"/>
  <c r="BH321" i="4" s="1"/>
  <c r="BG314" i="4"/>
  <c r="BH311" i="4"/>
  <c r="BL309" i="4"/>
  <c r="BH293" i="4"/>
  <c r="BH292" i="4"/>
  <c r="BH294" i="4" s="1"/>
  <c r="BH291" i="4"/>
  <c r="BG291" i="4"/>
  <c r="BH290" i="4"/>
  <c r="BG290" i="4"/>
  <c r="BH289" i="4"/>
  <c r="BG289" i="4"/>
  <c r="BH288" i="4"/>
  <c r="BG288" i="4"/>
  <c r="BH287" i="4"/>
  <c r="BG287" i="4"/>
  <c r="BH284" i="4"/>
  <c r="BH268" i="4"/>
  <c r="BH266" i="4"/>
  <c r="BG266" i="4"/>
  <c r="BH265" i="4"/>
  <c r="BG265" i="4"/>
  <c r="BH264" i="4"/>
  <c r="BG264" i="4"/>
  <c r="BH263" i="4"/>
  <c r="BG263" i="4"/>
  <c r="BH262" i="4"/>
  <c r="BH267" i="4" s="1"/>
  <c r="BH269" i="4" s="1"/>
  <c r="BG262" i="4"/>
  <c r="BH259" i="4"/>
  <c r="BH241" i="4"/>
  <c r="BH239" i="4"/>
  <c r="BG239" i="4"/>
  <c r="BH238" i="4"/>
  <c r="BG238" i="4"/>
  <c r="BH237" i="4"/>
  <c r="BG237" i="4"/>
  <c r="BH236" i="4"/>
  <c r="BG236" i="4"/>
  <c r="BH235" i="4"/>
  <c r="BH240" i="4" s="1"/>
  <c r="BH242" i="4" s="1"/>
  <c r="BG235" i="4"/>
  <c r="BH232" i="4"/>
  <c r="BL230" i="4"/>
  <c r="BH216" i="4"/>
  <c r="BH214" i="4"/>
  <c r="BG214" i="4"/>
  <c r="BH213" i="4"/>
  <c r="BG213" i="4"/>
  <c r="BH212" i="4"/>
  <c r="BG212" i="4"/>
  <c r="BH211" i="4"/>
  <c r="BG211" i="4"/>
  <c r="BH210" i="4"/>
  <c r="BH215" i="4" s="1"/>
  <c r="BH217" i="4" s="1"/>
  <c r="BG210" i="4"/>
  <c r="BH207" i="4"/>
  <c r="BL205" i="4"/>
  <c r="BK189" i="4"/>
  <c r="BJ189" i="4"/>
  <c r="BL189" i="4" s="1"/>
  <c r="BI189" i="4"/>
  <c r="BH189" i="4"/>
  <c r="BH188" i="4"/>
  <c r="BH190" i="4" s="1"/>
  <c r="BH180" i="4"/>
  <c r="BL178" i="4"/>
  <c r="BL490" i="4" s="1"/>
  <c r="BH571" i="3"/>
  <c r="BH544" i="3"/>
  <c r="BH519" i="3"/>
  <c r="BH492" i="3"/>
  <c r="BH467" i="3"/>
  <c r="BH440" i="3"/>
  <c r="BH415" i="3"/>
  <c r="BH388" i="3"/>
  <c r="BH363" i="3"/>
  <c r="BH336" i="3"/>
  <c r="BH311" i="3"/>
  <c r="BH284" i="3"/>
  <c r="BH259" i="3"/>
  <c r="BH232" i="3"/>
  <c r="BH207" i="3"/>
  <c r="BH180" i="3"/>
  <c r="BL180" i="3"/>
  <c r="BL336" i="3" s="1"/>
  <c r="BL544" i="3"/>
  <c r="BQ175" i="3"/>
  <c r="BX175" i="3"/>
  <c r="BH580" i="3"/>
  <c r="BH579" i="3"/>
  <c r="BH581" i="3" s="1"/>
  <c r="BH578" i="3"/>
  <c r="BG578" i="3"/>
  <c r="BH577" i="3"/>
  <c r="BG577" i="3"/>
  <c r="BH576" i="3"/>
  <c r="BG576" i="3"/>
  <c r="BH575" i="3"/>
  <c r="BG575" i="3"/>
  <c r="BH574" i="3"/>
  <c r="BG574" i="3"/>
  <c r="BL571" i="3"/>
  <c r="BH553" i="3"/>
  <c r="BH551" i="3"/>
  <c r="BG551" i="3"/>
  <c r="BH550" i="3"/>
  <c r="BG550" i="3"/>
  <c r="BH549" i="3"/>
  <c r="BG549" i="3"/>
  <c r="BH548" i="3"/>
  <c r="BG548" i="3"/>
  <c r="BH547" i="3"/>
  <c r="BH552" i="3" s="1"/>
  <c r="BH554" i="3" s="1"/>
  <c r="BG547" i="3"/>
  <c r="BH528" i="3"/>
  <c r="BH526" i="3"/>
  <c r="BG526" i="3"/>
  <c r="BH525" i="3"/>
  <c r="BG525" i="3"/>
  <c r="BH524" i="3"/>
  <c r="BG524" i="3"/>
  <c r="BH523" i="3"/>
  <c r="BG523" i="3"/>
  <c r="BH522" i="3"/>
  <c r="BH527" i="3" s="1"/>
  <c r="BH529" i="3" s="1"/>
  <c r="BG522" i="3"/>
  <c r="BH501" i="3"/>
  <c r="BH499" i="3"/>
  <c r="BG499" i="3"/>
  <c r="BH498" i="3"/>
  <c r="BG498" i="3"/>
  <c r="BH497" i="3"/>
  <c r="BG497" i="3"/>
  <c r="BH496" i="3"/>
  <c r="BG496" i="3"/>
  <c r="BH495" i="3"/>
  <c r="BH500" i="3" s="1"/>
  <c r="BH502" i="3" s="1"/>
  <c r="BG495" i="3"/>
  <c r="BH476" i="3"/>
  <c r="BH475" i="3"/>
  <c r="BH477" i="3" s="1"/>
  <c r="BH474" i="3"/>
  <c r="BG474" i="3"/>
  <c r="BH473" i="3"/>
  <c r="BG473" i="3"/>
  <c r="BH472" i="3"/>
  <c r="BG472" i="3"/>
  <c r="BH471" i="3"/>
  <c r="BG471" i="3"/>
  <c r="BH470" i="3"/>
  <c r="BG470" i="3"/>
  <c r="BH449" i="3"/>
  <c r="BH447" i="3"/>
  <c r="BG447" i="3"/>
  <c r="BH446" i="3"/>
  <c r="BG446" i="3"/>
  <c r="BH445" i="3"/>
  <c r="BG445" i="3"/>
  <c r="BH444" i="3"/>
  <c r="BG444" i="3"/>
  <c r="BH443" i="3"/>
  <c r="BH448" i="3" s="1"/>
  <c r="BH450" i="3" s="1"/>
  <c r="BG443" i="3"/>
  <c r="BL440" i="3"/>
  <c r="BH424" i="3"/>
  <c r="BH422" i="3"/>
  <c r="BG422" i="3"/>
  <c r="BH421" i="3"/>
  <c r="BG421" i="3"/>
  <c r="BH420" i="3"/>
  <c r="BG420" i="3"/>
  <c r="BH419" i="3"/>
  <c r="BG419" i="3"/>
  <c r="BH418" i="3"/>
  <c r="BH423" i="3" s="1"/>
  <c r="BH425" i="3" s="1"/>
  <c r="BG418" i="3"/>
  <c r="BH397" i="3"/>
  <c r="BH395" i="3"/>
  <c r="BG395" i="3"/>
  <c r="BH394" i="3"/>
  <c r="BG394" i="3"/>
  <c r="BH393" i="3"/>
  <c r="BG393" i="3"/>
  <c r="BH392" i="3"/>
  <c r="BG392" i="3"/>
  <c r="BH391" i="3"/>
  <c r="BH396" i="3" s="1"/>
  <c r="BH398" i="3" s="1"/>
  <c r="BG391" i="3"/>
  <c r="BH372" i="3"/>
  <c r="BH371" i="3"/>
  <c r="BH373" i="3" s="1"/>
  <c r="BH370" i="3"/>
  <c r="BG370" i="3"/>
  <c r="BH369" i="3"/>
  <c r="BG369" i="3"/>
  <c r="BH368" i="3"/>
  <c r="BG368" i="3"/>
  <c r="BH367" i="3"/>
  <c r="BG367" i="3"/>
  <c r="BH366" i="3"/>
  <c r="BG366" i="3"/>
  <c r="BH345" i="3"/>
  <c r="BH343" i="3"/>
  <c r="BG343" i="3"/>
  <c r="BH342" i="3"/>
  <c r="BG342" i="3"/>
  <c r="BH341" i="3"/>
  <c r="BG341" i="3"/>
  <c r="BH340" i="3"/>
  <c r="BG340" i="3"/>
  <c r="BH339" i="3"/>
  <c r="BH344" i="3" s="1"/>
  <c r="BH346" i="3" s="1"/>
  <c r="BG339" i="3"/>
  <c r="BH320" i="3"/>
  <c r="BH318" i="3"/>
  <c r="BG318" i="3"/>
  <c r="BH317" i="3"/>
  <c r="BG317" i="3"/>
  <c r="BH316" i="3"/>
  <c r="BG316" i="3"/>
  <c r="BH315" i="3"/>
  <c r="BG315" i="3"/>
  <c r="BH314" i="3"/>
  <c r="BH319" i="3" s="1"/>
  <c r="BH321" i="3" s="1"/>
  <c r="BG314" i="3"/>
  <c r="BH293" i="3"/>
  <c r="BH291" i="3"/>
  <c r="BG291" i="3"/>
  <c r="BH290" i="3"/>
  <c r="BG290" i="3"/>
  <c r="BH289" i="3"/>
  <c r="BG289" i="3"/>
  <c r="BH288" i="3"/>
  <c r="BG288" i="3"/>
  <c r="BH287" i="3"/>
  <c r="BH292" i="3" s="1"/>
  <c r="BH294" i="3" s="1"/>
  <c r="BG287" i="3"/>
  <c r="BH268" i="3"/>
  <c r="BH267" i="3"/>
  <c r="BH269" i="3" s="1"/>
  <c r="BH266" i="3"/>
  <c r="BG266" i="3"/>
  <c r="BH265" i="3"/>
  <c r="BG265" i="3"/>
  <c r="BH264" i="3"/>
  <c r="BG264" i="3"/>
  <c r="BH263" i="3"/>
  <c r="BG263" i="3"/>
  <c r="BH262" i="3"/>
  <c r="BG262" i="3"/>
  <c r="BH241" i="3"/>
  <c r="BH239" i="3"/>
  <c r="BG239" i="3"/>
  <c r="BH238" i="3"/>
  <c r="BG238" i="3"/>
  <c r="BH237" i="3"/>
  <c r="BG237" i="3"/>
  <c r="BH236" i="3"/>
  <c r="BG236" i="3"/>
  <c r="BH235" i="3"/>
  <c r="BH240" i="3" s="1"/>
  <c r="BH242" i="3" s="1"/>
  <c r="BG235" i="3"/>
  <c r="BH216" i="3"/>
  <c r="BH214" i="3"/>
  <c r="BG214" i="3"/>
  <c r="BH213" i="3"/>
  <c r="BG213" i="3"/>
  <c r="BH212" i="3"/>
  <c r="BG212" i="3"/>
  <c r="BH211" i="3"/>
  <c r="BG211" i="3"/>
  <c r="BH210" i="3"/>
  <c r="BH215" i="3" s="1"/>
  <c r="BH217" i="3" s="1"/>
  <c r="BG210" i="3"/>
  <c r="BK189" i="3"/>
  <c r="BJ189" i="3"/>
  <c r="BL189" i="3" s="1"/>
  <c r="BI189" i="3"/>
  <c r="BH189" i="3"/>
  <c r="BH188" i="3"/>
  <c r="BH190" i="3" s="1"/>
  <c r="BL542" i="3"/>
  <c r="BL259" i="4" l="1"/>
  <c r="BL363" i="4"/>
  <c r="BL467" i="4"/>
  <c r="BL571" i="4"/>
  <c r="BL284" i="4"/>
  <c r="BL388" i="4"/>
  <c r="BL492" i="4"/>
  <c r="BL207" i="4"/>
  <c r="BL257" i="4"/>
  <c r="BL311" i="4"/>
  <c r="BL361" i="4"/>
  <c r="BL415" i="4"/>
  <c r="BL465" i="4"/>
  <c r="BL519" i="4"/>
  <c r="BL569" i="4"/>
  <c r="BL232" i="4"/>
  <c r="BL282" i="4"/>
  <c r="BL336" i="4"/>
  <c r="BL386" i="4"/>
  <c r="BL440" i="4"/>
  <c r="BL259" i="3"/>
  <c r="BL492" i="3"/>
  <c r="BL232" i="3"/>
  <c r="BL467" i="3"/>
  <c r="BL363" i="3"/>
  <c r="BL386" i="3"/>
  <c r="BL309" i="3"/>
  <c r="BL517" i="3"/>
  <c r="BL207" i="3"/>
  <c r="BL257" i="3"/>
  <c r="BL311" i="3"/>
  <c r="BL361" i="3"/>
  <c r="BL415" i="3"/>
  <c r="BL465" i="3"/>
  <c r="BL519" i="3"/>
  <c r="BL569" i="3"/>
  <c r="BL282" i="3"/>
  <c r="BL490" i="3"/>
  <c r="BL205" i="3"/>
  <c r="BL413" i="3"/>
  <c r="BL230" i="3"/>
  <c r="BL284" i="3"/>
  <c r="BL334" i="3"/>
  <c r="BL388" i="3"/>
  <c r="BL438" i="3"/>
  <c r="BX175" i="4"/>
  <c r="BQ175" i="4"/>
  <c r="CV412" i="3" l="1"/>
  <c r="CV397" i="3"/>
  <c r="CV381" i="3"/>
  <c r="CV365" i="3"/>
  <c r="CV350" i="3"/>
  <c r="CV334" i="3"/>
  <c r="CV318" i="3"/>
  <c r="CV303" i="3"/>
  <c r="CV287" i="3"/>
  <c r="CV271" i="3"/>
  <c r="CV256" i="3"/>
  <c r="CV240" i="3"/>
  <c r="CV224" i="3"/>
  <c r="CV209" i="3"/>
  <c r="CV193" i="3"/>
  <c r="CV177" i="3"/>
  <c r="CY175" i="3"/>
  <c r="CY301" i="3" s="1"/>
  <c r="CY414" i="3"/>
  <c r="CX412" i="3"/>
  <c r="CX411" i="3"/>
  <c r="CY399" i="3"/>
  <c r="CX397" i="3"/>
  <c r="CX396" i="3"/>
  <c r="CY383" i="3"/>
  <c r="CX381" i="3"/>
  <c r="CX380" i="3"/>
  <c r="CY367" i="3"/>
  <c r="CX365" i="3"/>
  <c r="CX364" i="3"/>
  <c r="CY352" i="3"/>
  <c r="CX350" i="3"/>
  <c r="CX349" i="3"/>
  <c r="CY336" i="3"/>
  <c r="CX334" i="3"/>
  <c r="CX333" i="3"/>
  <c r="CY320" i="3"/>
  <c r="CX318" i="3"/>
  <c r="CX317" i="3"/>
  <c r="CY305" i="3"/>
  <c r="CX303" i="3"/>
  <c r="CX302" i="3"/>
  <c r="CX287" i="3"/>
  <c r="CX286" i="3"/>
  <c r="CX271" i="3"/>
  <c r="CX270" i="3"/>
  <c r="CX256" i="3"/>
  <c r="CX255" i="3"/>
  <c r="CX240" i="3"/>
  <c r="CX239" i="3"/>
  <c r="CX224" i="3"/>
  <c r="CX223" i="3"/>
  <c r="CX209" i="3"/>
  <c r="CX208" i="3"/>
  <c r="CX193" i="3"/>
  <c r="CX192" i="3"/>
  <c r="CY289" i="3"/>
  <c r="CY316" i="3" l="1"/>
  <c r="CY332" i="3"/>
  <c r="CY348" i="3"/>
  <c r="CY363" i="3"/>
  <c r="CY379" i="3"/>
  <c r="CY395" i="3"/>
  <c r="CY410" i="3"/>
  <c r="CY191" i="3"/>
  <c r="CY195" i="3"/>
  <c r="CY207" i="3"/>
  <c r="CY211" i="3"/>
  <c r="CY222" i="3"/>
  <c r="CY226" i="3"/>
  <c r="CY238" i="3"/>
  <c r="CY242" i="3"/>
  <c r="CY254" i="3"/>
  <c r="CY258" i="3"/>
  <c r="CY269" i="3"/>
  <c r="CY273" i="3"/>
  <c r="CY285" i="3"/>
  <c r="CL196" i="5" l="1"/>
  <c r="CR196" i="5"/>
  <c r="CL197" i="5"/>
  <c r="CR197" i="5"/>
  <c r="CL198" i="5"/>
  <c r="CR198" i="5"/>
  <c r="CR195" i="5"/>
  <c r="CL195" i="5"/>
  <c r="CE196" i="5"/>
  <c r="CJ196" i="5"/>
  <c r="CE197" i="5"/>
  <c r="CJ197" i="5"/>
  <c r="CE198" i="5"/>
  <c r="CJ198" i="5"/>
  <c r="CJ195" i="5"/>
  <c r="CE195" i="5"/>
  <c r="CD175" i="5" l="1"/>
  <c r="CD182" i="3"/>
  <c r="CD183" i="3"/>
  <c r="CD184" i="3"/>
  <c r="CD178" i="3"/>
  <c r="CD180" i="3"/>
  <c r="CD185" i="3"/>
  <c r="CD186" i="3"/>
  <c r="CD187" i="3"/>
  <c r="CD188" i="3"/>
  <c r="CD189" i="3"/>
  <c r="CD190" i="3"/>
  <c r="CD191" i="3"/>
  <c r="CD192" i="3"/>
  <c r="CD193" i="3"/>
  <c r="CD179" i="3"/>
  <c r="CD181" i="3"/>
  <c r="CP175" i="3"/>
  <c r="CD175" i="3"/>
  <c r="CN179" i="3"/>
  <c r="CK179" i="3"/>
  <c r="CH179" i="3"/>
  <c r="CE179" i="3"/>
  <c r="CF179" i="3" s="1"/>
  <c r="CN193" i="3"/>
  <c r="CO193" i="3" s="1"/>
  <c r="CK193" i="3"/>
  <c r="CH193" i="3"/>
  <c r="CI193" i="3" s="1"/>
  <c r="CF193" i="3"/>
  <c r="CE193" i="3"/>
  <c r="CN192" i="3"/>
  <c r="CK192" i="3"/>
  <c r="CH192" i="3"/>
  <c r="CE192" i="3"/>
  <c r="CN191" i="3"/>
  <c r="CO191" i="3" s="1"/>
  <c r="CK191" i="3"/>
  <c r="CL191" i="3" s="1"/>
  <c r="CH191" i="3"/>
  <c r="CE191" i="3"/>
  <c r="CN190" i="3"/>
  <c r="CK190" i="3"/>
  <c r="CH190" i="3"/>
  <c r="CE190" i="3"/>
  <c r="CN189" i="3"/>
  <c r="CO190" i="3" s="1"/>
  <c r="CK189" i="3"/>
  <c r="CH189" i="3"/>
  <c r="CI189" i="3" s="1"/>
  <c r="CE189" i="3"/>
  <c r="CF189" i="3" s="1"/>
  <c r="CN188" i="3"/>
  <c r="CK188" i="3"/>
  <c r="CH188" i="3"/>
  <c r="CE188" i="3"/>
  <c r="CN187" i="3"/>
  <c r="CO187" i="3" s="1"/>
  <c r="CK187" i="3"/>
  <c r="CL187" i="3" s="1"/>
  <c r="CH187" i="3"/>
  <c r="CI188" i="3" s="1"/>
  <c r="CE187" i="3"/>
  <c r="CN186" i="3"/>
  <c r="CK186" i="3"/>
  <c r="CH186" i="3"/>
  <c r="CE186" i="3"/>
  <c r="CF186" i="3" s="1"/>
  <c r="CN185" i="3"/>
  <c r="CO186" i="3" s="1"/>
  <c r="CK185" i="3"/>
  <c r="CH185" i="3"/>
  <c r="CI185" i="3" s="1"/>
  <c r="CF185" i="3"/>
  <c r="CE185" i="3"/>
  <c r="CN180" i="3"/>
  <c r="CK180" i="3"/>
  <c r="CH180" i="3"/>
  <c r="CE180" i="3"/>
  <c r="CN178" i="3"/>
  <c r="CO178" i="3" s="1"/>
  <c r="CK178" i="3"/>
  <c r="CL178" i="3" s="1"/>
  <c r="CH178" i="3"/>
  <c r="CE178" i="3"/>
  <c r="CN184" i="3"/>
  <c r="CK184" i="3"/>
  <c r="CH184" i="3"/>
  <c r="CE184" i="3"/>
  <c r="CN183" i="3"/>
  <c r="CK183" i="3"/>
  <c r="CH183" i="3"/>
  <c r="CI183" i="3" s="1"/>
  <c r="CE183" i="3"/>
  <c r="CF183" i="3" s="1"/>
  <c r="CN182" i="3"/>
  <c r="CP182" i="3" s="1"/>
  <c r="CK182" i="3"/>
  <c r="CH182" i="3"/>
  <c r="CE182" i="3"/>
  <c r="CG179" i="3" s="1"/>
  <c r="CN181" i="3"/>
  <c r="CK181" i="3"/>
  <c r="CL181" i="3" s="1"/>
  <c r="CH181" i="3"/>
  <c r="CE181" i="3"/>
  <c r="C13" i="15"/>
  <c r="C14" i="15"/>
  <c r="C9" i="15"/>
  <c r="C6" i="15"/>
  <c r="C11" i="15"/>
  <c r="C8" i="15"/>
  <c r="C4" i="15"/>
  <c r="C5" i="15"/>
  <c r="C12" i="15"/>
  <c r="C10" i="15"/>
  <c r="C7" i="15"/>
  <c r="CM183" i="3" l="1"/>
  <c r="CL184" i="3"/>
  <c r="CG187" i="3"/>
  <c r="CP188" i="3"/>
  <c r="CM189" i="3"/>
  <c r="CM190" i="3"/>
  <c r="CP191" i="3"/>
  <c r="CL180" i="3"/>
  <c r="CJ186" i="3"/>
  <c r="CG188" i="3"/>
  <c r="CL192" i="3"/>
  <c r="CJ179" i="3"/>
  <c r="CG181" i="3"/>
  <c r="CO181" i="3"/>
  <c r="CL182" i="3"/>
  <c r="CF184" i="3"/>
  <c r="CG178" i="3"/>
  <c r="CP180" i="3"/>
  <c r="CM185" i="3"/>
  <c r="CM186" i="3"/>
  <c r="CF190" i="3"/>
  <c r="CG191" i="3"/>
  <c r="CP192" i="3"/>
  <c r="CM193" i="3"/>
  <c r="CL179" i="3"/>
  <c r="CJ181" i="3"/>
  <c r="CP181" i="3"/>
  <c r="CM182" i="3"/>
  <c r="CJ184" i="3"/>
  <c r="CI180" i="3"/>
  <c r="CF180" i="3"/>
  <c r="CL188" i="3"/>
  <c r="CJ190" i="3"/>
  <c r="CJ191" i="3"/>
  <c r="CG192" i="3"/>
  <c r="CJ192" i="3"/>
  <c r="CJ183" i="3"/>
  <c r="CG184" i="3"/>
  <c r="CO184" i="3"/>
  <c r="CP178" i="3"/>
  <c r="CM180" i="3"/>
  <c r="CJ185" i="3"/>
  <c r="CP187" i="3"/>
  <c r="CG190" i="3"/>
  <c r="CI192" i="3"/>
  <c r="CM192" i="3"/>
  <c r="CM181" i="3"/>
  <c r="CF182" i="3"/>
  <c r="CG183" i="3"/>
  <c r="CO183" i="3"/>
  <c r="CP184" i="3"/>
  <c r="CI178" i="3"/>
  <c r="CJ180" i="3"/>
  <c r="CG185" i="3"/>
  <c r="CO185" i="3"/>
  <c r="CL186" i="3"/>
  <c r="CP186" i="3"/>
  <c r="CI187" i="3"/>
  <c r="CM187" i="3"/>
  <c r="CF188" i="3"/>
  <c r="CJ188" i="3"/>
  <c r="CG189" i="3"/>
  <c r="CO189" i="3"/>
  <c r="CL190" i="3"/>
  <c r="CP190" i="3"/>
  <c r="CI191" i="3"/>
  <c r="CM191" i="3"/>
  <c r="CF192" i="3"/>
  <c r="CP179" i="3"/>
  <c r="CG182" i="3"/>
  <c r="CO182" i="3"/>
  <c r="CP183" i="3"/>
  <c r="CI184" i="3"/>
  <c r="CM184" i="3"/>
  <c r="CF178" i="3"/>
  <c r="CJ178" i="3"/>
  <c r="CG180" i="3"/>
  <c r="CO180" i="3"/>
  <c r="CL185" i="3"/>
  <c r="CP185" i="3"/>
  <c r="CI186" i="3"/>
  <c r="CF187" i="3"/>
  <c r="CJ187" i="3"/>
  <c r="CO188" i="3"/>
  <c r="CL189" i="3"/>
  <c r="CP189" i="3"/>
  <c r="CI190" i="3"/>
  <c r="CF191" i="3"/>
  <c r="CO192" i="3"/>
  <c r="CL193" i="3"/>
  <c r="CP193" i="3"/>
  <c r="CI179" i="3"/>
  <c r="CM179" i="3"/>
  <c r="CI182" i="3"/>
  <c r="CG186" i="3"/>
  <c r="CM188" i="3"/>
  <c r="CJ189" i="3"/>
  <c r="CJ193" i="3"/>
  <c r="CO179" i="3"/>
  <c r="CI181" i="3"/>
  <c r="CJ182" i="3"/>
  <c r="CM178" i="3"/>
  <c r="CG193" i="3"/>
  <c r="CF181" i="3"/>
  <c r="CL183" i="3"/>
  <c r="CQ193" i="3" l="1"/>
  <c r="CR193" i="3" s="1"/>
  <c r="CQ186" i="3"/>
  <c r="CR186" i="3" s="1"/>
  <c r="CQ190" i="3"/>
  <c r="CR190" i="3" s="1"/>
  <c r="CQ187" i="3"/>
  <c r="CR187" i="3" s="1"/>
  <c r="CQ189" i="3"/>
  <c r="CR189" i="3" s="1"/>
  <c r="CQ185" i="3"/>
  <c r="CR185" i="3" s="1"/>
  <c r="CQ184" i="3"/>
  <c r="CR184" i="3" s="1"/>
  <c r="CQ180" i="3"/>
  <c r="CQ183" i="3"/>
  <c r="CR183" i="3" s="1"/>
  <c r="CQ181" i="3"/>
  <c r="CR181" i="3" s="1"/>
  <c r="CQ179" i="3"/>
  <c r="CQ191" i="3"/>
  <c r="CR191" i="3" s="1"/>
  <c r="CQ192" i="3"/>
  <c r="CR192" i="3" s="1"/>
  <c r="CQ188" i="3"/>
  <c r="CR188" i="3" s="1"/>
  <c r="CQ182" i="3"/>
  <c r="CR182" i="3" s="1"/>
  <c r="CQ178" i="3"/>
  <c r="CR198" i="4" l="1"/>
  <c r="CL198" i="4"/>
  <c r="CJ198" i="4"/>
  <c r="CE198" i="4"/>
  <c r="CR197" i="4"/>
  <c r="CL197" i="4"/>
  <c r="CJ197" i="4"/>
  <c r="CE197" i="4"/>
  <c r="CR196" i="4"/>
  <c r="CL196" i="4"/>
  <c r="CJ196" i="4"/>
  <c r="CE196" i="4"/>
  <c r="CR195" i="4"/>
  <c r="CL195" i="4"/>
  <c r="CJ195" i="4"/>
  <c r="CE195" i="4"/>
  <c r="A19" i="14" l="1"/>
  <c r="A18" i="14"/>
  <c r="A17" i="14"/>
  <c r="A16" i="14"/>
  <c r="A15" i="14"/>
  <c r="A14" i="14"/>
  <c r="A13" i="14"/>
  <c r="A12" i="14"/>
  <c r="A11" i="14"/>
  <c r="A10" i="14"/>
  <c r="A9" i="14"/>
  <c r="A8" i="14"/>
  <c r="A7" i="14"/>
  <c r="A6" i="14"/>
  <c r="A5" i="14"/>
  <c r="A4" i="14"/>
  <c r="CL196" i="3"/>
  <c r="CR196" i="3"/>
  <c r="CL197" i="3"/>
  <c r="CR197" i="3"/>
  <c r="CL198" i="3"/>
  <c r="CR198" i="3"/>
  <c r="CR195" i="3"/>
  <c r="CL195" i="3"/>
  <c r="CE196" i="3"/>
  <c r="CJ196" i="3"/>
  <c r="CE197" i="3"/>
  <c r="CJ197" i="3"/>
  <c r="CE198" i="3"/>
  <c r="CJ198" i="3"/>
  <c r="CJ195" i="3"/>
  <c r="CE195" i="3"/>
  <c r="CL212" i="5"/>
  <c r="CE212" i="5"/>
  <c r="CL212" i="6"/>
  <c r="CE212" i="6"/>
  <c r="CL212" i="4"/>
  <c r="CE212" i="4"/>
  <c r="CL212" i="3" l="1"/>
  <c r="CE212" i="3"/>
  <c r="BG18" i="1"/>
  <c r="BH18" i="1" s="1"/>
  <c r="BF18" i="1"/>
  <c r="BG17" i="1"/>
  <c r="BH17" i="1" s="1"/>
  <c r="BF17" i="1"/>
  <c r="BG16" i="1"/>
  <c r="BH16" i="1" s="1"/>
  <c r="BF16" i="1"/>
  <c r="BG15" i="1"/>
  <c r="BH15" i="1" s="1"/>
  <c r="BF15" i="1"/>
  <c r="BG14" i="1"/>
  <c r="BH14" i="1" s="1"/>
  <c r="BF14" i="1"/>
  <c r="BG13" i="1"/>
  <c r="BH13" i="1" s="1"/>
  <c r="BF13" i="1"/>
  <c r="BG12" i="1"/>
  <c r="BH12" i="1" s="1"/>
  <c r="BF12" i="1"/>
  <c r="BG11" i="1"/>
  <c r="BH11" i="1" s="1"/>
  <c r="BF11" i="1"/>
  <c r="BG10" i="1"/>
  <c r="BH10" i="1" s="1"/>
  <c r="BF10" i="1"/>
  <c r="BG9" i="1"/>
  <c r="BH9" i="1" s="1"/>
  <c r="BF9" i="1"/>
  <c r="BG8" i="1"/>
  <c r="BH8" i="1" s="1"/>
  <c r="BF8" i="1"/>
  <c r="BG7" i="1"/>
  <c r="BH7" i="1" s="1"/>
  <c r="BF7" i="1"/>
  <c r="BG6" i="1"/>
  <c r="BH6" i="1" s="1"/>
  <c r="BF6" i="1"/>
  <c r="BG5" i="1"/>
  <c r="BH5" i="1" s="1"/>
  <c r="BF5" i="1"/>
  <c r="BG4" i="1"/>
  <c r="BH4" i="1" s="1"/>
  <c r="BF4" i="1"/>
  <c r="BG3" i="1"/>
  <c r="BH3" i="1" s="1"/>
  <c r="BF3" i="1"/>
</calcChain>
</file>

<file path=xl/sharedStrings.xml><?xml version="1.0" encoding="utf-8"?>
<sst xmlns="http://schemas.openxmlformats.org/spreadsheetml/2006/main" count="2472" uniqueCount="193">
  <si>
    <t xml:space="preserve">                            Capitaines</t>
  </si>
  <si>
    <t>Équipe</t>
  </si>
  <si>
    <t>Noms</t>
  </si>
  <si>
    <t>Numéro</t>
  </si>
  <si>
    <t>Parfaites</t>
  </si>
  <si>
    <t>LES PÊCHEURS</t>
  </si>
  <si>
    <t>Capitaine</t>
  </si>
  <si>
    <t>NOMS</t>
  </si>
  <si>
    <t>Lise Mc Lean</t>
  </si>
  <si>
    <t>Sylvie Riendeau</t>
  </si>
  <si>
    <t>Charlotte Jolicoeur</t>
  </si>
  <si>
    <t>Denis Locas</t>
  </si>
  <si>
    <t>Lucille Pinel</t>
  </si>
  <si>
    <t>Roland Jolicoeur</t>
  </si>
  <si>
    <t>Lucie Allard</t>
  </si>
  <si>
    <t>Denis Sabourin</t>
  </si>
  <si>
    <t>Gilles Dussault</t>
  </si>
  <si>
    <t>Francine Allard</t>
  </si>
  <si>
    <t>Nicole Bisson</t>
  </si>
  <si>
    <t>Claude Gariépy</t>
  </si>
  <si>
    <t>Roland Gariépy</t>
  </si>
  <si>
    <t>Claude Cyr</t>
  </si>
  <si>
    <t>André Ouimet</t>
  </si>
  <si>
    <t>Diane Resler</t>
  </si>
  <si>
    <t>Jacques Charlebois</t>
  </si>
  <si>
    <t>Thérèse Hupé</t>
  </si>
  <si>
    <t>Jean-Claude Marcoux</t>
  </si>
  <si>
    <t>Jocelyne Brunelle</t>
  </si>
  <si>
    <t>Juliette Lavallée</t>
  </si>
  <si>
    <t>Patrice Riendeau</t>
  </si>
  <si>
    <t>Pierrette Venne</t>
  </si>
  <si>
    <t>Émile Beauchesne</t>
  </si>
  <si>
    <t>Gilberte Caron</t>
  </si>
  <si>
    <t>Cécile Rhéaume</t>
  </si>
  <si>
    <t>Monique Campeau</t>
  </si>
  <si>
    <t>Philippe Vignis</t>
  </si>
  <si>
    <t>Claude Baril</t>
  </si>
  <si>
    <t>Carole Moreau</t>
  </si>
  <si>
    <t>Gisèle Prévost</t>
  </si>
  <si>
    <t>Antoine Lavoie</t>
  </si>
  <si>
    <t>Thérèse Truchon</t>
  </si>
  <si>
    <t>Estelle Vadboncoeur</t>
  </si>
  <si>
    <t>Cécile Hébert</t>
  </si>
  <si>
    <t>Michel Tremblay</t>
  </si>
  <si>
    <t>France Therien</t>
  </si>
  <si>
    <t>Louisette Croteau</t>
  </si>
  <si>
    <t>Nicole Tanguay</t>
  </si>
  <si>
    <t>Jeannine Chartré</t>
  </si>
  <si>
    <t>Jocelyne Labelle</t>
  </si>
  <si>
    <t>Philippe Renaud</t>
  </si>
  <si>
    <t>Maurice Chartrand</t>
  </si>
  <si>
    <t>Ferdinand Laplante</t>
  </si>
  <si>
    <t>France Baril</t>
  </si>
  <si>
    <t>Danielle Turgeon</t>
  </si>
  <si>
    <t>René Courchesne</t>
  </si>
  <si>
    <t>Noe Franco</t>
  </si>
  <si>
    <t>Marcel Lefebvre</t>
  </si>
  <si>
    <t>Raymond Chartré</t>
  </si>
  <si>
    <t>Gisèle Gilbert</t>
  </si>
  <si>
    <t>Paul Barrette</t>
  </si>
  <si>
    <t>Jean-Claude Matte</t>
  </si>
  <si>
    <t>Dorothée Beauchesne</t>
  </si>
  <si>
    <t>Rollande Guérin</t>
  </si>
  <si>
    <t>Guy Tanguay</t>
  </si>
  <si>
    <t>Manuel Franco</t>
  </si>
  <si>
    <t>Jacques Croteau</t>
  </si>
  <si>
    <t>Claire Lessard</t>
  </si>
  <si>
    <t>Raymond Héroux</t>
  </si>
  <si>
    <t>Marie Deslauriers</t>
  </si>
  <si>
    <t>Gilles Mc Clean</t>
  </si>
  <si>
    <t>André Cyr</t>
  </si>
  <si>
    <t>Gérard Mercier</t>
  </si>
  <si>
    <t>Louise Arbour</t>
  </si>
  <si>
    <t>Huguette Charron</t>
  </si>
  <si>
    <t>Michel Moreau</t>
  </si>
  <si>
    <t>Suzanne Turcotte</t>
  </si>
  <si>
    <t>Yvon Cyr</t>
  </si>
  <si>
    <t>Gilles Tremblay</t>
  </si>
  <si>
    <t>Yves Chapdelaine</t>
  </si>
  <si>
    <t>Guy Girard</t>
  </si>
  <si>
    <t>Nicole Joly</t>
  </si>
  <si>
    <t>Ginette Juteau</t>
  </si>
  <si>
    <t>Diane Lampron</t>
  </si>
  <si>
    <t>Michel Taillon</t>
  </si>
  <si>
    <t>Claude Chaumont</t>
  </si>
  <si>
    <t>Anita Pelletier</t>
  </si>
  <si>
    <t>Jeanne Cyr</t>
  </si>
  <si>
    <t>Simon Gagné</t>
  </si>
  <si>
    <t>Claude Taillon</t>
  </si>
  <si>
    <t>Marie-Claude Fortin</t>
  </si>
  <si>
    <t>PARFAITE D'ÉQUIPE :</t>
  </si>
  <si>
    <t xml:space="preserve">                      PLUS HAUT TRIPLE, FEMME</t>
  </si>
  <si>
    <t xml:space="preserve">                      PLUS HAUT TRIPLE, HOMME</t>
  </si>
  <si>
    <t xml:space="preserve">                      PLUS HAUT TRIPLE, ÉQUIPE</t>
  </si>
  <si>
    <t xml:space="preserve">                                         MOITIÉ - MOITIÉ</t>
  </si>
  <si>
    <t xml:space="preserve">        NOMS DES SUBSTITUTS</t>
  </si>
  <si>
    <t>P</t>
  </si>
  <si>
    <t>Q.T.</t>
  </si>
  <si>
    <t>MOY.</t>
  </si>
  <si>
    <t xml:space="preserve">             ANNIVERSAIRES</t>
  </si>
  <si>
    <t>Date:</t>
  </si>
  <si>
    <t>Rang</t>
  </si>
  <si>
    <t xml:space="preserve">                PLUS HAUT SIMPLE, FEMME</t>
  </si>
  <si>
    <t xml:space="preserve">                PLUS HAUT SIMPLE, HOMME</t>
  </si>
  <si>
    <t xml:space="preserve">                PLUS HAUT SIMPLE, ÉQUIPE</t>
  </si>
  <si>
    <t xml:space="preserve"> NOMS DES SUBSTITUTS</t>
  </si>
  <si>
    <t>Calendrier pour la saison</t>
  </si>
  <si>
    <t>SEMAINES</t>
  </si>
  <si>
    <t>Abat-Neuf</t>
  </si>
  <si>
    <t>Mini-Tournoi</t>
  </si>
  <si>
    <t>Optionnel</t>
  </si>
  <si>
    <t>Sem1</t>
  </si>
  <si>
    <t>Sem2</t>
  </si>
  <si>
    <t>Sem3</t>
  </si>
  <si>
    <t>Sem4</t>
  </si>
  <si>
    <t>Sem5</t>
  </si>
  <si>
    <t>Sem6</t>
  </si>
  <si>
    <t>Sem7</t>
  </si>
  <si>
    <t>Sem8</t>
  </si>
  <si>
    <t>Sem9</t>
  </si>
  <si>
    <t>Sem10</t>
  </si>
  <si>
    <t>Ligue de quilles :</t>
  </si>
  <si>
    <t>1ère</t>
  </si>
  <si>
    <t>Pts</t>
  </si>
  <si>
    <t xml:space="preserve">2e </t>
  </si>
  <si>
    <t>3e</t>
  </si>
  <si>
    <t>Total</t>
  </si>
  <si>
    <t>Nos.</t>
  </si>
  <si>
    <t>NOMS DES ÉQUIPES</t>
  </si>
  <si>
    <t>Partie</t>
  </si>
  <si>
    <t>Boni</t>
  </si>
  <si>
    <t>Triple</t>
  </si>
  <si>
    <t>Hebdo</t>
  </si>
  <si>
    <t>Cumul</t>
  </si>
  <si>
    <t>NO</t>
  </si>
  <si>
    <t>2016-2017</t>
  </si>
  <si>
    <t xml:space="preserve">                                Ligue de quilles</t>
  </si>
  <si>
    <t>Les Pêcheurs</t>
  </si>
  <si>
    <t xml:space="preserve">          Joueurs @ $13.00</t>
  </si>
  <si>
    <t>$</t>
  </si>
  <si>
    <t xml:space="preserve">          Substituts @ $10.00</t>
  </si>
  <si>
    <t>Équipe # 1</t>
  </si>
  <si>
    <t>Joueurs absents cette semaine</t>
  </si>
  <si>
    <t>Joueurs de retour,  à collecter</t>
  </si>
  <si>
    <t>Montant</t>
  </si>
  <si>
    <t>Total=</t>
  </si>
  <si>
    <t>Signature du Capitaine</t>
  </si>
  <si>
    <t>Grand total</t>
  </si>
  <si>
    <t>Équipe # 2</t>
  </si>
  <si>
    <t>Équipe # 3</t>
  </si>
  <si>
    <t>Équipe # 4</t>
  </si>
  <si>
    <t>Équipe # 5</t>
  </si>
  <si>
    <t>Équipe # 6</t>
  </si>
  <si>
    <t>Équipe # 7</t>
  </si>
  <si>
    <t>Équipe # 8</t>
  </si>
  <si>
    <t>Équipe # 9</t>
  </si>
  <si>
    <t>Équipe # 10</t>
  </si>
  <si>
    <t>Équipe # 11</t>
  </si>
  <si>
    <t>Équipe # 12</t>
  </si>
  <si>
    <t>Équipe # 13</t>
  </si>
  <si>
    <t>Équipe # 14</t>
  </si>
  <si>
    <t>Équipe # 15</t>
  </si>
  <si>
    <t>Équipe # 16</t>
  </si>
  <si>
    <t>Lucie Trudel</t>
  </si>
  <si>
    <t xml:space="preserve">         Ligue de quilles :</t>
  </si>
  <si>
    <t>SAISON :</t>
  </si>
  <si>
    <t xml:space="preserve">                              Statistiques individuelles</t>
  </si>
  <si>
    <t>Noms des joueurs</t>
  </si>
  <si>
    <t xml:space="preserve">Total </t>
  </si>
  <si>
    <t>Femmes</t>
  </si>
  <si>
    <t>Parties</t>
  </si>
  <si>
    <t>Saison</t>
  </si>
  <si>
    <t>Moy.</t>
  </si>
  <si>
    <t>Hommes</t>
  </si>
  <si>
    <t xml:space="preserve">    Joueuses non éligibles aux prix individuels</t>
  </si>
  <si>
    <t xml:space="preserve">     Joueurs non éligibles aux prix individuels</t>
  </si>
  <si>
    <t xml:space="preserve">         Ligue de quilles</t>
  </si>
  <si>
    <t xml:space="preserve">         Les Pêcheurs</t>
  </si>
  <si>
    <t>Feuille de pointage</t>
  </si>
  <si>
    <t>Allée:</t>
  </si>
  <si>
    <t xml:space="preserve">Équipe : </t>
  </si>
  <si>
    <t>Capitaine:</t>
  </si>
  <si>
    <t>JOUEURS</t>
  </si>
  <si>
    <t>Sous Total</t>
  </si>
  <si>
    <t>Handicap</t>
  </si>
  <si>
    <t xml:space="preserve">             Parfaites d'équipe :</t>
  </si>
  <si>
    <t xml:space="preserve">          "69" d"équipe :</t>
  </si>
  <si>
    <t xml:space="preserve">  Initiales du capt. adverse : </t>
  </si>
  <si>
    <t xml:space="preserve">               Substituts</t>
  </si>
  <si>
    <t xml:space="preserve">         Nouveaux Joueurs</t>
  </si>
  <si>
    <t>Points</t>
  </si>
  <si>
    <t>2,5</t>
  </si>
  <si>
    <t>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</si>
</sst>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 * #,##0.00_)\ &quot;$&quot;_ ;_ * \(#,##0.00\)\ &quot;$&quot;_ ;_ * &quot;-&quot;??_)\ &quot;$&quot;_ ;_ @_ "/>
    <numFmt numFmtId="164" formatCode="0.0"/>
    <numFmt numFmtId="165" formatCode="[$-40C]mmm/yy;@"/>
  </numFmts>
  <fonts count="34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0"/>
      <color theme="1"/>
      <name val="Calibri"/>
      <family val="2"/>
    </font>
    <font>
      <sz val="12"/>
      <color theme="1"/>
      <name val="Calibri"/>
      <family val="2"/>
    </font>
    <font>
      <b/>
      <sz val="10"/>
      <color indexed="8"/>
      <name val="Calibri"/>
      <family val="2"/>
    </font>
    <font>
      <b/>
      <sz val="10"/>
      <color theme="1"/>
      <name val="Calibri"/>
      <family val="2"/>
    </font>
    <font>
      <sz val="11"/>
      <color theme="1"/>
      <name val="Calibri"/>
      <family val="2"/>
      <scheme val="minor"/>
    </font>
    <font>
      <sz val="12"/>
      <name val="Calibri"/>
      <family val="2"/>
    </font>
    <font>
      <b/>
      <sz val="9"/>
      <name val="Calibri"/>
      <family val="2"/>
    </font>
    <font>
      <b/>
      <sz val="12"/>
      <color theme="1"/>
      <name val="Calibri"/>
      <family val="2"/>
    </font>
    <font>
      <sz val="11"/>
      <name val="Arial"/>
      <family val="2"/>
    </font>
    <font>
      <sz val="10"/>
      <name val="Calibri"/>
      <family val="2"/>
    </font>
    <font>
      <sz val="11"/>
      <name val="Calibri"/>
      <family val="2"/>
    </font>
    <font>
      <sz val="10"/>
      <color indexed="8"/>
      <name val="Calibri"/>
      <family val="2"/>
    </font>
    <font>
      <sz val="10"/>
      <name val="Arial"/>
      <family val="2"/>
    </font>
    <font>
      <sz val="12"/>
      <color theme="1"/>
      <name val="Arial"/>
      <family val="2"/>
    </font>
    <font>
      <b/>
      <sz val="10"/>
      <name val="Calibri"/>
      <family val="2"/>
    </font>
    <font>
      <b/>
      <i/>
      <sz val="12"/>
      <color rgb="FF0000FF"/>
      <name val="Arial"/>
      <family val="2"/>
    </font>
    <font>
      <b/>
      <sz val="9"/>
      <color theme="1"/>
      <name val="Calibri"/>
      <family val="2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name val="Calibri"/>
      <family val="2"/>
    </font>
    <font>
      <sz val="12"/>
      <color theme="1"/>
      <name val="Calibri"/>
      <family val="2"/>
      <scheme val="minor"/>
    </font>
    <font>
      <b/>
      <sz val="11"/>
      <color indexed="8"/>
      <name val="Arial"/>
      <family val="2"/>
    </font>
    <font>
      <b/>
      <sz val="10"/>
      <color indexed="8"/>
      <name val="Arial"/>
      <family val="2"/>
    </font>
    <font>
      <b/>
      <sz val="9"/>
      <color indexed="8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1"/>
      <color indexed="8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9CF7F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0" fontId="10" fillId="0" borderId="0"/>
    <xf numFmtId="0" fontId="14" fillId="0" borderId="0"/>
    <xf numFmtId="0" fontId="10" fillId="0" borderId="0"/>
    <xf numFmtId="0" fontId="18" fillId="0" borderId="0"/>
    <xf numFmtId="0" fontId="19" fillId="0" borderId="0"/>
  </cellStyleXfs>
  <cellXfs count="716">
    <xf numFmtId="0" fontId="0" fillId="0" borderId="0" xfId="0"/>
    <xf numFmtId="0" fontId="3" fillId="2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left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5" fillId="3" borderId="0" xfId="0" applyFont="1" applyFill="1" applyBorder="1"/>
    <xf numFmtId="0" fontId="6" fillId="3" borderId="0" xfId="0" applyFont="1" applyFill="1" applyBorder="1" applyAlignment="1">
      <alignment vertical="center"/>
    </xf>
    <xf numFmtId="0" fontId="4" fillId="3" borderId="0" xfId="0" applyFont="1" applyFill="1" applyBorder="1" applyAlignment="1">
      <alignment horizontal="center" vertical="center"/>
    </xf>
    <xf numFmtId="0" fontId="5" fillId="0" borderId="0" xfId="0" applyFont="1" applyBorder="1"/>
    <xf numFmtId="0" fontId="7" fillId="3" borderId="0" xfId="0" applyFont="1" applyFill="1" applyBorder="1"/>
    <xf numFmtId="0" fontId="8" fillId="3" borderId="0" xfId="0" applyNumberFormat="1" applyFont="1" applyFill="1" applyBorder="1" applyAlignment="1" applyProtection="1">
      <alignment horizontal="center" vertical="center"/>
    </xf>
    <xf numFmtId="0" fontId="9" fillId="3" borderId="0" xfId="0" applyNumberFormat="1" applyFont="1" applyFill="1" applyBorder="1" applyAlignment="1">
      <alignment horizontal="center" vertical="center"/>
    </xf>
    <xf numFmtId="1" fontId="4" fillId="3" borderId="0" xfId="0" applyNumberFormat="1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0" xfId="0" applyNumberFormat="1" applyFont="1" applyFill="1" applyBorder="1" applyAlignment="1">
      <alignment horizontal="center" vertical="center"/>
    </xf>
    <xf numFmtId="0" fontId="11" fillId="3" borderId="0" xfId="2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right"/>
    </xf>
    <xf numFmtId="0" fontId="11" fillId="3" borderId="0" xfId="2" applyFont="1" applyFill="1" applyBorder="1" applyAlignment="1">
      <alignment horizontal="center" vertical="center"/>
    </xf>
    <xf numFmtId="0" fontId="7" fillId="3" borderId="0" xfId="0" applyFont="1" applyFill="1" applyBorder="1" applyAlignment="1">
      <alignment vertical="center"/>
    </xf>
    <xf numFmtId="0" fontId="11" fillId="3" borderId="0" xfId="2" applyFont="1" applyFill="1" applyBorder="1" applyAlignment="1">
      <alignment horizontal="right" vertical="center"/>
    </xf>
    <xf numFmtId="0" fontId="9" fillId="3" borderId="0" xfId="0" applyFont="1" applyFill="1" applyBorder="1" applyAlignment="1">
      <alignment horizontal="center" vertical="center"/>
    </xf>
    <xf numFmtId="1" fontId="9" fillId="3" borderId="0" xfId="0" applyNumberFormat="1" applyFont="1" applyFill="1" applyBorder="1" applyAlignment="1">
      <alignment horizontal="center" vertical="center"/>
    </xf>
    <xf numFmtId="0" fontId="7" fillId="3" borderId="0" xfId="0" applyFont="1" applyFill="1" applyBorder="1" applyAlignment="1"/>
    <xf numFmtId="0" fontId="9" fillId="3" borderId="0" xfId="0" applyFont="1" applyFill="1" applyBorder="1" applyAlignment="1">
      <alignment vertical="center"/>
    </xf>
    <xf numFmtId="0" fontId="9" fillId="3" borderId="0" xfId="0" applyFont="1" applyFill="1" applyBorder="1" applyAlignment="1">
      <alignment horizontal="left" vertical="center"/>
    </xf>
    <xf numFmtId="0" fontId="6" fillId="0" borderId="0" xfId="0" applyFont="1" applyAlignment="1">
      <alignment horizontal="center"/>
    </xf>
    <xf numFmtId="0" fontId="6" fillId="3" borderId="0" xfId="0" applyFont="1" applyFill="1" applyBorder="1" applyAlignment="1">
      <alignment horizontal="center"/>
    </xf>
    <xf numFmtId="14" fontId="9" fillId="4" borderId="4" xfId="0" applyNumberFormat="1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5" borderId="24" xfId="0" applyFont="1" applyFill="1" applyBorder="1" applyAlignment="1">
      <alignment horizontal="center" vertical="center"/>
    </xf>
    <xf numFmtId="0" fontId="4" fillId="5" borderId="26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5" borderId="27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5" fillId="0" borderId="0" xfId="0" applyFont="1"/>
    <xf numFmtId="0" fontId="3" fillId="6" borderId="4" xfId="0" applyFont="1" applyFill="1" applyBorder="1" applyAlignment="1">
      <alignment horizontal="center" vertical="center"/>
    </xf>
    <xf numFmtId="0" fontId="13" fillId="5" borderId="4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15" fontId="4" fillId="7" borderId="1" xfId="0" applyNumberFormat="1" applyFont="1" applyFill="1" applyBorder="1" applyAlignment="1">
      <alignment vertical="center"/>
    </xf>
    <xf numFmtId="0" fontId="4" fillId="7" borderId="2" xfId="0" applyFont="1" applyFill="1" applyBorder="1" applyAlignment="1">
      <alignment vertical="center"/>
    </xf>
    <xf numFmtId="0" fontId="6" fillId="7" borderId="2" xfId="0" applyNumberFormat="1" applyFont="1" applyFill="1" applyBorder="1" applyAlignment="1">
      <alignment horizontal="center" vertical="center"/>
    </xf>
    <xf numFmtId="0" fontId="9" fillId="7" borderId="3" xfId="0" applyFont="1" applyFill="1" applyBorder="1" applyAlignment="1">
      <alignment vertical="center"/>
    </xf>
    <xf numFmtId="0" fontId="6" fillId="7" borderId="6" xfId="0" applyFont="1" applyFill="1" applyBorder="1" applyAlignment="1">
      <alignment horizontal="center" vertical="center"/>
    </xf>
    <xf numFmtId="0" fontId="6" fillId="7" borderId="7" xfId="0" applyFont="1" applyFill="1" applyBorder="1" applyAlignment="1">
      <alignment horizontal="center" vertical="center"/>
    </xf>
    <xf numFmtId="0" fontId="15" fillId="7" borderId="7" xfId="3" applyFont="1" applyFill="1" applyBorder="1" applyAlignment="1">
      <alignment horizontal="center" vertical="center"/>
    </xf>
    <xf numFmtId="0" fontId="6" fillId="7" borderId="29" xfId="0" applyFont="1" applyFill="1" applyBorder="1" applyAlignment="1">
      <alignment horizontal="center" vertical="center"/>
    </xf>
    <xf numFmtId="0" fontId="16" fillId="7" borderId="12" xfId="3" applyFont="1" applyFill="1" applyBorder="1" applyAlignment="1">
      <alignment horizontal="center" vertical="center"/>
    </xf>
    <xf numFmtId="0" fontId="6" fillId="7" borderId="13" xfId="0" applyFont="1" applyFill="1" applyBorder="1" applyAlignment="1">
      <alignment horizontal="center" vertical="center"/>
    </xf>
    <xf numFmtId="0" fontId="15" fillId="7" borderId="13" xfId="3" applyFont="1" applyFill="1" applyBorder="1" applyAlignment="1">
      <alignment horizontal="center" vertical="center"/>
    </xf>
    <xf numFmtId="0" fontId="15" fillId="7" borderId="14" xfId="3" applyFont="1" applyFill="1" applyBorder="1" applyAlignment="1">
      <alignment horizontal="center" vertical="center"/>
    </xf>
    <xf numFmtId="1" fontId="6" fillId="7" borderId="12" xfId="0" applyNumberFormat="1" applyFont="1" applyFill="1" applyBorder="1" applyAlignment="1">
      <alignment horizontal="center" vertical="center"/>
    </xf>
    <xf numFmtId="0" fontId="15" fillId="7" borderId="7" xfId="3" applyFont="1" applyFill="1" applyBorder="1" applyAlignment="1" applyProtection="1">
      <alignment horizontal="left" vertical="center"/>
      <protection hidden="1"/>
    </xf>
    <xf numFmtId="0" fontId="15" fillId="7" borderId="7" xfId="3" applyNumberFormat="1" applyFont="1" applyFill="1" applyBorder="1" applyAlignment="1" applyProtection="1">
      <alignment horizontal="center" vertical="center"/>
      <protection hidden="1"/>
    </xf>
    <xf numFmtId="164" fontId="17" fillId="7" borderId="13" xfId="0" applyNumberFormat="1" applyFont="1" applyFill="1" applyBorder="1" applyAlignment="1">
      <alignment horizontal="center" vertical="center"/>
    </xf>
    <xf numFmtId="1" fontId="15" fillId="7" borderId="7" xfId="3" applyNumberFormat="1" applyFont="1" applyFill="1" applyBorder="1" applyAlignment="1" applyProtection="1">
      <alignment horizontal="center" vertical="center"/>
      <protection hidden="1"/>
    </xf>
    <xf numFmtId="164" fontId="15" fillId="7" borderId="7" xfId="3" applyNumberFormat="1" applyFont="1" applyFill="1" applyBorder="1" applyAlignment="1" applyProtection="1">
      <alignment horizontal="center" vertical="center"/>
      <protection hidden="1"/>
    </xf>
    <xf numFmtId="0" fontId="6" fillId="7" borderId="29" xfId="0" applyNumberFormat="1" applyFont="1" applyFill="1" applyBorder="1" applyAlignment="1">
      <alignment horizontal="center" vertical="center"/>
    </xf>
    <xf numFmtId="0" fontId="15" fillId="7" borderId="13" xfId="3" applyNumberFormat="1" applyFont="1" applyFill="1" applyBorder="1" applyAlignment="1" applyProtection="1">
      <alignment horizontal="center" vertical="center"/>
      <protection hidden="1"/>
    </xf>
    <xf numFmtId="1" fontId="6" fillId="7" borderId="15" xfId="0" applyNumberFormat="1" applyFont="1" applyFill="1" applyBorder="1" applyAlignment="1">
      <alignment horizontal="center" vertical="center"/>
    </xf>
    <xf numFmtId="0" fontId="15" fillId="7" borderId="19" xfId="3" applyFont="1" applyFill="1" applyBorder="1" applyAlignment="1" applyProtection="1">
      <alignment horizontal="left" vertical="center"/>
      <protection hidden="1"/>
    </xf>
    <xf numFmtId="0" fontId="15" fillId="7" borderId="19" xfId="3" applyNumberFormat="1" applyFont="1" applyFill="1" applyBorder="1" applyAlignment="1" applyProtection="1">
      <alignment horizontal="center" vertical="center"/>
      <protection hidden="1"/>
    </xf>
    <xf numFmtId="164" fontId="17" fillId="7" borderId="19" xfId="0" applyNumberFormat="1" applyFont="1" applyFill="1" applyBorder="1" applyAlignment="1">
      <alignment horizontal="center" vertical="center"/>
    </xf>
    <xf numFmtId="0" fontId="6" fillId="7" borderId="19" xfId="0" applyFont="1" applyFill="1" applyBorder="1" applyAlignment="1">
      <alignment horizontal="center" vertical="center"/>
    </xf>
    <xf numFmtId="1" fontId="15" fillId="7" borderId="19" xfId="3" applyNumberFormat="1" applyFont="1" applyFill="1" applyBorder="1" applyAlignment="1" applyProtection="1">
      <alignment horizontal="center" vertical="center"/>
      <protection hidden="1"/>
    </xf>
    <xf numFmtId="164" fontId="15" fillId="7" borderId="19" xfId="3" applyNumberFormat="1" applyFont="1" applyFill="1" applyBorder="1" applyAlignment="1" applyProtection="1">
      <alignment horizontal="center" vertical="center"/>
      <protection hidden="1"/>
    </xf>
    <xf numFmtId="0" fontId="6" fillId="7" borderId="21" xfId="0" applyFont="1" applyFill="1" applyBorder="1" applyAlignment="1">
      <alignment vertical="center"/>
    </xf>
    <xf numFmtId="0" fontId="6" fillId="7" borderId="30" xfId="0" applyFont="1" applyFill="1" applyBorder="1" applyAlignment="1">
      <alignment vertical="center"/>
    </xf>
    <xf numFmtId="0" fontId="9" fillId="7" borderId="30" xfId="0" applyFont="1" applyFill="1" applyBorder="1" applyAlignment="1">
      <alignment horizontal="center" vertical="center"/>
    </xf>
    <xf numFmtId="0" fontId="6" fillId="7" borderId="30" xfId="0" applyFont="1" applyFill="1" applyBorder="1" applyAlignment="1">
      <alignment horizontal="left" vertical="center"/>
    </xf>
    <xf numFmtId="0" fontId="6" fillId="7" borderId="30" xfId="0" applyNumberFormat="1" applyFont="1" applyFill="1" applyBorder="1" applyAlignment="1">
      <alignment horizontal="center" vertical="center"/>
    </xf>
    <xf numFmtId="0" fontId="6" fillId="7" borderId="30" xfId="0" applyFont="1" applyFill="1" applyBorder="1" applyAlignment="1">
      <alignment horizontal="center" vertical="center"/>
    </xf>
    <xf numFmtId="0" fontId="6" fillId="7" borderId="31" xfId="0" applyFont="1" applyFill="1" applyBorder="1" applyAlignment="1">
      <alignment horizontal="left" vertical="center"/>
    </xf>
    <xf numFmtId="0" fontId="9" fillId="7" borderId="1" xfId="4" applyFont="1" applyFill="1" applyBorder="1" applyAlignment="1">
      <alignment horizontal="left" vertical="center"/>
    </xf>
    <xf numFmtId="0" fontId="9" fillId="7" borderId="2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left" vertical="center"/>
    </xf>
    <xf numFmtId="0" fontId="6" fillId="7" borderId="34" xfId="0" applyFont="1" applyFill="1" applyBorder="1" applyAlignment="1">
      <alignment vertical="center"/>
    </xf>
    <xf numFmtId="0" fontId="6" fillId="7" borderId="35" xfId="4" applyFont="1" applyFill="1" applyBorder="1" applyAlignment="1">
      <alignment vertical="center"/>
    </xf>
    <xf numFmtId="0" fontId="6" fillId="7" borderId="0" xfId="0" applyFont="1" applyFill="1" applyBorder="1" applyAlignment="1">
      <alignment vertical="center"/>
    </xf>
    <xf numFmtId="0" fontId="6" fillId="7" borderId="37" xfId="0" applyFont="1" applyFill="1" applyBorder="1" applyAlignment="1">
      <alignment horizontal="left" vertical="center"/>
    </xf>
    <xf numFmtId="0" fontId="6" fillId="7" borderId="38" xfId="0" applyFont="1" applyFill="1" applyBorder="1" applyAlignment="1">
      <alignment vertical="center"/>
    </xf>
    <xf numFmtId="0" fontId="6" fillId="7" borderId="35" xfId="0" applyFont="1" applyFill="1" applyBorder="1" applyAlignment="1">
      <alignment vertical="center"/>
    </xf>
    <xf numFmtId="0" fontId="6" fillId="7" borderId="38" xfId="0" applyFont="1" applyFill="1" applyBorder="1" applyAlignment="1">
      <alignment horizontal="left" vertical="center"/>
    </xf>
    <xf numFmtId="0" fontId="9" fillId="7" borderId="40" xfId="0" applyFont="1" applyFill="1" applyBorder="1" applyAlignment="1">
      <alignment horizontal="center" vertical="center"/>
    </xf>
    <xf numFmtId="0" fontId="6" fillId="7" borderId="20" xfId="0" applyFont="1" applyFill="1" applyBorder="1" applyAlignment="1">
      <alignment horizontal="left" vertical="center"/>
    </xf>
    <xf numFmtId="0" fontId="9" fillId="7" borderId="0" xfId="0" applyFont="1" applyFill="1" applyBorder="1" applyAlignment="1">
      <alignment horizontal="center" vertical="center"/>
    </xf>
    <xf numFmtId="0" fontId="6" fillId="7" borderId="0" xfId="0" applyFont="1" applyFill="1" applyBorder="1" applyAlignment="1">
      <alignment horizontal="left" vertical="center"/>
    </xf>
    <xf numFmtId="0" fontId="6" fillId="7" borderId="0" xfId="0" applyNumberFormat="1" applyFont="1" applyFill="1" applyBorder="1" applyAlignment="1">
      <alignment horizontal="center" vertical="center"/>
    </xf>
    <xf numFmtId="0" fontId="6" fillId="7" borderId="0" xfId="0" applyFont="1" applyFill="1" applyBorder="1" applyAlignment="1">
      <alignment horizontal="center" vertical="center"/>
    </xf>
    <xf numFmtId="0" fontId="13" fillId="7" borderId="42" xfId="4" applyFont="1" applyFill="1" applyBorder="1" applyAlignment="1">
      <alignment vertical="center"/>
    </xf>
    <xf numFmtId="0" fontId="9" fillId="7" borderId="43" xfId="4" applyFont="1" applyFill="1" applyBorder="1" applyAlignment="1">
      <alignment vertical="center"/>
    </xf>
    <xf numFmtId="0" fontId="9" fillId="7" borderId="3" xfId="4" applyFont="1" applyFill="1" applyBorder="1" applyAlignment="1">
      <alignment vertical="center"/>
    </xf>
    <xf numFmtId="0" fontId="13" fillId="7" borderId="1" xfId="0" applyFont="1" applyFill="1" applyBorder="1" applyAlignment="1">
      <alignment vertical="center"/>
    </xf>
    <xf numFmtId="0" fontId="9" fillId="7" borderId="2" xfId="0" applyFont="1" applyFill="1" applyBorder="1" applyAlignment="1">
      <alignment vertical="center"/>
    </xf>
    <xf numFmtId="0" fontId="9" fillId="7" borderId="43" xfId="0" applyFont="1" applyFill="1" applyBorder="1" applyAlignment="1">
      <alignment vertical="center"/>
    </xf>
    <xf numFmtId="0" fontId="9" fillId="7" borderId="34" xfId="0" applyFont="1" applyFill="1" applyBorder="1" applyAlignment="1">
      <alignment vertical="center"/>
    </xf>
    <xf numFmtId="0" fontId="6" fillId="7" borderId="24" xfId="4" applyFont="1" applyFill="1" applyBorder="1" applyAlignment="1">
      <alignment vertical="center"/>
    </xf>
    <xf numFmtId="0" fontId="6" fillId="7" borderId="36" xfId="4" applyFont="1" applyFill="1" applyBorder="1" applyAlignment="1">
      <alignment vertical="center"/>
    </xf>
    <xf numFmtId="0" fontId="6" fillId="7" borderId="36" xfId="0" applyFont="1" applyFill="1" applyBorder="1" applyAlignment="1">
      <alignment vertical="center"/>
    </xf>
    <xf numFmtId="0" fontId="6" fillId="7" borderId="44" xfId="0" applyFont="1" applyFill="1" applyBorder="1" applyAlignment="1">
      <alignment horizontal="center" vertical="center"/>
    </xf>
    <xf numFmtId="0" fontId="6" fillId="7" borderId="22" xfId="0" applyFont="1" applyFill="1" applyBorder="1" applyAlignment="1">
      <alignment horizontal="center" vertical="center"/>
    </xf>
    <xf numFmtId="0" fontId="6" fillId="7" borderId="45" xfId="0" applyFont="1" applyFill="1" applyBorder="1" applyAlignment="1">
      <alignment vertical="center"/>
    </xf>
    <xf numFmtId="0" fontId="6" fillId="7" borderId="21" xfId="4" applyFont="1" applyFill="1" applyBorder="1" applyAlignment="1">
      <alignment vertical="center"/>
    </xf>
    <xf numFmtId="0" fontId="6" fillId="7" borderId="30" xfId="4" applyFont="1" applyFill="1" applyBorder="1" applyAlignment="1">
      <alignment vertical="center"/>
    </xf>
    <xf numFmtId="0" fontId="6" fillId="7" borderId="27" xfId="0" applyFont="1" applyFill="1" applyBorder="1" applyAlignment="1">
      <alignment horizontal="center" vertical="center"/>
    </xf>
    <xf numFmtId="0" fontId="6" fillId="7" borderId="39" xfId="0" applyFont="1" applyFill="1" applyBorder="1" applyAlignment="1">
      <alignment vertical="center"/>
    </xf>
    <xf numFmtId="0" fontId="6" fillId="7" borderId="40" xfId="0" applyFont="1" applyFill="1" applyBorder="1" applyAlignment="1">
      <alignment vertical="center"/>
    </xf>
    <xf numFmtId="0" fontId="6" fillId="7" borderId="21" xfId="0" applyFont="1" applyFill="1" applyBorder="1" applyAlignment="1">
      <alignment horizontal="center" vertical="center"/>
    </xf>
    <xf numFmtId="0" fontId="6" fillId="7" borderId="31" xfId="0" applyFont="1" applyFill="1" applyBorder="1" applyAlignment="1">
      <alignment vertical="center"/>
    </xf>
    <xf numFmtId="0" fontId="13" fillId="7" borderId="1" xfId="4" applyFont="1" applyFill="1" applyBorder="1" applyAlignment="1">
      <alignment vertical="center"/>
    </xf>
    <xf numFmtId="0" fontId="9" fillId="7" borderId="2" xfId="4" applyFont="1" applyFill="1" applyBorder="1" applyAlignment="1">
      <alignment vertical="center"/>
    </xf>
    <xf numFmtId="0" fontId="9" fillId="7" borderId="34" xfId="4" applyFont="1" applyFill="1" applyBorder="1" applyAlignment="1">
      <alignment vertical="center"/>
    </xf>
    <xf numFmtId="0" fontId="6" fillId="7" borderId="0" xfId="4" applyFont="1" applyFill="1" applyBorder="1" applyAlignment="1">
      <alignment vertical="center"/>
    </xf>
    <xf numFmtId="0" fontId="6" fillId="7" borderId="22" xfId="0" applyFont="1" applyFill="1" applyBorder="1" applyAlignment="1">
      <alignment vertical="center"/>
    </xf>
    <xf numFmtId="0" fontId="6" fillId="7" borderId="31" xfId="4" applyFont="1" applyFill="1" applyBorder="1" applyAlignment="1">
      <alignment vertical="center"/>
    </xf>
    <xf numFmtId="0" fontId="6" fillId="7" borderId="21" xfId="0" applyFont="1" applyFill="1" applyBorder="1" applyAlignment="1">
      <alignment vertical="center" wrapText="1"/>
    </xf>
    <xf numFmtId="0" fontId="6" fillId="7" borderId="30" xfId="0" applyFont="1" applyFill="1" applyBorder="1" applyAlignment="1">
      <alignment vertical="center" wrapText="1"/>
    </xf>
    <xf numFmtId="0" fontId="6" fillId="7" borderId="4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left" vertical="center"/>
    </xf>
    <xf numFmtId="1" fontId="9" fillId="7" borderId="1" xfId="0" applyNumberFormat="1" applyFont="1" applyFill="1" applyBorder="1" applyAlignment="1">
      <alignment vertical="center"/>
    </xf>
    <xf numFmtId="1" fontId="6" fillId="7" borderId="2" xfId="0" applyNumberFormat="1" applyFont="1" applyFill="1" applyBorder="1" applyAlignment="1">
      <alignment vertical="center"/>
    </xf>
    <xf numFmtId="1" fontId="6" fillId="7" borderId="3" xfId="0" applyNumberFormat="1" applyFont="1" applyFill="1" applyBorder="1" applyAlignment="1">
      <alignment vertical="center"/>
    </xf>
    <xf numFmtId="44" fontId="9" fillId="7" borderId="30" xfId="0" applyNumberFormat="1" applyFont="1" applyFill="1" applyBorder="1" applyAlignment="1">
      <alignment horizontal="center" vertical="center"/>
    </xf>
    <xf numFmtId="44" fontId="6" fillId="7" borderId="30" xfId="1" applyFont="1" applyFill="1" applyBorder="1" applyAlignment="1">
      <alignment vertical="center"/>
    </xf>
    <xf numFmtId="44" fontId="6" fillId="7" borderId="31" xfId="1" applyFont="1" applyFill="1" applyBorder="1" applyAlignment="1">
      <alignment vertical="center"/>
    </xf>
    <xf numFmtId="0" fontId="9" fillId="7" borderId="0" xfId="0" applyFont="1" applyFill="1" applyBorder="1" applyAlignment="1">
      <alignment vertical="center"/>
    </xf>
    <xf numFmtId="0" fontId="6" fillId="7" borderId="38" xfId="0" applyFont="1" applyFill="1" applyBorder="1" applyAlignment="1">
      <alignment horizontal="center" vertical="center"/>
    </xf>
    <xf numFmtId="0" fontId="6" fillId="7" borderId="46" xfId="0" applyFont="1" applyFill="1" applyBorder="1" applyAlignment="1">
      <alignment vertical="center"/>
    </xf>
    <xf numFmtId="0" fontId="6" fillId="7" borderId="23" xfId="0" applyFont="1" applyFill="1" applyBorder="1" applyAlignment="1">
      <alignment vertical="center"/>
    </xf>
    <xf numFmtId="0" fontId="6" fillId="7" borderId="8" xfId="0" applyFont="1" applyFill="1" applyBorder="1" applyAlignment="1">
      <alignment horizontal="center" vertical="center"/>
    </xf>
    <xf numFmtId="1" fontId="6" fillId="7" borderId="8" xfId="0" applyNumberFormat="1" applyFont="1" applyFill="1" applyBorder="1" applyAlignment="1">
      <alignment horizontal="center" vertical="center"/>
    </xf>
    <xf numFmtId="1" fontId="6" fillId="7" borderId="46" xfId="0" applyNumberFormat="1" applyFont="1" applyFill="1" applyBorder="1" applyAlignment="1">
      <alignment horizontal="left" vertical="center"/>
    </xf>
    <xf numFmtId="0" fontId="6" fillId="7" borderId="47" xfId="0" applyFont="1" applyFill="1" applyBorder="1" applyAlignment="1">
      <alignment horizontal="left" vertical="center"/>
    </xf>
    <xf numFmtId="0" fontId="6" fillId="7" borderId="47" xfId="0" applyFont="1" applyFill="1" applyBorder="1" applyAlignment="1">
      <alignment horizontal="left"/>
    </xf>
    <xf numFmtId="0" fontId="6" fillId="7" borderId="48" xfId="0" applyNumberFormat="1" applyFont="1" applyFill="1" applyBorder="1" applyAlignment="1">
      <alignment horizontal="left" vertical="center"/>
    </xf>
    <xf numFmtId="0" fontId="6" fillId="7" borderId="47" xfId="0" applyFont="1" applyFill="1" applyBorder="1" applyAlignment="1">
      <alignment vertical="center"/>
    </xf>
    <xf numFmtId="0" fontId="6" fillId="7" borderId="8" xfId="0" applyNumberFormat="1" applyFont="1" applyFill="1" applyBorder="1" applyAlignment="1">
      <alignment horizontal="center" vertical="center"/>
    </xf>
    <xf numFmtId="1" fontId="6" fillId="7" borderId="29" xfId="0" applyNumberFormat="1" applyFont="1" applyFill="1" applyBorder="1" applyAlignment="1">
      <alignment horizontal="center" vertical="center"/>
    </xf>
    <xf numFmtId="0" fontId="6" fillId="7" borderId="24" xfId="0" applyFont="1" applyFill="1" applyBorder="1" applyAlignment="1">
      <alignment vertical="center"/>
    </xf>
    <xf numFmtId="0" fontId="6" fillId="7" borderId="25" xfId="0" applyFont="1" applyFill="1" applyBorder="1" applyAlignment="1">
      <alignment vertical="center"/>
    </xf>
    <xf numFmtId="1" fontId="6" fillId="7" borderId="49" xfId="0" applyNumberFormat="1" applyFont="1" applyFill="1" applyBorder="1" applyAlignment="1">
      <alignment horizontal="center" vertical="center"/>
    </xf>
    <xf numFmtId="16" fontId="6" fillId="7" borderId="24" xfId="0" applyNumberFormat="1" applyFont="1" applyFill="1" applyBorder="1" applyAlignment="1">
      <alignment horizontal="left" vertical="center"/>
    </xf>
    <xf numFmtId="16" fontId="6" fillId="7" borderId="36" xfId="0" applyNumberFormat="1" applyFont="1" applyFill="1" applyBorder="1" applyAlignment="1">
      <alignment horizontal="left"/>
    </xf>
    <xf numFmtId="16" fontId="6" fillId="7" borderId="50" xfId="0" applyNumberFormat="1" applyFont="1" applyFill="1" applyBorder="1" applyAlignment="1">
      <alignment horizontal="left" vertical="center"/>
    </xf>
    <xf numFmtId="1" fontId="6" fillId="7" borderId="14" xfId="0" applyNumberFormat="1" applyFont="1" applyFill="1" applyBorder="1" applyAlignment="1">
      <alignment horizontal="center" vertical="center"/>
    </xf>
    <xf numFmtId="0" fontId="6" fillId="7" borderId="49" xfId="0" applyFont="1" applyFill="1" applyBorder="1" applyAlignment="1">
      <alignment horizontal="center" vertical="center"/>
    </xf>
    <xf numFmtId="1" fontId="6" fillId="7" borderId="24" xfId="0" applyNumberFormat="1" applyFont="1" applyFill="1" applyBorder="1" applyAlignment="1">
      <alignment horizontal="left" vertical="center"/>
    </xf>
    <xf numFmtId="0" fontId="6" fillId="7" borderId="36" xfId="0" applyFont="1" applyFill="1" applyBorder="1" applyAlignment="1">
      <alignment horizontal="left"/>
    </xf>
    <xf numFmtId="0" fontId="6" fillId="7" borderId="50" xfId="0" applyNumberFormat="1" applyFont="1" applyFill="1" applyBorder="1" applyAlignment="1">
      <alignment horizontal="left" vertical="center"/>
    </xf>
    <xf numFmtId="0" fontId="6" fillId="7" borderId="38" xfId="0" applyNumberFormat="1" applyFont="1" applyFill="1" applyBorder="1" applyAlignment="1">
      <alignment vertical="center"/>
    </xf>
    <xf numFmtId="1" fontId="6" fillId="7" borderId="38" xfId="0" applyNumberFormat="1" applyFont="1" applyFill="1" applyBorder="1" applyAlignment="1">
      <alignment vertical="center"/>
    </xf>
    <xf numFmtId="0" fontId="6" fillId="7" borderId="28" xfId="0" applyFont="1" applyFill="1" applyBorder="1" applyAlignment="1">
      <alignment vertical="center"/>
    </xf>
    <xf numFmtId="0" fontId="6" fillId="7" borderId="17" xfId="0" applyFont="1" applyFill="1" applyBorder="1" applyAlignment="1">
      <alignment horizontal="center" vertical="center"/>
    </xf>
    <xf numFmtId="1" fontId="6" fillId="7" borderId="17" xfId="0" applyNumberFormat="1" applyFont="1" applyFill="1" applyBorder="1" applyAlignment="1">
      <alignment horizontal="center" vertical="center"/>
    </xf>
    <xf numFmtId="16" fontId="6" fillId="7" borderId="39" xfId="0" applyNumberFormat="1" applyFont="1" applyFill="1" applyBorder="1" applyAlignment="1">
      <alignment horizontal="left" vertical="center"/>
    </xf>
    <xf numFmtId="16" fontId="6" fillId="7" borderId="40" xfId="0" applyNumberFormat="1" applyFont="1" applyFill="1" applyBorder="1" applyAlignment="1">
      <alignment horizontal="left"/>
    </xf>
    <xf numFmtId="16" fontId="6" fillId="7" borderId="51" xfId="0" applyNumberFormat="1" applyFont="1" applyFill="1" applyBorder="1" applyAlignment="1">
      <alignment horizontal="left" vertical="center"/>
    </xf>
    <xf numFmtId="0" fontId="6" fillId="7" borderId="17" xfId="0" applyNumberFormat="1" applyFont="1" applyFill="1" applyBorder="1" applyAlignment="1">
      <alignment horizontal="center" vertical="center"/>
    </xf>
    <xf numFmtId="1" fontId="6" fillId="7" borderId="18" xfId="0" applyNumberFormat="1" applyFont="1" applyFill="1" applyBorder="1" applyAlignment="1">
      <alignment horizontal="center" vertical="center"/>
    </xf>
    <xf numFmtId="1" fontId="6" fillId="7" borderId="31" xfId="0" applyNumberFormat="1" applyFont="1" applyFill="1" applyBorder="1" applyAlignment="1">
      <alignment vertical="center"/>
    </xf>
    <xf numFmtId="0" fontId="4" fillId="8" borderId="7" xfId="0" applyFont="1" applyFill="1" applyBorder="1" applyAlignment="1">
      <alignment horizontal="center" vertical="center"/>
    </xf>
    <xf numFmtId="0" fontId="4" fillId="8" borderId="12" xfId="0" applyFont="1" applyFill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4" borderId="26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3" fillId="3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left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left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left" vertical="center"/>
    </xf>
    <xf numFmtId="0" fontId="4" fillId="3" borderId="19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9" borderId="23" xfId="0" applyFont="1" applyFill="1" applyBorder="1" applyAlignment="1">
      <alignment horizontal="left" vertical="center"/>
    </xf>
    <xf numFmtId="0" fontId="4" fillId="9" borderId="25" xfId="0" applyFont="1" applyFill="1" applyBorder="1" applyAlignment="1">
      <alignment horizontal="left" vertical="center"/>
    </xf>
    <xf numFmtId="0" fontId="4" fillId="9" borderId="28" xfId="0" applyFont="1" applyFill="1" applyBorder="1" applyAlignment="1">
      <alignment horizontal="left" vertical="center"/>
    </xf>
    <xf numFmtId="0" fontId="9" fillId="3" borderId="2" xfId="0" applyFont="1" applyFill="1" applyBorder="1" applyAlignment="1">
      <alignment vertical="center"/>
    </xf>
    <xf numFmtId="0" fontId="9" fillId="3" borderId="2" xfId="0" applyNumberFormat="1" applyFont="1" applyFill="1" applyBorder="1" applyAlignment="1">
      <alignment horizontal="center" vertical="center"/>
    </xf>
    <xf numFmtId="0" fontId="9" fillId="3" borderId="3" xfId="0" applyFont="1" applyFill="1" applyBorder="1" applyAlignment="1">
      <alignment vertical="center"/>
    </xf>
    <xf numFmtId="0" fontId="6" fillId="3" borderId="13" xfId="0" applyFont="1" applyFill="1" applyBorder="1" applyAlignment="1">
      <alignment horizontal="center" vertical="center"/>
    </xf>
    <xf numFmtId="0" fontId="15" fillId="3" borderId="13" xfId="3" applyFont="1" applyFill="1" applyBorder="1" applyAlignment="1">
      <alignment horizontal="center" vertical="center"/>
    </xf>
    <xf numFmtId="0" fontId="15" fillId="3" borderId="14" xfId="3" applyFont="1" applyFill="1" applyBorder="1" applyAlignment="1">
      <alignment horizontal="center" vertical="center"/>
    </xf>
    <xf numFmtId="164" fontId="6" fillId="7" borderId="12" xfId="0" applyNumberFormat="1" applyFont="1" applyFill="1" applyBorder="1" applyAlignment="1">
      <alignment horizontal="center" vertical="center"/>
    </xf>
    <xf numFmtId="0" fontId="15" fillId="3" borderId="7" xfId="3" applyFont="1" applyFill="1" applyBorder="1" applyAlignment="1" applyProtection="1">
      <alignment horizontal="left" vertical="center"/>
      <protection hidden="1"/>
    </xf>
    <xf numFmtId="0" fontId="15" fillId="3" borderId="7" xfId="3" applyNumberFormat="1" applyFont="1" applyFill="1" applyBorder="1" applyAlignment="1" applyProtection="1">
      <alignment horizontal="center" vertical="center"/>
      <protection hidden="1"/>
    </xf>
    <xf numFmtId="164" fontId="17" fillId="3" borderId="13" xfId="0" applyNumberFormat="1" applyFont="1" applyFill="1" applyBorder="1" applyAlignment="1">
      <alignment horizontal="center" vertical="center"/>
    </xf>
    <xf numFmtId="1" fontId="15" fillId="3" borderId="7" xfId="3" applyNumberFormat="1" applyFont="1" applyFill="1" applyBorder="1" applyAlignment="1" applyProtection="1">
      <alignment horizontal="center" vertical="center"/>
      <protection hidden="1"/>
    </xf>
    <xf numFmtId="164" fontId="15" fillId="3" borderId="7" xfId="3" applyNumberFormat="1" applyFont="1" applyFill="1" applyBorder="1" applyAlignment="1" applyProtection="1">
      <alignment horizontal="center" vertical="center"/>
      <protection hidden="1"/>
    </xf>
    <xf numFmtId="0" fontId="6" fillId="3" borderId="29" xfId="0" applyNumberFormat="1" applyFont="1" applyFill="1" applyBorder="1" applyAlignment="1">
      <alignment horizontal="center" vertical="center"/>
    </xf>
    <xf numFmtId="0" fontId="15" fillId="3" borderId="13" xfId="3" applyNumberFormat="1" applyFont="1" applyFill="1" applyBorder="1" applyAlignment="1" applyProtection="1">
      <alignment horizontal="center" vertical="center"/>
      <protection hidden="1"/>
    </xf>
    <xf numFmtId="1" fontId="15" fillId="3" borderId="13" xfId="3" applyNumberFormat="1" applyFont="1" applyFill="1" applyBorder="1" applyAlignment="1" applyProtection="1">
      <alignment horizontal="center" vertical="center"/>
      <protection hidden="1"/>
    </xf>
    <xf numFmtId="1" fontId="6" fillId="3" borderId="13" xfId="0" applyNumberFormat="1" applyFont="1" applyFill="1" applyBorder="1" applyAlignment="1">
      <alignment horizontal="center" vertical="center"/>
    </xf>
    <xf numFmtId="0" fontId="15" fillId="3" borderId="19" xfId="3" applyFont="1" applyFill="1" applyBorder="1" applyAlignment="1" applyProtection="1">
      <alignment horizontal="left" vertical="center"/>
      <protection hidden="1"/>
    </xf>
    <xf numFmtId="0" fontId="15" fillId="3" borderId="19" xfId="3" applyNumberFormat="1" applyFont="1" applyFill="1" applyBorder="1" applyAlignment="1" applyProtection="1">
      <alignment horizontal="center" vertical="center"/>
      <protection hidden="1"/>
    </xf>
    <xf numFmtId="164" fontId="17" fillId="3" borderId="19" xfId="0" applyNumberFormat="1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1" fontId="15" fillId="3" borderId="19" xfId="3" applyNumberFormat="1" applyFont="1" applyFill="1" applyBorder="1" applyAlignment="1" applyProtection="1">
      <alignment horizontal="center" vertical="center"/>
      <protection hidden="1"/>
    </xf>
    <xf numFmtId="164" fontId="15" fillId="3" borderId="19" xfId="3" applyNumberFormat="1" applyFont="1" applyFill="1" applyBorder="1" applyAlignment="1" applyProtection="1">
      <alignment horizontal="center" vertical="center"/>
      <protection hidden="1"/>
    </xf>
    <xf numFmtId="0" fontId="6" fillId="3" borderId="18" xfId="0" applyNumberFormat="1" applyFont="1" applyFill="1" applyBorder="1" applyAlignment="1">
      <alignment horizontal="center" vertical="center"/>
    </xf>
    <xf numFmtId="0" fontId="6" fillId="3" borderId="35" xfId="0" applyFont="1" applyFill="1" applyBorder="1" applyAlignment="1">
      <alignment vertical="center"/>
    </xf>
    <xf numFmtId="0" fontId="6" fillId="3" borderId="0" xfId="0" applyFont="1" applyFill="1" applyBorder="1" applyAlignment="1">
      <alignment horizontal="left" vertical="center"/>
    </xf>
    <xf numFmtId="0" fontId="6" fillId="3" borderId="38" xfId="0" applyFont="1" applyFill="1" applyBorder="1" applyAlignment="1">
      <alignment horizontal="left" vertical="center"/>
    </xf>
    <xf numFmtId="0" fontId="9" fillId="3" borderId="1" xfId="4" applyFont="1" applyFill="1" applyBorder="1" applyAlignment="1">
      <alignment horizontal="left" vertical="center"/>
    </xf>
    <xf numFmtId="0" fontId="9" fillId="3" borderId="2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left" vertical="center"/>
    </xf>
    <xf numFmtId="0" fontId="9" fillId="3" borderId="32" xfId="0" applyFont="1" applyFill="1" applyBorder="1" applyAlignment="1">
      <alignment horizontal="center" vertical="center"/>
    </xf>
    <xf numFmtId="0" fontId="9" fillId="3" borderId="33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left" vertical="center"/>
    </xf>
    <xf numFmtId="0" fontId="6" fillId="3" borderId="32" xfId="0" applyFont="1" applyFill="1" applyBorder="1" applyAlignment="1">
      <alignment horizontal="center" vertical="center"/>
    </xf>
    <xf numFmtId="0" fontId="6" fillId="3" borderId="33" xfId="0" applyFont="1" applyFill="1" applyBorder="1" applyAlignment="1">
      <alignment horizontal="center" vertical="center"/>
    </xf>
    <xf numFmtId="0" fontId="6" fillId="3" borderId="34" xfId="0" applyFont="1" applyFill="1" applyBorder="1" applyAlignment="1">
      <alignment vertical="center"/>
    </xf>
    <xf numFmtId="0" fontId="6" fillId="3" borderId="35" xfId="4" applyFont="1" applyFill="1" applyBorder="1" applyAlignment="1">
      <alignment vertical="center"/>
    </xf>
    <xf numFmtId="0" fontId="6" fillId="3" borderId="24" xfId="0" applyFont="1" applyFill="1" applyBorder="1" applyAlignment="1">
      <alignment horizontal="left" vertical="center"/>
    </xf>
    <xf numFmtId="0" fontId="9" fillId="3" borderId="36" xfId="0" applyFont="1" applyFill="1" applyBorder="1" applyAlignment="1">
      <alignment horizontal="center" vertical="center"/>
    </xf>
    <xf numFmtId="0" fontId="9" fillId="3" borderId="25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37" xfId="0" applyFont="1" applyFill="1" applyBorder="1" applyAlignment="1">
      <alignment horizontal="left" vertical="center"/>
    </xf>
    <xf numFmtId="0" fontId="6" fillId="3" borderId="36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38" xfId="0" applyFont="1" applyFill="1" applyBorder="1" applyAlignment="1">
      <alignment vertical="center"/>
    </xf>
    <xf numFmtId="0" fontId="6" fillId="3" borderId="21" xfId="0" applyFont="1" applyFill="1" applyBorder="1" applyAlignment="1">
      <alignment vertical="center"/>
    </xf>
    <xf numFmtId="0" fontId="6" fillId="3" borderId="30" xfId="0" applyFont="1" applyFill="1" applyBorder="1" applyAlignment="1">
      <alignment vertical="center"/>
    </xf>
    <xf numFmtId="0" fontId="6" fillId="3" borderId="21" xfId="0" applyFont="1" applyFill="1" applyBorder="1" applyAlignment="1">
      <alignment horizontal="left" vertical="center"/>
    </xf>
    <xf numFmtId="0" fontId="9" fillId="3" borderId="40" xfId="0" applyFont="1" applyFill="1" applyBorder="1" applyAlignment="1">
      <alignment horizontal="center" vertical="center"/>
    </xf>
    <xf numFmtId="0" fontId="9" fillId="3" borderId="28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left" vertical="center"/>
    </xf>
    <xf numFmtId="0" fontId="6" fillId="3" borderId="40" xfId="0" applyFont="1" applyFill="1" applyBorder="1" applyAlignment="1">
      <alignment horizontal="center" vertical="center"/>
    </xf>
    <xf numFmtId="0" fontId="6" fillId="3" borderId="28" xfId="0" applyFont="1" applyFill="1" applyBorder="1" applyAlignment="1">
      <alignment horizontal="center" vertical="center"/>
    </xf>
    <xf numFmtId="0" fontId="6" fillId="3" borderId="31" xfId="0" applyFont="1" applyFill="1" applyBorder="1" applyAlignment="1">
      <alignment horizontal="left" vertical="center"/>
    </xf>
    <xf numFmtId="0" fontId="9" fillId="3" borderId="1" xfId="4" applyFont="1" applyFill="1" applyBorder="1" applyAlignment="1">
      <alignment vertical="center"/>
    </xf>
    <xf numFmtId="0" fontId="9" fillId="3" borderId="2" xfId="4" applyFont="1" applyFill="1" applyBorder="1" applyAlignment="1">
      <alignment vertical="center"/>
    </xf>
    <xf numFmtId="0" fontId="9" fillId="3" borderId="3" xfId="4" applyFont="1" applyFill="1" applyBorder="1" applyAlignment="1">
      <alignment vertical="center"/>
    </xf>
    <xf numFmtId="0" fontId="9" fillId="3" borderId="1" xfId="0" applyFont="1" applyFill="1" applyBorder="1" applyAlignment="1">
      <alignment vertical="center"/>
    </xf>
    <xf numFmtId="0" fontId="9" fillId="3" borderId="43" xfId="0" applyFont="1" applyFill="1" applyBorder="1" applyAlignment="1">
      <alignment vertical="center"/>
    </xf>
    <xf numFmtId="0" fontId="9" fillId="3" borderId="34" xfId="0" applyFont="1" applyFill="1" applyBorder="1" applyAlignment="1">
      <alignment vertical="center"/>
    </xf>
    <xf numFmtId="0" fontId="6" fillId="3" borderId="0" xfId="4" applyFont="1" applyFill="1" applyBorder="1" applyAlignment="1">
      <alignment vertical="center"/>
    </xf>
    <xf numFmtId="0" fontId="6" fillId="3" borderId="44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45" xfId="0" applyFont="1" applyFill="1" applyBorder="1" applyAlignment="1">
      <alignment vertical="center"/>
    </xf>
    <xf numFmtId="0" fontId="6" fillId="3" borderId="39" xfId="4" applyFont="1" applyFill="1" applyBorder="1" applyAlignment="1">
      <alignment vertical="center"/>
    </xf>
    <xf numFmtId="0" fontId="6" fillId="3" borderId="40" xfId="4" applyFont="1" applyFill="1" applyBorder="1" applyAlignment="1">
      <alignment vertical="center"/>
    </xf>
    <xf numFmtId="0" fontId="6" fillId="3" borderId="40" xfId="0" applyFont="1" applyFill="1" applyBorder="1" applyAlignment="1">
      <alignment vertical="center"/>
    </xf>
    <xf numFmtId="0" fontId="6" fillId="3" borderId="27" xfId="0" applyFont="1" applyFill="1" applyBorder="1" applyAlignment="1">
      <alignment horizontal="center" vertical="center"/>
    </xf>
    <xf numFmtId="0" fontId="6" fillId="3" borderId="39" xfId="0" applyFont="1" applyFill="1" applyBorder="1" applyAlignment="1">
      <alignment vertical="center"/>
    </xf>
    <xf numFmtId="0" fontId="6" fillId="3" borderId="21" xfId="0" applyFont="1" applyFill="1" applyBorder="1" applyAlignment="1">
      <alignment horizontal="center" vertical="center"/>
    </xf>
    <xf numFmtId="0" fontId="6" fillId="3" borderId="31" xfId="0" applyFont="1" applyFill="1" applyBorder="1" applyAlignment="1">
      <alignment vertical="center"/>
    </xf>
    <xf numFmtId="0" fontId="9" fillId="3" borderId="34" xfId="4" applyFont="1" applyFill="1" applyBorder="1" applyAlignment="1">
      <alignment vertical="center"/>
    </xf>
    <xf numFmtId="0" fontId="6" fillId="3" borderId="22" xfId="0" applyFont="1" applyFill="1" applyBorder="1" applyAlignment="1">
      <alignment vertical="center"/>
    </xf>
    <xf numFmtId="0" fontId="6" fillId="3" borderId="31" xfId="4" applyFont="1" applyFill="1" applyBorder="1" applyAlignment="1">
      <alignment vertical="center"/>
    </xf>
    <xf numFmtId="0" fontId="6" fillId="3" borderId="21" xfId="0" applyFont="1" applyFill="1" applyBorder="1" applyAlignment="1">
      <alignment vertical="center" wrapText="1"/>
    </xf>
    <xf numFmtId="0" fontId="6" fillId="3" borderId="30" xfId="0" applyFont="1" applyFill="1" applyBorder="1" applyAlignment="1">
      <alignment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left" vertical="center"/>
    </xf>
    <xf numFmtId="1" fontId="9" fillId="3" borderId="1" xfId="0" applyNumberFormat="1" applyFont="1" applyFill="1" applyBorder="1" applyAlignment="1">
      <alignment vertical="center"/>
    </xf>
    <xf numFmtId="1" fontId="6" fillId="3" borderId="2" xfId="0" applyNumberFormat="1" applyFont="1" applyFill="1" applyBorder="1" applyAlignment="1">
      <alignment vertical="center"/>
    </xf>
    <xf numFmtId="1" fontId="6" fillId="3" borderId="3" xfId="0" applyNumberFormat="1" applyFont="1" applyFill="1" applyBorder="1" applyAlignment="1">
      <alignment vertical="center"/>
    </xf>
    <xf numFmtId="44" fontId="9" fillId="3" borderId="30" xfId="0" applyNumberFormat="1" applyFont="1" applyFill="1" applyBorder="1" applyAlignment="1">
      <alignment horizontal="center" vertical="center"/>
    </xf>
    <xf numFmtId="44" fontId="6" fillId="3" borderId="30" xfId="1" applyFont="1" applyFill="1" applyBorder="1" applyAlignment="1">
      <alignment vertical="center"/>
    </xf>
    <xf numFmtId="44" fontId="6" fillId="3" borderId="31" xfId="1" applyFont="1" applyFill="1" applyBorder="1" applyAlignment="1">
      <alignment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left" vertical="center"/>
    </xf>
    <xf numFmtId="0" fontId="9" fillId="3" borderId="3" xfId="0" applyNumberFormat="1" applyFont="1" applyFill="1" applyBorder="1" applyAlignment="1">
      <alignment horizontal="center" vertical="center"/>
    </xf>
    <xf numFmtId="0" fontId="6" fillId="3" borderId="38" xfId="0" applyFont="1" applyFill="1" applyBorder="1" applyAlignment="1">
      <alignment horizontal="center" vertical="center"/>
    </xf>
    <xf numFmtId="0" fontId="6" fillId="3" borderId="46" xfId="0" applyFont="1" applyFill="1" applyBorder="1" applyAlignment="1">
      <alignment vertical="center"/>
    </xf>
    <xf numFmtId="0" fontId="6" fillId="3" borderId="23" xfId="0" applyFont="1" applyFill="1" applyBorder="1" applyAlignment="1">
      <alignment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1" fontId="6" fillId="3" borderId="8" xfId="0" applyNumberFormat="1" applyFont="1" applyFill="1" applyBorder="1" applyAlignment="1">
      <alignment horizontal="center" vertical="center"/>
    </xf>
    <xf numFmtId="1" fontId="6" fillId="3" borderId="46" xfId="0" applyNumberFormat="1" applyFont="1" applyFill="1" applyBorder="1" applyAlignment="1">
      <alignment horizontal="left" vertical="center"/>
    </xf>
    <xf numFmtId="0" fontId="6" fillId="3" borderId="47" xfId="0" applyFont="1" applyFill="1" applyBorder="1" applyAlignment="1">
      <alignment horizontal="left" vertical="center"/>
    </xf>
    <xf numFmtId="0" fontId="6" fillId="3" borderId="47" xfId="0" applyFont="1" applyFill="1" applyBorder="1" applyAlignment="1">
      <alignment horizontal="left"/>
    </xf>
    <xf numFmtId="0" fontId="6" fillId="3" borderId="48" xfId="0" applyNumberFormat="1" applyFont="1" applyFill="1" applyBorder="1" applyAlignment="1">
      <alignment horizontal="left" vertical="center"/>
    </xf>
    <xf numFmtId="0" fontId="6" fillId="3" borderId="47" xfId="0" applyFont="1" applyFill="1" applyBorder="1" applyAlignment="1">
      <alignment vertical="center"/>
    </xf>
    <xf numFmtId="0" fontId="6" fillId="3" borderId="8" xfId="0" applyNumberFormat="1" applyFont="1" applyFill="1" applyBorder="1" applyAlignment="1">
      <alignment horizontal="center" vertical="center"/>
    </xf>
    <xf numFmtId="1" fontId="6" fillId="3" borderId="29" xfId="0" applyNumberFormat="1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vertical="center"/>
    </xf>
    <xf numFmtId="0" fontId="6" fillId="3" borderId="25" xfId="0" applyFont="1" applyFill="1" applyBorder="1" applyAlignment="1">
      <alignment vertical="center"/>
    </xf>
    <xf numFmtId="1" fontId="6" fillId="3" borderId="49" xfId="0" applyNumberFormat="1" applyFont="1" applyFill="1" applyBorder="1" applyAlignment="1">
      <alignment horizontal="center" vertical="center"/>
    </xf>
    <xf numFmtId="16" fontId="6" fillId="3" borderId="24" xfId="0" applyNumberFormat="1" applyFont="1" applyFill="1" applyBorder="1" applyAlignment="1">
      <alignment horizontal="left" vertical="center"/>
    </xf>
    <xf numFmtId="16" fontId="6" fillId="3" borderId="36" xfId="0" applyNumberFormat="1" applyFont="1" applyFill="1" applyBorder="1" applyAlignment="1">
      <alignment horizontal="left"/>
    </xf>
    <xf numFmtId="16" fontId="6" fillId="3" borderId="50" xfId="0" applyNumberFormat="1" applyFont="1" applyFill="1" applyBorder="1" applyAlignment="1">
      <alignment horizontal="left" vertical="center"/>
    </xf>
    <xf numFmtId="0" fontId="6" fillId="3" borderId="36" xfId="0" applyFont="1" applyFill="1" applyBorder="1" applyAlignment="1">
      <alignment vertical="center"/>
    </xf>
    <xf numFmtId="1" fontId="6" fillId="3" borderId="14" xfId="0" applyNumberFormat="1" applyFont="1" applyFill="1" applyBorder="1" applyAlignment="1">
      <alignment horizontal="center" vertical="center"/>
    </xf>
    <xf numFmtId="0" fontId="6" fillId="3" borderId="49" xfId="0" applyFont="1" applyFill="1" applyBorder="1" applyAlignment="1">
      <alignment horizontal="center" vertical="center"/>
    </xf>
    <xf numFmtId="1" fontId="6" fillId="3" borderId="24" xfId="0" applyNumberFormat="1" applyFont="1" applyFill="1" applyBorder="1" applyAlignment="1">
      <alignment horizontal="left" vertical="center"/>
    </xf>
    <xf numFmtId="0" fontId="6" fillId="3" borderId="36" xfId="0" applyFont="1" applyFill="1" applyBorder="1" applyAlignment="1">
      <alignment horizontal="left"/>
    </xf>
    <xf numFmtId="0" fontId="6" fillId="3" borderId="50" xfId="0" applyNumberFormat="1" applyFont="1" applyFill="1" applyBorder="1" applyAlignment="1">
      <alignment horizontal="left" vertical="center"/>
    </xf>
    <xf numFmtId="0" fontId="6" fillId="3" borderId="38" xfId="0" applyNumberFormat="1" applyFont="1" applyFill="1" applyBorder="1" applyAlignment="1">
      <alignment vertical="center"/>
    </xf>
    <xf numFmtId="1" fontId="6" fillId="3" borderId="38" xfId="0" applyNumberFormat="1" applyFont="1" applyFill="1" applyBorder="1" applyAlignment="1">
      <alignment vertical="center"/>
    </xf>
    <xf numFmtId="0" fontId="6" fillId="3" borderId="28" xfId="0" applyFont="1" applyFill="1" applyBorder="1" applyAlignment="1">
      <alignment vertical="center"/>
    </xf>
    <xf numFmtId="0" fontId="6" fillId="3" borderId="17" xfId="0" applyFont="1" applyFill="1" applyBorder="1" applyAlignment="1">
      <alignment horizontal="center" vertical="center"/>
    </xf>
    <xf numFmtId="1" fontId="6" fillId="3" borderId="17" xfId="0" applyNumberFormat="1" applyFont="1" applyFill="1" applyBorder="1" applyAlignment="1">
      <alignment horizontal="center" vertical="center"/>
    </xf>
    <xf numFmtId="16" fontId="6" fillId="3" borderId="39" xfId="0" applyNumberFormat="1" applyFont="1" applyFill="1" applyBorder="1" applyAlignment="1">
      <alignment horizontal="left" vertical="center"/>
    </xf>
    <xf numFmtId="16" fontId="6" fillId="3" borderId="40" xfId="0" applyNumberFormat="1" applyFont="1" applyFill="1" applyBorder="1" applyAlignment="1">
      <alignment horizontal="left"/>
    </xf>
    <xf numFmtId="16" fontId="6" fillId="3" borderId="51" xfId="0" applyNumberFormat="1" applyFont="1" applyFill="1" applyBorder="1" applyAlignment="1">
      <alignment horizontal="left" vertical="center"/>
    </xf>
    <xf numFmtId="0" fontId="6" fillId="3" borderId="17" xfId="0" applyNumberFormat="1" applyFont="1" applyFill="1" applyBorder="1" applyAlignment="1">
      <alignment horizontal="center" vertical="center"/>
    </xf>
    <xf numFmtId="1" fontId="6" fillId="3" borderId="18" xfId="0" applyNumberFormat="1" applyFont="1" applyFill="1" applyBorder="1" applyAlignment="1">
      <alignment horizontal="center" vertical="center"/>
    </xf>
    <xf numFmtId="1" fontId="6" fillId="3" borderId="31" xfId="0" applyNumberFormat="1" applyFont="1" applyFill="1" applyBorder="1" applyAlignment="1">
      <alignment vertical="center"/>
    </xf>
    <xf numFmtId="0" fontId="20" fillId="7" borderId="12" xfId="3" applyFont="1" applyFill="1" applyBorder="1" applyAlignment="1">
      <alignment horizontal="center" vertical="center"/>
    </xf>
    <xf numFmtId="0" fontId="13" fillId="7" borderId="43" xfId="4" applyFont="1" applyFill="1" applyBorder="1" applyAlignment="1">
      <alignment vertical="center"/>
    </xf>
    <xf numFmtId="0" fontId="13" fillId="7" borderId="2" xfId="4" applyFont="1" applyFill="1" applyBorder="1" applyAlignment="1">
      <alignment vertical="center"/>
    </xf>
    <xf numFmtId="0" fontId="22" fillId="7" borderId="2" xfId="0" applyFont="1" applyFill="1" applyBorder="1" applyAlignment="1">
      <alignment vertical="center"/>
    </xf>
    <xf numFmtId="0" fontId="13" fillId="7" borderId="2" xfId="0" applyFont="1" applyFill="1" applyBorder="1" applyAlignment="1">
      <alignment vertical="center"/>
    </xf>
    <xf numFmtId="0" fontId="22" fillId="7" borderId="3" xfId="0" applyFont="1" applyFill="1" applyBorder="1" applyAlignment="1">
      <alignment vertical="center"/>
    </xf>
    <xf numFmtId="0" fontId="22" fillId="7" borderId="1" xfId="0" applyFont="1" applyFill="1" applyBorder="1" applyAlignment="1">
      <alignment vertical="center"/>
    </xf>
    <xf numFmtId="0" fontId="22" fillId="7" borderId="4" xfId="0" applyFont="1" applyFill="1" applyBorder="1" applyAlignment="1">
      <alignment horizontal="center" vertical="center"/>
    </xf>
    <xf numFmtId="0" fontId="22" fillId="7" borderId="2" xfId="0" applyFont="1" applyFill="1" applyBorder="1" applyAlignment="1">
      <alignment horizontal="left" vertical="center"/>
    </xf>
    <xf numFmtId="0" fontId="22" fillId="7" borderId="2" xfId="0" applyNumberFormat="1" applyFont="1" applyFill="1" applyBorder="1" applyAlignment="1">
      <alignment horizontal="center" vertical="center"/>
    </xf>
    <xf numFmtId="0" fontId="22" fillId="7" borderId="3" xfId="0" applyNumberFormat="1" applyFont="1" applyFill="1" applyBorder="1" applyAlignment="1">
      <alignment horizontal="center" vertical="center"/>
    </xf>
    <xf numFmtId="15" fontId="4" fillId="7" borderId="4" xfId="0" applyNumberFormat="1" applyFont="1" applyFill="1" applyBorder="1" applyAlignment="1">
      <alignment horizontal="center" vertical="center"/>
    </xf>
    <xf numFmtId="15" fontId="25" fillId="3" borderId="48" xfId="0" applyNumberFormat="1" applyFont="1" applyFill="1" applyBorder="1" applyAlignment="1">
      <alignment horizontal="center" vertical="center"/>
    </xf>
    <xf numFmtId="15" fontId="25" fillId="3" borderId="50" xfId="0" applyNumberFormat="1" applyFont="1" applyFill="1" applyBorder="1" applyAlignment="1">
      <alignment horizontal="center" vertical="center"/>
    </xf>
    <xf numFmtId="15" fontId="25" fillId="0" borderId="5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15" fontId="25" fillId="0" borderId="50" xfId="0" applyNumberFormat="1" applyFont="1" applyBorder="1" applyAlignment="1">
      <alignment horizontal="center"/>
    </xf>
    <xf numFmtId="0" fontId="25" fillId="5" borderId="26" xfId="0" applyFont="1" applyFill="1" applyBorder="1" applyAlignment="1">
      <alignment horizontal="center"/>
    </xf>
    <xf numFmtId="15" fontId="25" fillId="0" borderId="51" xfId="0" applyNumberFormat="1" applyFont="1" applyBorder="1" applyAlignment="1">
      <alignment horizontal="center" vertical="center"/>
    </xf>
    <xf numFmtId="0" fontId="25" fillId="5" borderId="27" xfId="0" applyFont="1" applyFill="1" applyBorder="1" applyAlignment="1">
      <alignment horizontal="center" vertical="center"/>
    </xf>
    <xf numFmtId="15" fontId="25" fillId="0" borderId="3" xfId="0" applyNumberFormat="1" applyFont="1" applyBorder="1" applyAlignment="1">
      <alignment horizontal="center" vertical="center"/>
    </xf>
    <xf numFmtId="0" fontId="25" fillId="5" borderId="4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5" fillId="5" borderId="22" xfId="0" applyFont="1" applyFill="1" applyBorder="1" applyAlignment="1">
      <alignment horizontal="center" vertical="center"/>
    </xf>
    <xf numFmtId="0" fontId="25" fillId="5" borderId="24" xfId="0" applyFont="1" applyFill="1" applyBorder="1" applyAlignment="1">
      <alignment horizontal="center" vertical="center"/>
    </xf>
    <xf numFmtId="0" fontId="0" fillId="3" borderId="44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16" fillId="10" borderId="49" xfId="2" applyFont="1" applyFill="1" applyBorder="1" applyAlignment="1" applyProtection="1">
      <alignment vertical="center"/>
      <protection locked="0"/>
    </xf>
    <xf numFmtId="0" fontId="16" fillId="10" borderId="36" xfId="2" applyFont="1" applyFill="1" applyBorder="1" applyAlignment="1" applyProtection="1">
      <alignment horizontal="left" vertical="center"/>
      <protection locked="0"/>
    </xf>
    <xf numFmtId="15" fontId="16" fillId="10" borderId="25" xfId="2" applyNumberFormat="1" applyFont="1" applyFill="1" applyBorder="1" applyAlignment="1" applyProtection="1">
      <alignment horizontal="center" vertical="center"/>
      <protection locked="0"/>
    </xf>
    <xf numFmtId="0" fontId="5" fillId="10" borderId="52" xfId="0" applyFont="1" applyFill="1" applyBorder="1" applyAlignment="1">
      <alignment horizontal="center" vertical="center"/>
    </xf>
    <xf numFmtId="0" fontId="26" fillId="10" borderId="0" xfId="2" applyFont="1" applyFill="1" applyBorder="1" applyAlignment="1" applyProtection="1">
      <alignment horizontal="center" vertical="center"/>
      <protection locked="0"/>
    </xf>
    <xf numFmtId="0" fontId="5" fillId="10" borderId="0" xfId="0" applyFont="1" applyFill="1" applyBorder="1" applyAlignment="1">
      <alignment vertical="center"/>
    </xf>
    <xf numFmtId="0" fontId="16" fillId="10" borderId="13" xfId="2" applyFont="1" applyFill="1" applyBorder="1" applyAlignment="1" applyProtection="1">
      <alignment vertical="center"/>
      <protection hidden="1"/>
    </xf>
    <xf numFmtId="1" fontId="26" fillId="10" borderId="0" xfId="2" applyNumberFormat="1" applyFont="1" applyFill="1" applyBorder="1" applyAlignment="1" applyProtection="1">
      <alignment horizontal="center" vertical="center"/>
    </xf>
    <xf numFmtId="0" fontId="16" fillId="10" borderId="13" xfId="2" applyFont="1" applyFill="1" applyBorder="1" applyAlignment="1" applyProtection="1">
      <alignment vertical="center"/>
      <protection locked="0"/>
    </xf>
    <xf numFmtId="0" fontId="5" fillId="10" borderId="0" xfId="0" applyFont="1" applyFill="1" applyBorder="1" applyAlignment="1">
      <alignment horizontal="center" vertical="center"/>
    </xf>
    <xf numFmtId="0" fontId="5" fillId="10" borderId="53" xfId="0" applyFont="1" applyFill="1" applyBorder="1" applyAlignment="1">
      <alignment horizontal="center" vertical="center"/>
    </xf>
    <xf numFmtId="0" fontId="5" fillId="10" borderId="54" xfId="0" applyFont="1" applyFill="1" applyBorder="1" applyAlignment="1">
      <alignment vertical="center"/>
    </xf>
    <xf numFmtId="0" fontId="16" fillId="10" borderId="13" xfId="2" applyFont="1" applyFill="1" applyBorder="1" applyAlignment="1" applyProtection="1">
      <alignment horizontal="center" vertical="center"/>
      <protection locked="0"/>
    </xf>
    <xf numFmtId="0" fontId="5" fillId="10" borderId="13" xfId="0" applyFont="1" applyFill="1" applyBorder="1" applyAlignment="1">
      <alignment vertical="center"/>
    </xf>
    <xf numFmtId="0" fontId="16" fillId="10" borderId="0" xfId="2" applyFont="1" applyFill="1" applyBorder="1" applyAlignment="1">
      <alignment vertical="center"/>
    </xf>
    <xf numFmtId="0" fontId="5" fillId="10" borderId="13" xfId="0" applyFont="1" applyFill="1" applyBorder="1" applyAlignment="1">
      <alignment horizontal="right" vertical="center"/>
    </xf>
    <xf numFmtId="44" fontId="5" fillId="10" borderId="13" xfId="1" applyFont="1" applyFill="1" applyBorder="1" applyAlignment="1">
      <alignment vertical="center"/>
    </xf>
    <xf numFmtId="0" fontId="26" fillId="10" borderId="13" xfId="2" applyFont="1" applyFill="1" applyBorder="1" applyAlignment="1" applyProtection="1">
      <alignment vertical="center"/>
      <protection locked="0"/>
    </xf>
    <xf numFmtId="0" fontId="16" fillId="10" borderId="0" xfId="2" applyFont="1" applyFill="1" applyBorder="1" applyAlignment="1" applyProtection="1">
      <alignment horizontal="center" vertical="center"/>
      <protection locked="0"/>
    </xf>
    <xf numFmtId="0" fontId="16" fillId="10" borderId="13" xfId="2" applyFont="1" applyFill="1" applyBorder="1" applyAlignment="1">
      <alignment vertical="center"/>
    </xf>
    <xf numFmtId="44" fontId="16" fillId="10" borderId="13" xfId="1" quotePrefix="1" applyFont="1" applyFill="1" applyBorder="1" applyAlignment="1" applyProtection="1">
      <alignment vertical="center"/>
      <protection locked="0"/>
    </xf>
    <xf numFmtId="0" fontId="5" fillId="10" borderId="8" xfId="0" applyFont="1" applyFill="1" applyBorder="1" applyAlignment="1">
      <alignment horizontal="center" vertical="center"/>
    </xf>
    <xf numFmtId="0" fontId="16" fillId="10" borderId="47" xfId="2" applyFont="1" applyFill="1" applyBorder="1" applyAlignment="1" applyProtection="1">
      <alignment horizontal="right" vertical="center"/>
      <protection locked="0"/>
    </xf>
    <xf numFmtId="0" fontId="16" fillId="10" borderId="47" xfId="2" applyFont="1" applyFill="1" applyBorder="1" applyAlignment="1" applyProtection="1">
      <alignment vertical="center"/>
      <protection locked="0"/>
    </xf>
    <xf numFmtId="0" fontId="11" fillId="10" borderId="49" xfId="2" applyFont="1" applyFill="1" applyBorder="1" applyAlignment="1" applyProtection="1">
      <alignment horizontal="center" vertical="center"/>
      <protection locked="0"/>
    </xf>
    <xf numFmtId="0" fontId="16" fillId="10" borderId="9" xfId="2" applyFont="1" applyFill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16" fillId="3" borderId="49" xfId="2" applyFont="1" applyFill="1" applyBorder="1" applyAlignment="1" applyProtection="1">
      <alignment vertical="center"/>
      <protection locked="0"/>
    </xf>
    <xf numFmtId="0" fontId="16" fillId="3" borderId="36" xfId="2" applyFont="1" applyFill="1" applyBorder="1" applyAlignment="1" applyProtection="1">
      <alignment horizontal="left" vertical="center"/>
      <protection locked="0"/>
    </xf>
    <xf numFmtId="15" fontId="16" fillId="3" borderId="25" xfId="2" applyNumberFormat="1" applyFont="1" applyFill="1" applyBorder="1" applyAlignment="1" applyProtection="1">
      <alignment horizontal="center" vertical="center"/>
      <protection locked="0"/>
    </xf>
    <xf numFmtId="0" fontId="5" fillId="3" borderId="52" xfId="0" applyFont="1" applyFill="1" applyBorder="1" applyAlignment="1">
      <alignment horizontal="center" vertical="center"/>
    </xf>
    <xf numFmtId="0" fontId="26" fillId="3" borderId="0" xfId="2" applyFont="1" applyFill="1" applyBorder="1" applyAlignment="1" applyProtection="1">
      <alignment horizontal="center" vertical="center"/>
      <protection locked="0"/>
    </xf>
    <xf numFmtId="0" fontId="5" fillId="3" borderId="0" xfId="0" applyFont="1" applyFill="1" applyBorder="1" applyAlignment="1">
      <alignment vertical="center"/>
    </xf>
    <xf numFmtId="0" fontId="16" fillId="3" borderId="13" xfId="2" applyFont="1" applyFill="1" applyBorder="1" applyAlignment="1" applyProtection="1">
      <alignment vertical="center"/>
      <protection hidden="1"/>
    </xf>
    <xf numFmtId="1" fontId="26" fillId="3" borderId="0" xfId="2" applyNumberFormat="1" applyFont="1" applyFill="1" applyBorder="1" applyAlignment="1" applyProtection="1">
      <alignment horizontal="center" vertical="center"/>
    </xf>
    <xf numFmtId="0" fontId="16" fillId="3" borderId="13" xfId="2" applyFont="1" applyFill="1" applyBorder="1" applyAlignment="1" applyProtection="1">
      <alignment vertical="center"/>
      <protection locked="0"/>
    </xf>
    <xf numFmtId="0" fontId="5" fillId="3" borderId="53" xfId="0" applyFont="1" applyFill="1" applyBorder="1" applyAlignment="1">
      <alignment horizontal="center" vertical="center"/>
    </xf>
    <xf numFmtId="0" fontId="5" fillId="3" borderId="54" xfId="0" applyFont="1" applyFill="1" applyBorder="1" applyAlignment="1">
      <alignment vertical="center"/>
    </xf>
    <xf numFmtId="0" fontId="16" fillId="3" borderId="13" xfId="2" applyFont="1" applyFill="1" applyBorder="1" applyAlignment="1" applyProtection="1">
      <alignment horizontal="center" vertical="center"/>
      <protection locked="0"/>
    </xf>
    <xf numFmtId="0" fontId="5" fillId="3" borderId="13" xfId="0" applyFont="1" applyFill="1" applyBorder="1" applyAlignment="1">
      <alignment vertical="center"/>
    </xf>
    <xf numFmtId="0" fontId="16" fillId="3" borderId="0" xfId="2" applyFont="1" applyFill="1" applyBorder="1" applyAlignment="1">
      <alignment vertical="center"/>
    </xf>
    <xf numFmtId="0" fontId="5" fillId="3" borderId="13" xfId="0" applyFont="1" applyFill="1" applyBorder="1" applyAlignment="1">
      <alignment horizontal="right" vertical="center"/>
    </xf>
    <xf numFmtId="44" fontId="5" fillId="3" borderId="13" xfId="1" applyFont="1" applyFill="1" applyBorder="1" applyAlignment="1">
      <alignment vertical="center"/>
    </xf>
    <xf numFmtId="0" fontId="26" fillId="3" borderId="13" xfId="2" applyFont="1" applyFill="1" applyBorder="1" applyAlignment="1" applyProtection="1">
      <alignment vertical="center"/>
      <protection locked="0"/>
    </xf>
    <xf numFmtId="0" fontId="16" fillId="3" borderId="0" xfId="2" applyFont="1" applyFill="1" applyBorder="1" applyAlignment="1" applyProtection="1">
      <alignment horizontal="center" vertical="center"/>
      <protection locked="0"/>
    </xf>
    <xf numFmtId="0" fontId="16" fillId="3" borderId="13" xfId="2" applyFont="1" applyFill="1" applyBorder="1" applyAlignment="1">
      <alignment vertical="center"/>
    </xf>
    <xf numFmtId="44" fontId="16" fillId="3" borderId="13" xfId="1" quotePrefix="1" applyFont="1" applyFill="1" applyBorder="1" applyAlignment="1" applyProtection="1">
      <alignment vertical="center"/>
      <protection locked="0"/>
    </xf>
    <xf numFmtId="0" fontId="5" fillId="3" borderId="8" xfId="0" applyFont="1" applyFill="1" applyBorder="1" applyAlignment="1">
      <alignment horizontal="center" vertical="center"/>
    </xf>
    <xf numFmtId="0" fontId="16" fillId="3" borderId="47" xfId="2" applyFont="1" applyFill="1" applyBorder="1" applyAlignment="1" applyProtection="1">
      <alignment horizontal="right" vertical="center"/>
      <protection locked="0"/>
    </xf>
    <xf numFmtId="0" fontId="16" fillId="3" borderId="47" xfId="2" applyFont="1" applyFill="1" applyBorder="1" applyAlignment="1" applyProtection="1">
      <alignment vertical="center"/>
      <protection locked="0"/>
    </xf>
    <xf numFmtId="0" fontId="11" fillId="3" borderId="49" xfId="2" applyFont="1" applyFill="1" applyBorder="1" applyAlignment="1" applyProtection="1">
      <alignment horizontal="center" vertical="center"/>
      <protection locked="0"/>
    </xf>
    <xf numFmtId="0" fontId="16" fillId="3" borderId="9" xfId="2" applyFont="1" applyFill="1" applyBorder="1" applyAlignment="1">
      <alignment vertical="center"/>
    </xf>
    <xf numFmtId="0" fontId="5" fillId="3" borderId="0" xfId="0" applyFont="1" applyFill="1" applyAlignment="1">
      <alignment horizontal="center" vertical="center"/>
    </xf>
    <xf numFmtId="0" fontId="0" fillId="3" borderId="0" xfId="0" applyFill="1"/>
    <xf numFmtId="0" fontId="5" fillId="3" borderId="0" xfId="0" applyFont="1" applyFill="1"/>
    <xf numFmtId="0" fontId="16" fillId="3" borderId="0" xfId="2" applyFont="1" applyFill="1" applyBorder="1" applyAlignment="1" applyProtection="1">
      <alignment horizontal="right" vertical="center"/>
      <protection locked="0"/>
    </xf>
    <xf numFmtId="0" fontId="16" fillId="3" borderId="0" xfId="2" applyFont="1" applyFill="1" applyBorder="1" applyAlignment="1" applyProtection="1">
      <alignment vertical="center"/>
      <protection locked="0"/>
    </xf>
    <xf numFmtId="44" fontId="16" fillId="3" borderId="0" xfId="1" quotePrefix="1" applyFont="1" applyFill="1" applyBorder="1" applyAlignment="1" applyProtection="1">
      <alignment vertical="center"/>
      <protection locked="0"/>
    </xf>
    <xf numFmtId="0" fontId="11" fillId="3" borderId="0" xfId="2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15" fontId="9" fillId="3" borderId="2" xfId="0" applyNumberFormat="1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20" fillId="3" borderId="7" xfId="3" applyFont="1" applyFill="1" applyBorder="1" applyAlignment="1">
      <alignment horizontal="center" vertical="center"/>
    </xf>
    <xf numFmtId="0" fontId="9" fillId="3" borderId="29" xfId="0" applyFont="1" applyFill="1" applyBorder="1" applyAlignment="1">
      <alignment horizontal="center" vertical="center"/>
    </xf>
    <xf numFmtId="15" fontId="9" fillId="3" borderId="4" xfId="0" applyNumberFormat="1" applyFont="1" applyFill="1" applyBorder="1" applyAlignment="1">
      <alignment vertical="center"/>
    </xf>
    <xf numFmtId="0" fontId="9" fillId="3" borderId="6" xfId="0" applyFont="1" applyFill="1" applyBorder="1" applyAlignment="1">
      <alignment horizontal="center" vertical="center"/>
    </xf>
    <xf numFmtId="0" fontId="11" fillId="3" borderId="42" xfId="2" applyFont="1" applyFill="1" applyBorder="1" applyAlignment="1">
      <alignment vertical="center"/>
    </xf>
    <xf numFmtId="0" fontId="11" fillId="3" borderId="43" xfId="2" applyFont="1" applyFill="1" applyBorder="1" applyAlignment="1">
      <alignment horizontal="center" vertical="center"/>
    </xf>
    <xf numFmtId="0" fontId="11" fillId="3" borderId="43" xfId="2" applyFont="1" applyFill="1" applyBorder="1" applyAlignment="1">
      <alignment vertical="center"/>
    </xf>
    <xf numFmtId="0" fontId="11" fillId="3" borderId="34" xfId="2" applyFont="1" applyFill="1" applyBorder="1" applyAlignment="1">
      <alignment horizontal="center" vertical="center"/>
    </xf>
    <xf numFmtId="0" fontId="11" fillId="3" borderId="35" xfId="2" applyFont="1" applyFill="1" applyBorder="1" applyAlignment="1">
      <alignment vertical="center"/>
    </xf>
    <xf numFmtId="0" fontId="7" fillId="3" borderId="38" xfId="0" applyFont="1" applyFill="1" applyBorder="1" applyAlignment="1">
      <alignment horizontal="center" vertical="center"/>
    </xf>
    <xf numFmtId="0" fontId="7" fillId="3" borderId="35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center"/>
    </xf>
    <xf numFmtId="0" fontId="7" fillId="3" borderId="35" xfId="0" applyFont="1" applyFill="1" applyBorder="1" applyAlignment="1">
      <alignment horizontal="center" vertical="center"/>
    </xf>
    <xf numFmtId="1" fontId="11" fillId="3" borderId="0" xfId="2" applyNumberFormat="1" applyFont="1" applyFill="1" applyBorder="1" applyAlignment="1">
      <alignment horizontal="center" vertical="center"/>
    </xf>
    <xf numFmtId="15" fontId="11" fillId="3" borderId="0" xfId="2" applyNumberFormat="1" applyFont="1" applyFill="1" applyBorder="1" applyAlignment="1">
      <alignment horizontal="center" vertical="center"/>
    </xf>
    <xf numFmtId="15" fontId="11" fillId="3" borderId="0" xfId="2" applyNumberFormat="1" applyFont="1" applyFill="1" applyBorder="1" applyAlignment="1">
      <alignment vertical="center"/>
    </xf>
    <xf numFmtId="165" fontId="11" fillId="3" borderId="0" xfId="2" applyNumberFormat="1" applyFont="1" applyFill="1" applyBorder="1" applyAlignment="1">
      <alignment vertical="center"/>
    </xf>
    <xf numFmtId="165" fontId="11" fillId="3" borderId="38" xfId="2" applyNumberFormat="1" applyFont="1" applyFill="1" applyBorder="1" applyAlignment="1">
      <alignment horizontal="center" vertical="center"/>
    </xf>
    <xf numFmtId="0" fontId="7" fillId="3" borderId="35" xfId="0" applyFont="1" applyFill="1" applyBorder="1"/>
    <xf numFmtId="1" fontId="11" fillId="3" borderId="0" xfId="2" applyNumberFormat="1" applyFont="1" applyFill="1" applyBorder="1" applyAlignment="1">
      <alignment horizontal="left" vertical="center"/>
    </xf>
    <xf numFmtId="0" fontId="7" fillId="3" borderId="38" xfId="0" applyFont="1" applyFill="1" applyBorder="1" applyAlignment="1">
      <alignment horizontal="center"/>
    </xf>
    <xf numFmtId="0" fontId="7" fillId="3" borderId="21" xfId="0" applyFont="1" applyFill="1" applyBorder="1" applyAlignment="1">
      <alignment horizontal="right"/>
    </xf>
    <xf numFmtId="0" fontId="7" fillId="3" borderId="30" xfId="0" applyFont="1" applyFill="1" applyBorder="1" applyAlignment="1">
      <alignment horizontal="right"/>
    </xf>
    <xf numFmtId="0" fontId="7" fillId="3" borderId="30" xfId="0" applyFont="1" applyFill="1" applyBorder="1" applyAlignment="1">
      <alignment horizontal="center" vertical="center"/>
    </xf>
    <xf numFmtId="0" fontId="7" fillId="3" borderId="30" xfId="0" applyFont="1" applyFill="1" applyBorder="1"/>
    <xf numFmtId="0" fontId="7" fillId="3" borderId="30" xfId="0" applyFont="1" applyFill="1" applyBorder="1" applyAlignment="1">
      <alignment horizontal="center"/>
    </xf>
    <xf numFmtId="0" fontId="7" fillId="3" borderId="31" xfId="0" applyFont="1" applyFill="1" applyBorder="1" applyAlignment="1">
      <alignment horizontal="center" vertical="center"/>
    </xf>
    <xf numFmtId="0" fontId="11" fillId="3" borderId="6" xfId="2" applyFont="1" applyFill="1" applyBorder="1" applyAlignment="1">
      <alignment horizontal="center" vertical="center"/>
    </xf>
    <xf numFmtId="0" fontId="11" fillId="3" borderId="8" xfId="2" applyFont="1" applyFill="1" applyBorder="1" applyAlignment="1">
      <alignment horizontal="center" vertical="center"/>
    </xf>
    <xf numFmtId="0" fontId="11" fillId="3" borderId="7" xfId="2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29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vertical="center"/>
    </xf>
    <xf numFmtId="1" fontId="7" fillId="3" borderId="49" xfId="0" applyNumberFormat="1" applyFont="1" applyFill="1" applyBorder="1" applyAlignment="1">
      <alignment horizontal="center" vertical="center"/>
    </xf>
    <xf numFmtId="0" fontId="11" fillId="3" borderId="13" xfId="2" applyFont="1" applyFill="1" applyBorder="1" applyAlignment="1">
      <alignment vertical="center"/>
    </xf>
    <xf numFmtId="0" fontId="11" fillId="3" borderId="13" xfId="2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vertical="center"/>
    </xf>
    <xf numFmtId="1" fontId="7" fillId="3" borderId="19" xfId="0" applyNumberFormat="1" applyFont="1" applyFill="1" applyBorder="1" applyAlignment="1">
      <alignment horizontal="center" vertical="center"/>
    </xf>
    <xf numFmtId="0" fontId="11" fillId="3" borderId="19" xfId="2" applyFont="1" applyFill="1" applyBorder="1" applyAlignment="1">
      <alignment vertical="center"/>
    </xf>
    <xf numFmtId="0" fontId="11" fillId="3" borderId="19" xfId="2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11" fillId="3" borderId="6" xfId="2" applyFont="1" applyFill="1" applyBorder="1" applyAlignment="1">
      <alignment horizontal="right" vertical="center"/>
    </xf>
    <xf numFmtId="1" fontId="11" fillId="3" borderId="8" xfId="2" applyNumberFormat="1" applyFont="1" applyFill="1" applyBorder="1" applyAlignment="1">
      <alignment horizontal="center" vertical="center"/>
    </xf>
    <xf numFmtId="0" fontId="11" fillId="3" borderId="7" xfId="2" applyFont="1" applyFill="1" applyBorder="1"/>
    <xf numFmtId="0" fontId="11" fillId="3" borderId="7" xfId="2" applyFont="1" applyFill="1" applyBorder="1" applyAlignment="1">
      <alignment horizontal="center"/>
    </xf>
    <xf numFmtId="0" fontId="11" fillId="3" borderId="12" xfId="2" applyFont="1" applyFill="1" applyBorder="1" applyAlignment="1">
      <alignment horizontal="right" vertical="center"/>
    </xf>
    <xf numFmtId="1" fontId="11" fillId="3" borderId="49" xfId="2" applyNumberFormat="1" applyFont="1" applyFill="1" applyBorder="1" applyAlignment="1">
      <alignment horizontal="center" vertical="center"/>
    </xf>
    <xf numFmtId="1" fontId="11" fillId="3" borderId="13" xfId="2" applyNumberFormat="1" applyFont="1" applyFill="1" applyBorder="1" applyAlignment="1">
      <alignment horizontal="right" vertical="center"/>
    </xf>
    <xf numFmtId="0" fontId="11" fillId="3" borderId="13" xfId="2" applyFont="1" applyFill="1" applyBorder="1" applyAlignment="1">
      <alignment horizontal="center"/>
    </xf>
    <xf numFmtId="0" fontId="11" fillId="3" borderId="55" xfId="2" applyFont="1" applyFill="1" applyBorder="1" applyAlignment="1">
      <alignment horizontal="right" vertical="center"/>
    </xf>
    <xf numFmtId="1" fontId="11" fillId="3" borderId="56" xfId="2" applyNumberFormat="1" applyFont="1" applyFill="1" applyBorder="1" applyAlignment="1">
      <alignment horizontal="center" vertical="center"/>
    </xf>
    <xf numFmtId="0" fontId="11" fillId="3" borderId="57" xfId="2" applyFont="1" applyFill="1" applyBorder="1"/>
    <xf numFmtId="0" fontId="11" fillId="3" borderId="57" xfId="2" applyFont="1" applyFill="1" applyBorder="1" applyAlignment="1">
      <alignment horizontal="center"/>
    </xf>
    <xf numFmtId="0" fontId="7" fillId="3" borderId="57" xfId="0" applyFont="1" applyFill="1" applyBorder="1" applyAlignment="1">
      <alignment horizontal="center" vertical="center"/>
    </xf>
    <xf numFmtId="0" fontId="7" fillId="3" borderId="58" xfId="0" applyFont="1" applyFill="1" applyBorder="1" applyAlignment="1">
      <alignment horizontal="center" vertical="center"/>
    </xf>
    <xf numFmtId="0" fontId="7" fillId="3" borderId="42" xfId="0" applyFont="1" applyFill="1" applyBorder="1" applyAlignment="1">
      <alignment vertical="center"/>
    </xf>
    <xf numFmtId="0" fontId="7" fillId="3" borderId="34" xfId="0" applyFont="1" applyFill="1" applyBorder="1" applyAlignment="1">
      <alignment horizontal="center"/>
    </xf>
    <xf numFmtId="0" fontId="7" fillId="3" borderId="34" xfId="0" applyFont="1" applyFill="1" applyBorder="1"/>
    <xf numFmtId="0" fontId="7" fillId="3" borderId="5" xfId="0" applyFont="1" applyFill="1" applyBorder="1"/>
    <xf numFmtId="0" fontId="7" fillId="3" borderId="5" xfId="0" applyFont="1" applyFill="1" applyBorder="1" applyAlignment="1">
      <alignment horizontal="left"/>
    </xf>
    <xf numFmtId="0" fontId="11" fillId="3" borderId="1" xfId="2" applyFont="1" applyFill="1" applyBorder="1" applyAlignment="1">
      <alignment vertical="center"/>
    </xf>
    <xf numFmtId="0" fontId="7" fillId="3" borderId="3" xfId="0" applyFont="1" applyFill="1" applyBorder="1" applyAlignment="1"/>
    <xf numFmtId="0" fontId="7" fillId="3" borderId="1" xfId="0" applyFont="1" applyFill="1" applyBorder="1" applyAlignment="1"/>
    <xf numFmtId="0" fontId="7" fillId="3" borderId="4" xfId="0" applyFont="1" applyFill="1" applyBorder="1" applyAlignment="1">
      <alignment horizontal="center"/>
    </xf>
    <xf numFmtId="0" fontId="7" fillId="3" borderId="21" xfId="0" applyFont="1" applyFill="1" applyBorder="1" applyAlignment="1">
      <alignment vertical="center"/>
    </xf>
    <xf numFmtId="0" fontId="7" fillId="3" borderId="31" xfId="0" applyFont="1" applyFill="1" applyBorder="1" applyAlignment="1">
      <alignment horizontal="center"/>
    </xf>
    <xf numFmtId="0" fontId="7" fillId="3" borderId="31" xfId="0" applyFont="1" applyFill="1" applyBorder="1"/>
    <xf numFmtId="0" fontId="7" fillId="3" borderId="20" xfId="0" applyFont="1" applyFill="1" applyBorder="1"/>
    <xf numFmtId="0" fontId="7" fillId="3" borderId="30" xfId="0" applyFont="1" applyFill="1" applyBorder="1" applyAlignment="1"/>
    <xf numFmtId="0" fontId="11" fillId="3" borderId="46" xfId="2" applyFont="1" applyFill="1" applyBorder="1" applyAlignment="1">
      <alignment vertical="center"/>
    </xf>
    <xf numFmtId="0" fontId="11" fillId="3" borderId="23" xfId="2" applyFont="1" applyFill="1" applyBorder="1" applyAlignment="1">
      <alignment horizontal="center" vertical="center"/>
    </xf>
    <xf numFmtId="0" fontId="7" fillId="3" borderId="46" xfId="0" applyFont="1" applyFill="1" applyBorder="1" applyAlignment="1"/>
    <xf numFmtId="0" fontId="7" fillId="3" borderId="23" xfId="0" applyFont="1" applyFill="1" applyBorder="1" applyAlignment="1">
      <alignment horizontal="center"/>
    </xf>
    <xf numFmtId="0" fontId="7" fillId="3" borderId="23" xfId="0" applyFont="1" applyFill="1" applyBorder="1"/>
    <xf numFmtId="0" fontId="7" fillId="3" borderId="7" xfId="0" applyFont="1" applyFill="1" applyBorder="1"/>
    <xf numFmtId="0" fontId="7" fillId="3" borderId="13" xfId="0" applyFont="1" applyFill="1" applyBorder="1"/>
    <xf numFmtId="0" fontId="7" fillId="3" borderId="24" xfId="0" applyFont="1" applyFill="1" applyBorder="1" applyAlignment="1"/>
    <xf numFmtId="0" fontId="7" fillId="3" borderId="25" xfId="0" applyFont="1" applyFill="1" applyBorder="1" applyAlignment="1">
      <alignment horizontal="center"/>
    </xf>
    <xf numFmtId="0" fontId="7" fillId="3" borderId="25" xfId="0" applyFont="1" applyFill="1" applyBorder="1"/>
    <xf numFmtId="0" fontId="7" fillId="3" borderId="24" xfId="0" applyFont="1" applyFill="1" applyBorder="1" applyAlignment="1">
      <alignment vertical="center"/>
    </xf>
    <xf numFmtId="0" fontId="7" fillId="3" borderId="57" xfId="0" applyFont="1" applyFill="1" applyBorder="1"/>
    <xf numFmtId="0" fontId="7" fillId="3" borderId="59" xfId="0" applyFont="1" applyFill="1" applyBorder="1" applyAlignment="1"/>
    <xf numFmtId="0" fontId="7" fillId="3" borderId="53" xfId="0" applyFont="1" applyFill="1" applyBorder="1" applyAlignment="1">
      <alignment horizontal="center"/>
    </xf>
    <xf numFmtId="0" fontId="7" fillId="3" borderId="53" xfId="0" applyFont="1" applyFill="1" applyBorder="1"/>
    <xf numFmtId="0" fontId="7" fillId="3" borderId="59" xfId="0" applyFont="1" applyFill="1" applyBorder="1"/>
    <xf numFmtId="0" fontId="7" fillId="3" borderId="19" xfId="0" applyFont="1" applyFill="1" applyBorder="1" applyAlignment="1">
      <alignment horizontal="center"/>
    </xf>
    <xf numFmtId="0" fontId="7" fillId="3" borderId="19" xfId="0" applyFont="1" applyFill="1" applyBorder="1" applyAlignment="1"/>
    <xf numFmtId="0" fontId="7" fillId="3" borderId="18" xfId="0" applyFont="1" applyFill="1" applyBorder="1" applyAlignment="1">
      <alignment horizontal="center"/>
    </xf>
    <xf numFmtId="0" fontId="7" fillId="3" borderId="1" xfId="0" applyFont="1" applyFill="1" applyBorder="1"/>
    <xf numFmtId="0" fontId="7" fillId="3" borderId="2" xfId="0" applyFont="1" applyFill="1" applyBorder="1" applyAlignment="1">
      <alignment horizontal="center"/>
    </xf>
    <xf numFmtId="0" fontId="7" fillId="3" borderId="2" xfId="0" applyFont="1" applyFill="1" applyBorder="1"/>
    <xf numFmtId="0" fontId="7" fillId="3" borderId="3" xfId="0" applyFont="1" applyFill="1" applyBorder="1"/>
    <xf numFmtId="0" fontId="7" fillId="3" borderId="21" xfId="0" applyFont="1" applyFill="1" applyBorder="1" applyAlignment="1"/>
    <xf numFmtId="0" fontId="7" fillId="3" borderId="0" xfId="0" applyFont="1" applyFill="1"/>
    <xf numFmtId="0" fontId="7" fillId="3" borderId="0" xfId="0" applyFont="1" applyFill="1" applyAlignment="1">
      <alignment horizontal="center"/>
    </xf>
    <xf numFmtId="0" fontId="27" fillId="3" borderId="0" xfId="0" applyFont="1" applyFill="1"/>
    <xf numFmtId="0" fontId="27" fillId="3" borderId="0" xfId="0" applyFont="1" applyFill="1" applyAlignment="1">
      <alignment horizont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/>
    <xf numFmtId="0" fontId="7" fillId="3" borderId="3" xfId="0" applyFont="1" applyFill="1" applyBorder="1" applyAlignment="1">
      <alignment horizontal="center"/>
    </xf>
    <xf numFmtId="0" fontId="7" fillId="3" borderId="43" xfId="0" applyFont="1" applyFill="1" applyBorder="1"/>
    <xf numFmtId="0" fontId="7" fillId="3" borderId="43" xfId="0" applyFont="1" applyFill="1" applyBorder="1" applyAlignment="1">
      <alignment horizontal="center"/>
    </xf>
    <xf numFmtId="0" fontId="7" fillId="3" borderId="43" xfId="0" applyFont="1" applyFill="1" applyBorder="1" applyAlignment="1">
      <alignment horizontal="center" vertical="center"/>
    </xf>
    <xf numFmtId="0" fontId="27" fillId="3" borderId="0" xfId="0" applyFont="1" applyFill="1" applyBorder="1"/>
    <xf numFmtId="0" fontId="27" fillId="3" borderId="0" xfId="0" applyFont="1" applyFill="1" applyBorder="1" applyAlignment="1">
      <alignment horizontal="center"/>
    </xf>
    <xf numFmtId="0" fontId="27" fillId="3" borderId="35" xfId="0" applyFont="1" applyFill="1" applyBorder="1"/>
    <xf numFmtId="0" fontId="27" fillId="3" borderId="38" xfId="0" applyFont="1" applyFill="1" applyBorder="1" applyAlignment="1">
      <alignment horizontal="center"/>
    </xf>
    <xf numFmtId="15" fontId="28" fillId="3" borderId="22" xfId="0" applyNumberFormat="1" applyFont="1" applyFill="1" applyBorder="1" applyAlignment="1">
      <alignment horizontal="center" vertical="center"/>
    </xf>
    <xf numFmtId="0" fontId="28" fillId="3" borderId="32" xfId="0" applyFont="1" applyFill="1" applyBorder="1" applyAlignment="1">
      <alignment vertical="center"/>
    </xf>
    <xf numFmtId="0" fontId="28" fillId="3" borderId="32" xfId="0" applyFont="1" applyFill="1" applyBorder="1" applyAlignment="1">
      <alignment horizontal="left" vertical="center"/>
    </xf>
    <xf numFmtId="0" fontId="28" fillId="3" borderId="45" xfId="0" applyFont="1" applyFill="1" applyBorder="1" applyAlignment="1">
      <alignment vertical="center"/>
    </xf>
    <xf numFmtId="15" fontId="28" fillId="3" borderId="35" xfId="0" applyNumberFormat="1" applyFont="1" applyFill="1" applyBorder="1" applyAlignment="1">
      <alignment vertical="center"/>
    </xf>
    <xf numFmtId="0" fontId="28" fillId="3" borderId="0" xfId="0" applyFont="1" applyFill="1" applyBorder="1" applyAlignment="1">
      <alignment vertical="center"/>
    </xf>
    <xf numFmtId="15" fontId="28" fillId="3" borderId="0" xfId="0" applyNumberFormat="1" applyFont="1" applyFill="1" applyBorder="1" applyAlignment="1">
      <alignment vertical="center"/>
    </xf>
    <xf numFmtId="0" fontId="28" fillId="3" borderId="38" xfId="0" applyFont="1" applyFill="1" applyBorder="1" applyAlignment="1">
      <alignment vertical="center"/>
    </xf>
    <xf numFmtId="0" fontId="29" fillId="3" borderId="22" xfId="0" applyFont="1" applyFill="1" applyBorder="1" applyAlignment="1">
      <alignment vertical="center"/>
    </xf>
    <xf numFmtId="0" fontId="29" fillId="3" borderId="32" xfId="0" applyFont="1" applyFill="1" applyBorder="1" applyAlignment="1">
      <alignment vertical="center"/>
    </xf>
    <xf numFmtId="0" fontId="29" fillId="3" borderId="45" xfId="0" applyFont="1" applyFill="1" applyBorder="1" applyAlignment="1">
      <alignment vertical="center"/>
    </xf>
    <xf numFmtId="0" fontId="30" fillId="3" borderId="7" xfId="0" applyFont="1" applyFill="1" applyBorder="1" applyAlignment="1">
      <alignment horizontal="center" vertical="center"/>
    </xf>
    <xf numFmtId="0" fontId="30" fillId="3" borderId="29" xfId="0" applyFont="1" applyFill="1" applyBorder="1" applyAlignment="1">
      <alignment horizontal="center" vertical="center"/>
    </xf>
    <xf numFmtId="0" fontId="30" fillId="3" borderId="13" xfId="0" applyFont="1" applyFill="1" applyBorder="1" applyAlignment="1">
      <alignment horizontal="center" vertical="center"/>
    </xf>
    <xf numFmtId="0" fontId="30" fillId="3" borderId="14" xfId="0" applyFont="1" applyFill="1" applyBorder="1" applyAlignment="1">
      <alignment horizontal="center" vertical="center"/>
    </xf>
    <xf numFmtId="0" fontId="31" fillId="3" borderId="12" xfId="0" applyFont="1" applyFill="1" applyBorder="1" applyAlignment="1">
      <alignment horizontal="left" vertical="center"/>
    </xf>
    <xf numFmtId="0" fontId="31" fillId="3" borderId="13" xfId="0" applyFont="1" applyFill="1" applyBorder="1" applyAlignment="1">
      <alignment horizontal="center" vertical="center"/>
    </xf>
    <xf numFmtId="1" fontId="31" fillId="3" borderId="14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31" fillId="3" borderId="6" xfId="0" applyFont="1" applyFill="1" applyBorder="1" applyAlignment="1">
      <alignment horizontal="left" vertical="center"/>
    </xf>
    <xf numFmtId="0" fontId="31" fillId="3" borderId="7" xfId="0" applyFont="1" applyFill="1" applyBorder="1" applyAlignment="1">
      <alignment horizontal="center" vertical="center"/>
    </xf>
    <xf numFmtId="2" fontId="31" fillId="3" borderId="29" xfId="0" applyNumberFormat="1" applyFont="1" applyFill="1" applyBorder="1" applyAlignment="1">
      <alignment horizontal="center" vertical="center"/>
    </xf>
    <xf numFmtId="2" fontId="31" fillId="3" borderId="14" xfId="0" applyNumberFormat="1" applyFont="1" applyFill="1" applyBorder="1" applyAlignment="1">
      <alignment horizontal="center" vertical="center"/>
    </xf>
    <xf numFmtId="0" fontId="32" fillId="3" borderId="15" xfId="0" applyFont="1" applyFill="1" applyBorder="1" applyAlignment="1">
      <alignment horizontal="left" vertical="center"/>
    </xf>
    <xf numFmtId="0" fontId="32" fillId="3" borderId="19" xfId="0" applyFont="1" applyFill="1" applyBorder="1" applyAlignment="1">
      <alignment horizontal="center" vertical="center"/>
    </xf>
    <xf numFmtId="0" fontId="31" fillId="3" borderId="19" xfId="0" applyFont="1" applyFill="1" applyBorder="1" applyAlignment="1">
      <alignment horizontal="center" vertical="center"/>
    </xf>
    <xf numFmtId="2" fontId="31" fillId="3" borderId="18" xfId="0" applyNumberFormat="1" applyFont="1" applyFill="1" applyBorder="1" applyAlignment="1">
      <alignment horizontal="center" vertical="center"/>
    </xf>
    <xf numFmtId="15" fontId="33" fillId="11" borderId="22" xfId="0" applyNumberFormat="1" applyFont="1" applyFill="1" applyBorder="1" applyAlignment="1">
      <alignment horizontal="center" vertical="center"/>
    </xf>
    <xf numFmtId="0" fontId="33" fillId="11" borderId="32" xfId="0" applyFont="1" applyFill="1" applyBorder="1" applyAlignment="1">
      <alignment vertical="center"/>
    </xf>
    <xf numFmtId="0" fontId="33" fillId="11" borderId="32" xfId="0" applyFont="1" applyFill="1" applyBorder="1" applyAlignment="1">
      <alignment horizontal="left" vertical="center"/>
    </xf>
    <xf numFmtId="0" fontId="33" fillId="11" borderId="45" xfId="0" applyFont="1" applyFill="1" applyBorder="1" applyAlignment="1">
      <alignment vertical="center"/>
    </xf>
    <xf numFmtId="15" fontId="33" fillId="11" borderId="21" xfId="0" applyNumberFormat="1" applyFont="1" applyFill="1" applyBorder="1" applyAlignment="1">
      <alignment vertical="center"/>
    </xf>
    <xf numFmtId="0" fontId="33" fillId="11" borderId="30" xfId="0" applyFont="1" applyFill="1" applyBorder="1" applyAlignment="1">
      <alignment vertical="center"/>
    </xf>
    <xf numFmtId="15" fontId="33" fillId="11" borderId="30" xfId="0" applyNumberFormat="1" applyFont="1" applyFill="1" applyBorder="1" applyAlignment="1">
      <alignment vertical="center"/>
    </xf>
    <xf numFmtId="0" fontId="33" fillId="11" borderId="31" xfId="0" applyFont="1" applyFill="1" applyBorder="1" applyAlignment="1">
      <alignment vertical="center"/>
    </xf>
    <xf numFmtId="0" fontId="8" fillId="11" borderId="22" xfId="0" applyFont="1" applyFill="1" applyBorder="1" applyAlignment="1">
      <alignment vertical="center"/>
    </xf>
    <xf numFmtId="0" fontId="8" fillId="11" borderId="32" xfId="0" applyFont="1" applyFill="1" applyBorder="1" applyAlignment="1">
      <alignment vertical="center"/>
    </xf>
    <xf numFmtId="0" fontId="8" fillId="11" borderId="45" xfId="0" applyFont="1" applyFill="1" applyBorder="1" applyAlignment="1">
      <alignment vertical="center"/>
    </xf>
    <xf numFmtId="0" fontId="8" fillId="11" borderId="6" xfId="0" applyFont="1" applyFill="1" applyBorder="1" applyAlignment="1">
      <alignment horizontal="center" vertical="center"/>
    </xf>
    <xf numFmtId="0" fontId="8" fillId="11" borderId="7" xfId="0" applyFont="1" applyFill="1" applyBorder="1" applyAlignment="1">
      <alignment horizontal="center" vertical="center"/>
    </xf>
    <xf numFmtId="0" fontId="8" fillId="11" borderId="29" xfId="0" applyFont="1" applyFill="1" applyBorder="1" applyAlignment="1">
      <alignment horizontal="center" vertical="center"/>
    </xf>
    <xf numFmtId="0" fontId="8" fillId="11" borderId="12" xfId="0" applyFont="1" applyFill="1" applyBorder="1" applyAlignment="1">
      <alignment horizontal="center" vertical="center"/>
    </xf>
    <xf numFmtId="0" fontId="8" fillId="11" borderId="13" xfId="0" applyFont="1" applyFill="1" applyBorder="1" applyAlignment="1">
      <alignment horizontal="center" vertical="center"/>
    </xf>
    <xf numFmtId="0" fontId="8" fillId="11" borderId="14" xfId="0" applyFont="1" applyFill="1" applyBorder="1" applyAlignment="1">
      <alignment horizontal="center" vertical="center"/>
    </xf>
    <xf numFmtId="0" fontId="6" fillId="11" borderId="12" xfId="0" applyFont="1" applyFill="1" applyBorder="1" applyAlignment="1">
      <alignment horizontal="left" vertical="center"/>
    </xf>
    <xf numFmtId="0" fontId="6" fillId="11" borderId="13" xfId="0" applyFont="1" applyFill="1" applyBorder="1" applyAlignment="1">
      <alignment horizontal="center" vertical="center"/>
    </xf>
    <xf numFmtId="1" fontId="6" fillId="11" borderId="14" xfId="0" applyNumberFormat="1" applyFont="1" applyFill="1" applyBorder="1" applyAlignment="1">
      <alignment horizontal="center" vertical="center"/>
    </xf>
    <xf numFmtId="0" fontId="4" fillId="11" borderId="1" xfId="0" applyFont="1" applyFill="1" applyBorder="1" applyAlignment="1">
      <alignment horizontal="left" vertical="center"/>
    </xf>
    <xf numFmtId="0" fontId="4" fillId="11" borderId="2" xfId="0" applyFont="1" applyFill="1" applyBorder="1" applyAlignment="1">
      <alignment horizontal="left" vertical="center"/>
    </xf>
    <xf numFmtId="0" fontId="4" fillId="11" borderId="3" xfId="0" applyFont="1" applyFill="1" applyBorder="1" applyAlignment="1">
      <alignment horizontal="left" vertical="center"/>
    </xf>
    <xf numFmtId="0" fontId="6" fillId="11" borderId="6" xfId="0" applyFont="1" applyFill="1" applyBorder="1" applyAlignment="1">
      <alignment horizontal="left" vertical="center"/>
    </xf>
    <xf numFmtId="0" fontId="6" fillId="11" borderId="7" xfId="0" applyFont="1" applyFill="1" applyBorder="1" applyAlignment="1">
      <alignment horizontal="center" vertical="center"/>
    </xf>
    <xf numFmtId="1" fontId="6" fillId="11" borderId="29" xfId="0" applyNumberFormat="1" applyFont="1" applyFill="1" applyBorder="1" applyAlignment="1">
      <alignment horizontal="center" vertical="center"/>
    </xf>
    <xf numFmtId="0" fontId="9" fillId="11" borderId="15" xfId="0" applyFont="1" applyFill="1" applyBorder="1" applyAlignment="1">
      <alignment horizontal="left" vertical="center"/>
    </xf>
    <xf numFmtId="0" fontId="9" fillId="11" borderId="19" xfId="0" applyFont="1" applyFill="1" applyBorder="1" applyAlignment="1">
      <alignment horizontal="center" vertical="center"/>
    </xf>
    <xf numFmtId="0" fontId="6" fillId="11" borderId="19" xfId="0" applyFont="1" applyFill="1" applyBorder="1" applyAlignment="1">
      <alignment horizontal="center" vertical="center"/>
    </xf>
    <xf numFmtId="1" fontId="6" fillId="11" borderId="18" xfId="0" applyNumberFormat="1" applyFont="1" applyFill="1" applyBorder="1" applyAlignment="1">
      <alignment horizontal="center" vertical="center"/>
    </xf>
    <xf numFmtId="15" fontId="6" fillId="11" borderId="12" xfId="0" applyNumberFormat="1" applyFont="1" applyFill="1" applyBorder="1" applyAlignment="1">
      <alignment horizontal="left" vertical="center"/>
    </xf>
    <xf numFmtId="0" fontId="11" fillId="12" borderId="42" xfId="2" applyFont="1" applyFill="1" applyBorder="1" applyAlignment="1">
      <alignment vertical="center"/>
    </xf>
    <xf numFmtId="0" fontId="11" fillId="12" borderId="43" xfId="2" applyFont="1" applyFill="1" applyBorder="1" applyAlignment="1">
      <alignment horizontal="center" vertical="center"/>
    </xf>
    <xf numFmtId="0" fontId="11" fillId="12" borderId="43" xfId="2" applyFont="1" applyFill="1" applyBorder="1" applyAlignment="1">
      <alignment vertical="center"/>
    </xf>
    <xf numFmtId="0" fontId="11" fillId="12" borderId="34" xfId="2" applyFont="1" applyFill="1" applyBorder="1" applyAlignment="1">
      <alignment vertical="center"/>
    </xf>
    <xf numFmtId="0" fontId="11" fillId="12" borderId="35" xfId="2" applyFont="1" applyFill="1" applyBorder="1" applyAlignment="1">
      <alignment vertical="center"/>
    </xf>
    <xf numFmtId="0" fontId="11" fillId="12" borderId="0" xfId="2" applyFont="1" applyFill="1" applyBorder="1" applyAlignment="1">
      <alignment horizontal="center" vertical="center"/>
    </xf>
    <xf numFmtId="0" fontId="11" fillId="12" borderId="0" xfId="2" applyFont="1" applyFill="1" applyBorder="1" applyAlignment="1">
      <alignment vertical="center"/>
    </xf>
    <xf numFmtId="0" fontId="7" fillId="12" borderId="0" xfId="0" applyFont="1" applyFill="1" applyBorder="1" applyAlignment="1">
      <alignment horizontal="center" vertical="center"/>
    </xf>
    <xf numFmtId="0" fontId="7" fillId="12" borderId="38" xfId="0" applyFont="1" applyFill="1" applyBorder="1" applyAlignment="1">
      <alignment horizontal="center" vertical="center"/>
    </xf>
    <xf numFmtId="0" fontId="7" fillId="12" borderId="35" xfId="0" applyFont="1" applyFill="1" applyBorder="1" applyAlignment="1">
      <alignment horizontal="left" vertical="center"/>
    </xf>
    <xf numFmtId="0" fontId="7" fillId="12" borderId="0" xfId="0" applyFont="1" applyFill="1" applyBorder="1" applyAlignment="1">
      <alignment horizontal="center"/>
    </xf>
    <xf numFmtId="0" fontId="7" fillId="12" borderId="0" xfId="0" applyFont="1" applyFill="1" applyBorder="1"/>
    <xf numFmtId="0" fontId="7" fillId="12" borderId="35" xfId="0" applyFont="1" applyFill="1" applyBorder="1" applyAlignment="1">
      <alignment horizontal="center" vertical="center"/>
    </xf>
    <xf numFmtId="1" fontId="11" fillId="12" borderId="0" xfId="2" applyNumberFormat="1" applyFont="1" applyFill="1" applyBorder="1" applyAlignment="1">
      <alignment horizontal="center" vertical="center"/>
    </xf>
    <xf numFmtId="15" fontId="11" fillId="12" borderId="0" xfId="2" applyNumberFormat="1" applyFont="1" applyFill="1" applyBorder="1" applyAlignment="1">
      <alignment horizontal="center" vertical="center"/>
    </xf>
    <xf numFmtId="15" fontId="11" fillId="12" borderId="0" xfId="2" applyNumberFormat="1" applyFont="1" applyFill="1" applyBorder="1" applyAlignment="1">
      <alignment vertical="center"/>
    </xf>
    <xf numFmtId="165" fontId="11" fillId="12" borderId="0" xfId="2" applyNumberFormat="1" applyFont="1" applyFill="1" applyBorder="1" applyAlignment="1">
      <alignment vertical="center"/>
    </xf>
    <xf numFmtId="165" fontId="11" fillId="12" borderId="38" xfId="2" applyNumberFormat="1" applyFont="1" applyFill="1" applyBorder="1" applyAlignment="1">
      <alignment vertical="center"/>
    </xf>
    <xf numFmtId="0" fontId="7" fillId="12" borderId="35" xfId="0" applyFont="1" applyFill="1" applyBorder="1"/>
    <xf numFmtId="1" fontId="11" fillId="12" borderId="0" xfId="2" applyNumberFormat="1" applyFont="1" applyFill="1" applyBorder="1" applyAlignment="1">
      <alignment horizontal="left" vertical="center"/>
    </xf>
    <xf numFmtId="0" fontId="5" fillId="12" borderId="0" xfId="0" applyFont="1" applyFill="1" applyBorder="1"/>
    <xf numFmtId="0" fontId="7" fillId="12" borderId="0" xfId="0" applyFont="1" applyFill="1" applyBorder="1" applyAlignment="1">
      <alignment vertical="center"/>
    </xf>
    <xf numFmtId="0" fontId="5" fillId="12" borderId="38" xfId="0" applyFont="1" applyFill="1" applyBorder="1"/>
    <xf numFmtId="0" fontId="7" fillId="12" borderId="21" xfId="0" applyFont="1" applyFill="1" applyBorder="1" applyAlignment="1">
      <alignment horizontal="right"/>
    </xf>
    <xf numFmtId="0" fontId="7" fillId="12" borderId="30" xfId="0" applyFont="1" applyFill="1" applyBorder="1" applyAlignment="1">
      <alignment horizontal="right"/>
    </xf>
    <xf numFmtId="0" fontId="7" fillId="12" borderId="30" xfId="0" applyFont="1" applyFill="1" applyBorder="1" applyAlignment="1">
      <alignment horizontal="center" vertical="center"/>
    </xf>
    <xf numFmtId="0" fontId="7" fillId="12" borderId="30" xfId="0" applyFont="1" applyFill="1" applyBorder="1"/>
    <xf numFmtId="0" fontId="7" fillId="12" borderId="30" xfId="0" applyFont="1" applyFill="1" applyBorder="1" applyAlignment="1">
      <alignment horizontal="center"/>
    </xf>
    <xf numFmtId="0" fontId="7" fillId="12" borderId="31" xfId="0" applyFont="1" applyFill="1" applyBorder="1" applyAlignment="1">
      <alignment horizontal="center" vertical="center"/>
    </xf>
    <xf numFmtId="0" fontId="11" fillId="12" borderId="6" xfId="2" applyFont="1" applyFill="1" applyBorder="1" applyAlignment="1">
      <alignment horizontal="center" vertical="center"/>
    </xf>
    <xf numFmtId="0" fontId="11" fillId="12" borderId="8" xfId="2" applyFont="1" applyFill="1" applyBorder="1" applyAlignment="1">
      <alignment horizontal="center" vertical="center"/>
    </xf>
    <xf numFmtId="0" fontId="11" fillId="12" borderId="7" xfId="2" applyFont="1" applyFill="1" applyBorder="1" applyAlignment="1">
      <alignment horizontal="center" vertical="center"/>
    </xf>
    <xf numFmtId="0" fontId="7" fillId="12" borderId="7" xfId="0" applyFont="1" applyFill="1" applyBorder="1" applyAlignment="1">
      <alignment horizontal="center" vertical="center"/>
    </xf>
    <xf numFmtId="0" fontId="7" fillId="12" borderId="29" xfId="0" applyFont="1" applyFill="1" applyBorder="1" applyAlignment="1">
      <alignment horizontal="center" vertical="center"/>
    </xf>
    <xf numFmtId="0" fontId="7" fillId="12" borderId="12" xfId="0" applyFont="1" applyFill="1" applyBorder="1" applyAlignment="1">
      <alignment vertical="center"/>
    </xf>
    <xf numFmtId="1" fontId="7" fillId="12" borderId="49" xfId="0" applyNumberFormat="1" applyFont="1" applyFill="1" applyBorder="1" applyAlignment="1">
      <alignment horizontal="center" vertical="center"/>
    </xf>
    <xf numFmtId="0" fontId="11" fillId="12" borderId="13" xfId="2" applyFont="1" applyFill="1" applyBorder="1" applyAlignment="1">
      <alignment vertical="center"/>
    </xf>
    <xf numFmtId="0" fontId="11" fillId="12" borderId="13" xfId="2" applyFont="1" applyFill="1" applyBorder="1" applyAlignment="1">
      <alignment horizontal="center" vertical="center"/>
    </xf>
    <xf numFmtId="0" fontId="7" fillId="12" borderId="13" xfId="0" applyFont="1" applyFill="1" applyBorder="1" applyAlignment="1">
      <alignment horizontal="center" vertical="center"/>
    </xf>
    <xf numFmtId="0" fontId="7" fillId="12" borderId="14" xfId="0" applyFont="1" applyFill="1" applyBorder="1" applyAlignment="1">
      <alignment horizontal="center" vertical="center"/>
    </xf>
    <xf numFmtId="0" fontId="7" fillId="12" borderId="15" xfId="0" applyFont="1" applyFill="1" applyBorder="1" applyAlignment="1">
      <alignment vertical="center"/>
    </xf>
    <xf numFmtId="1" fontId="7" fillId="12" borderId="19" xfId="0" applyNumberFormat="1" applyFont="1" applyFill="1" applyBorder="1" applyAlignment="1">
      <alignment horizontal="center" vertical="center"/>
    </xf>
    <xf numFmtId="0" fontId="11" fillId="12" borderId="19" xfId="2" applyFont="1" applyFill="1" applyBorder="1" applyAlignment="1">
      <alignment vertical="center"/>
    </xf>
    <xf numFmtId="0" fontId="11" fillId="12" borderId="19" xfId="2" applyFont="1" applyFill="1" applyBorder="1" applyAlignment="1">
      <alignment horizontal="center" vertical="center"/>
    </xf>
    <xf numFmtId="0" fontId="7" fillId="12" borderId="19" xfId="0" applyFont="1" applyFill="1" applyBorder="1" applyAlignment="1">
      <alignment horizontal="center" vertical="center"/>
    </xf>
    <xf numFmtId="0" fontId="7" fillId="12" borderId="18" xfId="0" applyFont="1" applyFill="1" applyBorder="1" applyAlignment="1">
      <alignment horizontal="center" vertical="center"/>
    </xf>
    <xf numFmtId="0" fontId="11" fillId="12" borderId="6" xfId="2" applyFont="1" applyFill="1" applyBorder="1" applyAlignment="1">
      <alignment horizontal="right" vertical="center"/>
    </xf>
    <xf numFmtId="1" fontId="11" fillId="12" borderId="8" xfId="2" applyNumberFormat="1" applyFont="1" applyFill="1" applyBorder="1" applyAlignment="1">
      <alignment horizontal="center" vertical="center"/>
    </xf>
    <xf numFmtId="0" fontId="11" fillId="12" borderId="7" xfId="2" applyFont="1" applyFill="1" applyBorder="1"/>
    <xf numFmtId="0" fontId="11" fillId="12" borderId="7" xfId="2" applyFont="1" applyFill="1" applyBorder="1" applyAlignment="1">
      <alignment horizontal="center"/>
    </xf>
    <xf numFmtId="0" fontId="11" fillId="12" borderId="12" xfId="2" applyFont="1" applyFill="1" applyBorder="1" applyAlignment="1">
      <alignment horizontal="right" vertical="center"/>
    </xf>
    <xf numFmtId="1" fontId="11" fillId="12" borderId="49" xfId="2" applyNumberFormat="1" applyFont="1" applyFill="1" applyBorder="1" applyAlignment="1">
      <alignment horizontal="center" vertical="center"/>
    </xf>
    <xf numFmtId="1" fontId="11" fillId="12" borderId="13" xfId="2" applyNumberFormat="1" applyFont="1" applyFill="1" applyBorder="1" applyAlignment="1">
      <alignment horizontal="right" vertical="center"/>
    </xf>
    <xf numFmtId="0" fontId="11" fillId="12" borderId="13" xfId="2" applyFont="1" applyFill="1" applyBorder="1" applyAlignment="1">
      <alignment horizontal="center"/>
    </xf>
    <xf numFmtId="0" fontId="11" fillId="12" borderId="55" xfId="2" applyFont="1" applyFill="1" applyBorder="1" applyAlignment="1">
      <alignment horizontal="right" vertical="center"/>
    </xf>
    <xf numFmtId="1" fontId="11" fillId="12" borderId="56" xfId="2" applyNumberFormat="1" applyFont="1" applyFill="1" applyBorder="1" applyAlignment="1">
      <alignment horizontal="center" vertical="center"/>
    </xf>
    <xf numFmtId="0" fontId="11" fillId="12" borderId="57" xfId="2" applyFont="1" applyFill="1" applyBorder="1"/>
    <xf numFmtId="0" fontId="11" fillId="12" borderId="57" xfId="2" applyFont="1" applyFill="1" applyBorder="1" applyAlignment="1">
      <alignment horizontal="center"/>
    </xf>
    <xf numFmtId="0" fontId="7" fillId="12" borderId="57" xfId="0" applyFont="1" applyFill="1" applyBorder="1" applyAlignment="1">
      <alignment horizontal="center" vertical="center"/>
    </xf>
    <xf numFmtId="0" fontId="7" fillId="12" borderId="58" xfId="0" applyFont="1" applyFill="1" applyBorder="1" applyAlignment="1">
      <alignment horizontal="center" vertical="center"/>
    </xf>
    <xf numFmtId="0" fontId="7" fillId="12" borderId="42" xfId="0" applyFont="1" applyFill="1" applyBorder="1" applyAlignment="1">
      <alignment vertical="center"/>
    </xf>
    <xf numFmtId="0" fontId="7" fillId="12" borderId="34" xfId="0" applyFont="1" applyFill="1" applyBorder="1" applyAlignment="1">
      <alignment horizontal="center"/>
    </xf>
    <xf numFmtId="0" fontId="7" fillId="12" borderId="34" xfId="0" applyFont="1" applyFill="1" applyBorder="1"/>
    <xf numFmtId="0" fontId="7" fillId="12" borderId="5" xfId="0" applyFont="1" applyFill="1" applyBorder="1"/>
    <xf numFmtId="0" fontId="7" fillId="12" borderId="5" xfId="0" applyFont="1" applyFill="1" applyBorder="1" applyAlignment="1">
      <alignment horizontal="left"/>
    </xf>
    <xf numFmtId="0" fontId="11" fillId="12" borderId="1" xfId="2" applyFont="1" applyFill="1" applyBorder="1" applyAlignment="1">
      <alignment vertical="center"/>
    </xf>
    <xf numFmtId="0" fontId="7" fillId="12" borderId="3" xfId="0" applyFont="1" applyFill="1" applyBorder="1" applyAlignment="1"/>
    <xf numFmtId="0" fontId="7" fillId="12" borderId="1" xfId="0" applyFont="1" applyFill="1" applyBorder="1" applyAlignment="1"/>
    <xf numFmtId="0" fontId="7" fillId="12" borderId="4" xfId="0" applyFont="1" applyFill="1" applyBorder="1" applyAlignment="1"/>
    <xf numFmtId="0" fontId="7" fillId="12" borderId="21" xfId="0" applyFont="1" applyFill="1" applyBorder="1" applyAlignment="1">
      <alignment vertical="center"/>
    </xf>
    <xf numFmtId="0" fontId="7" fillId="12" borderId="31" xfId="0" applyFont="1" applyFill="1" applyBorder="1" applyAlignment="1">
      <alignment horizontal="center"/>
    </xf>
    <xf numFmtId="0" fontId="7" fillId="12" borderId="31" xfId="0" applyFont="1" applyFill="1" applyBorder="1"/>
    <xf numFmtId="0" fontId="7" fillId="12" borderId="20" xfId="0" applyFont="1" applyFill="1" applyBorder="1"/>
    <xf numFmtId="0" fontId="7" fillId="12" borderId="30" xfId="0" applyFont="1" applyFill="1" applyBorder="1" applyAlignment="1"/>
    <xf numFmtId="0" fontId="7" fillId="12" borderId="31" xfId="0" applyFont="1" applyFill="1" applyBorder="1" applyAlignment="1"/>
    <xf numFmtId="0" fontId="11" fillId="12" borderId="46" xfId="2" applyFont="1" applyFill="1" applyBorder="1" applyAlignment="1">
      <alignment vertical="center"/>
    </xf>
    <xf numFmtId="0" fontId="11" fillId="12" borderId="23" xfId="2" applyFont="1" applyFill="1" applyBorder="1" applyAlignment="1">
      <alignment horizontal="center" vertical="center"/>
    </xf>
    <xf numFmtId="0" fontId="7" fillId="12" borderId="46" xfId="0" applyFont="1" applyFill="1" applyBorder="1" applyAlignment="1"/>
    <xf numFmtId="0" fontId="7" fillId="12" borderId="23" xfId="0" applyFont="1" applyFill="1" applyBorder="1" applyAlignment="1">
      <alignment horizontal="center"/>
    </xf>
    <xf numFmtId="0" fontId="7" fillId="12" borderId="23" xfId="0" applyFont="1" applyFill="1" applyBorder="1"/>
    <xf numFmtId="0" fontId="7" fillId="12" borderId="7" xfId="0" applyFont="1" applyFill="1" applyBorder="1"/>
    <xf numFmtId="0" fontId="7" fillId="12" borderId="13" xfId="0" applyFont="1" applyFill="1" applyBorder="1"/>
    <xf numFmtId="0" fontId="7" fillId="12" borderId="24" xfId="0" applyFont="1" applyFill="1" applyBorder="1" applyAlignment="1"/>
    <xf numFmtId="0" fontId="7" fillId="12" borderId="25" xfId="0" applyFont="1" applyFill="1" applyBorder="1" applyAlignment="1">
      <alignment horizontal="center"/>
    </xf>
    <xf numFmtId="0" fontId="7" fillId="12" borderId="25" xfId="0" applyFont="1" applyFill="1" applyBorder="1"/>
    <xf numFmtId="0" fontId="7" fillId="12" borderId="24" xfId="0" applyFont="1" applyFill="1" applyBorder="1" applyAlignment="1">
      <alignment vertical="center"/>
    </xf>
    <xf numFmtId="0" fontId="7" fillId="12" borderId="57" xfId="0" applyFont="1" applyFill="1" applyBorder="1"/>
    <xf numFmtId="0" fontId="7" fillId="12" borderId="59" xfId="0" applyFont="1" applyFill="1" applyBorder="1" applyAlignment="1"/>
    <xf numFmtId="0" fontId="7" fillId="12" borderId="53" xfId="0" applyFont="1" applyFill="1" applyBorder="1" applyAlignment="1">
      <alignment horizontal="center"/>
    </xf>
    <xf numFmtId="0" fontId="7" fillId="12" borderId="53" xfId="0" applyFont="1" applyFill="1" applyBorder="1"/>
    <xf numFmtId="0" fontId="7" fillId="12" borderId="59" xfId="0" applyFont="1" applyFill="1" applyBorder="1"/>
    <xf numFmtId="0" fontId="7" fillId="12" borderId="19" xfId="0" applyFont="1" applyFill="1" applyBorder="1" applyAlignment="1">
      <alignment horizontal="center"/>
    </xf>
    <xf numFmtId="0" fontId="7" fillId="12" borderId="19" xfId="0" applyFont="1" applyFill="1" applyBorder="1" applyAlignment="1"/>
    <xf numFmtId="0" fontId="7" fillId="12" borderId="18" xfId="0" applyFont="1" applyFill="1" applyBorder="1" applyAlignment="1"/>
    <xf numFmtId="0" fontId="7" fillId="12" borderId="1" xfId="0" applyFont="1" applyFill="1" applyBorder="1"/>
    <xf numFmtId="0" fontId="7" fillId="12" borderId="2" xfId="0" applyFont="1" applyFill="1" applyBorder="1" applyAlignment="1">
      <alignment horizontal="center"/>
    </xf>
    <xf numFmtId="0" fontId="7" fillId="12" borderId="2" xfId="0" applyFont="1" applyFill="1" applyBorder="1"/>
    <xf numFmtId="0" fontId="7" fillId="12" borderId="3" xfId="0" applyFont="1" applyFill="1" applyBorder="1"/>
    <xf numFmtId="0" fontId="7" fillId="12" borderId="21" xfId="0" applyFont="1" applyFill="1" applyBorder="1" applyAlignment="1"/>
    <xf numFmtId="0" fontId="7" fillId="0" borderId="0" xfId="0" applyFont="1"/>
    <xf numFmtId="0" fontId="7" fillId="0" borderId="0" xfId="0" applyFont="1" applyAlignment="1">
      <alignment horizontal="center"/>
    </xf>
    <xf numFmtId="0" fontId="0" fillId="3" borderId="0" xfId="0" applyFill="1" applyBorder="1"/>
    <xf numFmtId="0" fontId="30" fillId="3" borderId="6" xfId="0" applyFont="1" applyFill="1" applyBorder="1" applyAlignment="1">
      <alignment horizontal="center" vertical="center"/>
    </xf>
    <xf numFmtId="0" fontId="30" fillId="3" borderId="12" xfId="0" applyFont="1" applyFill="1" applyBorder="1" applyAlignment="1">
      <alignment horizontal="center" vertical="center"/>
    </xf>
    <xf numFmtId="0" fontId="9" fillId="7" borderId="22" xfId="0" applyFont="1" applyFill="1" applyBorder="1" applyAlignment="1">
      <alignment horizontal="left" vertical="center"/>
    </xf>
    <xf numFmtId="0" fontId="9" fillId="7" borderId="32" xfId="0" applyFont="1" applyFill="1" applyBorder="1" applyAlignment="1">
      <alignment horizontal="center" vertical="center"/>
    </xf>
    <xf numFmtId="0" fontId="9" fillId="7" borderId="33" xfId="0" applyFont="1" applyFill="1" applyBorder="1" applyAlignment="1">
      <alignment horizontal="center" vertical="center"/>
    </xf>
    <xf numFmtId="0" fontId="9" fillId="7" borderId="11" xfId="0" applyFont="1" applyFill="1" applyBorder="1" applyAlignment="1">
      <alignment horizontal="center" vertical="center"/>
    </xf>
    <xf numFmtId="0" fontId="6" fillId="7" borderId="22" xfId="0" applyFont="1" applyFill="1" applyBorder="1" applyAlignment="1">
      <alignment horizontal="left" vertical="center"/>
    </xf>
    <xf numFmtId="0" fontId="6" fillId="7" borderId="32" xfId="0" applyFont="1" applyFill="1" applyBorder="1" applyAlignment="1">
      <alignment horizontal="center" vertical="center"/>
    </xf>
    <xf numFmtId="0" fontId="6" fillId="7" borderId="33" xfId="0" applyFont="1" applyFill="1" applyBorder="1" applyAlignment="1">
      <alignment horizontal="center" vertical="center"/>
    </xf>
    <xf numFmtId="0" fontId="6" fillId="7" borderId="24" xfId="0" applyFont="1" applyFill="1" applyBorder="1" applyAlignment="1">
      <alignment horizontal="left" vertical="center"/>
    </xf>
    <xf numFmtId="0" fontId="9" fillId="7" borderId="36" xfId="0" applyFont="1" applyFill="1" applyBorder="1" applyAlignment="1">
      <alignment horizontal="center" vertical="center"/>
    </xf>
    <xf numFmtId="0" fontId="9" fillId="7" borderId="25" xfId="0" applyFont="1" applyFill="1" applyBorder="1" applyAlignment="1">
      <alignment horizontal="center" vertical="center"/>
    </xf>
    <xf numFmtId="0" fontId="6" fillId="7" borderId="36" xfId="0" applyFont="1" applyFill="1" applyBorder="1" applyAlignment="1">
      <alignment horizontal="center" vertical="center"/>
    </xf>
    <xf numFmtId="0" fontId="6" fillId="7" borderId="25" xfId="0" applyFont="1" applyFill="1" applyBorder="1" applyAlignment="1">
      <alignment horizontal="center" vertical="center"/>
    </xf>
    <xf numFmtId="0" fontId="9" fillId="7" borderId="14" xfId="0" applyFont="1" applyFill="1" applyBorder="1" applyAlignment="1">
      <alignment horizontal="center" vertical="center"/>
    </xf>
    <xf numFmtId="0" fontId="9" fillId="7" borderId="41" xfId="0" applyFont="1" applyFill="1" applyBorder="1" applyAlignment="1">
      <alignment horizontal="center" vertical="center"/>
    </xf>
    <xf numFmtId="0" fontId="6" fillId="7" borderId="21" xfId="0" applyFont="1" applyFill="1" applyBorder="1" applyAlignment="1">
      <alignment horizontal="left" vertical="center"/>
    </xf>
    <xf numFmtId="0" fontId="9" fillId="7" borderId="24" xfId="0" applyFont="1" applyFill="1" applyBorder="1" applyAlignment="1">
      <alignment horizontal="left" vertical="center"/>
    </xf>
    <xf numFmtId="0" fontId="9" fillId="7" borderId="60" xfId="0" applyFont="1" applyFill="1" applyBorder="1" applyAlignment="1">
      <alignment horizontal="center" vertical="center"/>
    </xf>
    <xf numFmtId="0" fontId="6" fillId="7" borderId="60" xfId="0" applyFont="1" applyFill="1" applyBorder="1" applyAlignment="1">
      <alignment horizontal="center" vertical="center"/>
    </xf>
    <xf numFmtId="0" fontId="9" fillId="7" borderId="21" xfId="0" applyFont="1" applyFill="1" applyBorder="1" applyAlignment="1">
      <alignment horizontal="left" vertical="center"/>
    </xf>
    <xf numFmtId="0" fontId="8" fillId="11" borderId="47" xfId="0" applyFont="1" applyFill="1" applyBorder="1" applyAlignment="1">
      <alignment vertical="center"/>
    </xf>
    <xf numFmtId="0" fontId="23" fillId="5" borderId="1" xfId="0" applyFont="1" applyFill="1" applyBorder="1" applyAlignment="1">
      <alignment horizontal="center" vertical="center"/>
    </xf>
    <xf numFmtId="0" fontId="23" fillId="5" borderId="2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24" fillId="5" borderId="20" xfId="0" applyFont="1" applyFill="1" applyBorder="1" applyAlignment="1">
      <alignment horizontal="center"/>
    </xf>
    <xf numFmtId="15" fontId="23" fillId="5" borderId="42" xfId="0" applyNumberFormat="1" applyFont="1" applyFill="1" applyBorder="1" applyAlignment="1">
      <alignment horizontal="center" vertical="center"/>
    </xf>
    <xf numFmtId="15" fontId="23" fillId="5" borderId="21" xfId="0" applyNumberFormat="1" applyFont="1" applyFill="1" applyBorder="1" applyAlignment="1">
      <alignment horizontal="center" vertical="center"/>
    </xf>
  </cellXfs>
  <cellStyles count="7">
    <cellStyle name="Monétaire" xfId="1" builtinId="4"/>
    <cellStyle name="Normal" xfId="0" builtinId="0"/>
    <cellStyle name="Normal 15" xfId="6"/>
    <cellStyle name="Normal 2" xfId="2"/>
    <cellStyle name="Normal 3 3" xfId="3"/>
    <cellStyle name="Normal 4" xfId="5"/>
    <cellStyle name="Normal 5" xfId="4"/>
  </cellStyles>
  <dxfs count="656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00B0F0"/>
      </font>
    </dxf>
    <dxf>
      <font>
        <color theme="3" tint="0.79998168889431442"/>
      </font>
    </dxf>
    <dxf>
      <font>
        <color theme="3" tint="0.79998168889431442"/>
      </font>
    </dxf>
    <dxf>
      <font>
        <color theme="4" tint="0.79998168889431442"/>
      </font>
    </dxf>
    <dxf>
      <font>
        <color theme="4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495300</xdr:colOff>
          <xdr:row>179</xdr:row>
          <xdr:rowOff>83820</xdr:rowOff>
        </xdr:from>
        <xdr:to>
          <xdr:col>63</xdr:col>
          <xdr:colOff>30480</xdr:colOff>
          <xdr:row>180</xdr:row>
          <xdr:rowOff>160020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Imprimer</a:t>
              </a:r>
            </a:p>
            <a:p>
              <a:pPr algn="ctr" rtl="0">
                <a:defRPr sz="1000"/>
              </a:pPr>
              <a:endParaRPr lang="fr-CA" sz="1200" b="1" i="1" u="none" strike="noStrike" baseline="0">
                <a:solidFill>
                  <a:srgbClr val="0000FF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80</xdr:col>
          <xdr:colOff>7620</xdr:colOff>
          <xdr:row>195</xdr:row>
          <xdr:rowOff>15240</xdr:rowOff>
        </xdr:from>
        <xdr:to>
          <xdr:col>81</xdr:col>
          <xdr:colOff>723900</xdr:colOff>
          <xdr:row>196</xdr:row>
          <xdr:rowOff>91440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Imprimer</a:t>
              </a:r>
            </a:p>
            <a:p>
              <a:pPr algn="ctr" rtl="0">
                <a:defRPr sz="1000"/>
              </a:pPr>
              <a:endParaRPr lang="fr-CA" sz="1200" b="1" i="1" u="none" strike="noStrike" baseline="0">
                <a:solidFill>
                  <a:srgbClr val="0000FF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495300</xdr:colOff>
          <xdr:row>179</xdr:row>
          <xdr:rowOff>83820</xdr:rowOff>
        </xdr:from>
        <xdr:to>
          <xdr:col>63</xdr:col>
          <xdr:colOff>30480</xdr:colOff>
          <xdr:row>180</xdr:row>
          <xdr:rowOff>160020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Imprimer</a:t>
              </a:r>
            </a:p>
            <a:p>
              <a:pPr algn="ctr" rtl="0">
                <a:defRPr sz="1000"/>
              </a:pPr>
              <a:endParaRPr lang="fr-CA" sz="1200" b="1" i="1" u="none" strike="noStrike" baseline="0">
                <a:solidFill>
                  <a:srgbClr val="0000FF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80</xdr:col>
          <xdr:colOff>7620</xdr:colOff>
          <xdr:row>195</xdr:row>
          <xdr:rowOff>15240</xdr:rowOff>
        </xdr:from>
        <xdr:to>
          <xdr:col>81</xdr:col>
          <xdr:colOff>723900</xdr:colOff>
          <xdr:row>196</xdr:row>
          <xdr:rowOff>91440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Imprimer</a:t>
              </a:r>
            </a:p>
            <a:p>
              <a:pPr algn="ctr" rtl="0">
                <a:defRPr sz="1000"/>
              </a:pPr>
              <a:endParaRPr lang="fr-CA" sz="1200" b="1" i="1" u="none" strike="noStrike" baseline="0">
                <a:solidFill>
                  <a:srgbClr val="0000FF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495300</xdr:colOff>
          <xdr:row>179</xdr:row>
          <xdr:rowOff>83820</xdr:rowOff>
        </xdr:from>
        <xdr:to>
          <xdr:col>63</xdr:col>
          <xdr:colOff>30480</xdr:colOff>
          <xdr:row>180</xdr:row>
          <xdr:rowOff>160020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Imprimer</a:t>
              </a:r>
            </a:p>
            <a:p>
              <a:pPr algn="ctr" rtl="0">
                <a:defRPr sz="1000"/>
              </a:pPr>
              <a:endParaRPr lang="fr-CA" sz="1200" b="1" i="1" u="none" strike="noStrike" baseline="0">
                <a:solidFill>
                  <a:srgbClr val="0000FF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ctrlProp" Target="../ctrlProps/ctrlProp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C41"/>
  <sheetViews>
    <sheetView workbookViewId="0">
      <selection activeCell="A5" sqref="A5"/>
    </sheetView>
  </sheetViews>
  <sheetFormatPr baseColWidth="10" defaultRowHeight="13.8" x14ac:dyDescent="0.25"/>
  <cols>
    <col min="3" max="3" width="1.5" style="347" customWidth="1"/>
  </cols>
  <sheetData>
    <row r="1" spans="1:3" ht="16.2" thickBot="1" x14ac:dyDescent="0.3">
      <c r="A1" s="710" t="s">
        <v>106</v>
      </c>
      <c r="B1" s="711"/>
      <c r="C1" s="350"/>
    </row>
    <row r="2" spans="1:3" x14ac:dyDescent="0.25">
      <c r="A2" s="712" t="s">
        <v>107</v>
      </c>
      <c r="B2" s="714" t="s">
        <v>135</v>
      </c>
      <c r="C2" s="351"/>
    </row>
    <row r="3" spans="1:3" ht="14.4" thickBot="1" x14ac:dyDescent="0.3">
      <c r="A3" s="713"/>
      <c r="B3" s="715"/>
      <c r="C3" s="351"/>
    </row>
    <row r="4" spans="1:3" ht="14.4" x14ac:dyDescent="0.25">
      <c r="A4" s="336">
        <v>42614</v>
      </c>
      <c r="B4" s="348" t="s">
        <v>108</v>
      </c>
      <c r="C4" s="351">
        <f t="shared" ref="C4:C14" ca="1" si="0">INDIRECT("'"&amp;B4&amp;"'!B2")</f>
        <v>0</v>
      </c>
    </row>
    <row r="5" spans="1:3" ht="14.4" x14ac:dyDescent="0.25">
      <c r="A5" s="337">
        <v>42621</v>
      </c>
      <c r="B5" s="349" t="s">
        <v>111</v>
      </c>
      <c r="C5" s="351">
        <f t="shared" ca="1" si="0"/>
        <v>0</v>
      </c>
    </row>
    <row r="6" spans="1:3" ht="14.4" x14ac:dyDescent="0.25">
      <c r="A6" s="337">
        <v>42628</v>
      </c>
      <c r="B6" s="349" t="s">
        <v>112</v>
      </c>
      <c r="C6" s="351">
        <f t="shared" ca="1" si="0"/>
        <v>0</v>
      </c>
    </row>
    <row r="7" spans="1:3" ht="14.4" x14ac:dyDescent="0.25">
      <c r="A7" s="337">
        <v>42635</v>
      </c>
      <c r="B7" s="349" t="s">
        <v>113</v>
      </c>
      <c r="C7" s="351">
        <f t="shared" ca="1" si="0"/>
        <v>0</v>
      </c>
    </row>
    <row r="8" spans="1:3" ht="14.4" x14ac:dyDescent="0.25">
      <c r="A8" s="337">
        <v>42642</v>
      </c>
      <c r="B8" s="349" t="s">
        <v>114</v>
      </c>
      <c r="C8" s="351">
        <f t="shared" ca="1" si="0"/>
        <v>0</v>
      </c>
    </row>
    <row r="9" spans="1:3" ht="14.4" x14ac:dyDescent="0.25">
      <c r="A9" s="337">
        <v>42649</v>
      </c>
      <c r="B9" s="349" t="s">
        <v>115</v>
      </c>
      <c r="C9" s="351" t="e">
        <f t="shared" ca="1" si="0"/>
        <v>#REF!</v>
      </c>
    </row>
    <row r="10" spans="1:3" ht="14.4" x14ac:dyDescent="0.25">
      <c r="A10" s="337">
        <v>42656</v>
      </c>
      <c r="B10" s="349" t="s">
        <v>116</v>
      </c>
      <c r="C10" s="351" t="e">
        <f t="shared" ca="1" si="0"/>
        <v>#REF!</v>
      </c>
    </row>
    <row r="11" spans="1:3" ht="14.4" x14ac:dyDescent="0.25">
      <c r="A11" s="337">
        <v>42663</v>
      </c>
      <c r="B11" s="349" t="s">
        <v>117</v>
      </c>
      <c r="C11" s="351" t="e">
        <f t="shared" ca="1" si="0"/>
        <v>#REF!</v>
      </c>
    </row>
    <row r="12" spans="1:3" ht="14.4" x14ac:dyDescent="0.25">
      <c r="A12" s="337">
        <v>42670</v>
      </c>
      <c r="B12" s="349" t="s">
        <v>118</v>
      </c>
      <c r="C12" s="351" t="e">
        <f t="shared" ca="1" si="0"/>
        <v>#REF!</v>
      </c>
    </row>
    <row r="13" spans="1:3" ht="14.4" x14ac:dyDescent="0.25">
      <c r="A13" s="337">
        <v>42677</v>
      </c>
      <c r="B13" s="349" t="s">
        <v>119</v>
      </c>
      <c r="C13" s="351" t="e">
        <f t="shared" ca="1" si="0"/>
        <v>#REF!</v>
      </c>
    </row>
    <row r="14" spans="1:3" ht="14.4" x14ac:dyDescent="0.25">
      <c r="A14" s="337">
        <v>42684</v>
      </c>
      <c r="B14" s="349" t="s">
        <v>120</v>
      </c>
      <c r="C14" s="351" t="e">
        <f t="shared" ca="1" si="0"/>
        <v>#REF!</v>
      </c>
    </row>
    <row r="15" spans="1:3" ht="14.4" x14ac:dyDescent="0.25">
      <c r="A15" s="337"/>
      <c r="B15" s="349"/>
      <c r="C15" s="351"/>
    </row>
    <row r="16" spans="1:3" ht="14.4" x14ac:dyDescent="0.25">
      <c r="A16" s="337"/>
      <c r="B16" s="349"/>
      <c r="C16" s="351"/>
    </row>
    <row r="17" spans="1:3" ht="14.4" x14ac:dyDescent="0.25">
      <c r="A17" s="337"/>
      <c r="B17" s="349"/>
      <c r="C17" s="351"/>
    </row>
    <row r="18" spans="1:3" ht="14.4" x14ac:dyDescent="0.25">
      <c r="A18" s="337"/>
      <c r="B18" s="349"/>
      <c r="C18" s="351"/>
    </row>
    <row r="19" spans="1:3" ht="14.4" x14ac:dyDescent="0.25">
      <c r="A19" s="337"/>
      <c r="B19" s="349"/>
      <c r="C19" s="351"/>
    </row>
    <row r="20" spans="1:3" ht="14.4" x14ac:dyDescent="0.25">
      <c r="A20" s="337"/>
      <c r="B20" s="349"/>
      <c r="C20" s="351"/>
    </row>
    <row r="21" spans="1:3" ht="14.4" x14ac:dyDescent="0.25">
      <c r="A21" s="337"/>
      <c r="B21" s="349"/>
      <c r="C21" s="351"/>
    </row>
    <row r="22" spans="1:3" ht="14.4" x14ac:dyDescent="0.25">
      <c r="A22" s="337"/>
      <c r="B22" s="349"/>
      <c r="C22" s="351"/>
    </row>
    <row r="23" spans="1:3" ht="14.4" x14ac:dyDescent="0.25">
      <c r="A23" s="337"/>
      <c r="B23" s="349"/>
      <c r="C23" s="351"/>
    </row>
    <row r="24" spans="1:3" ht="14.4" x14ac:dyDescent="0.25">
      <c r="A24" s="337"/>
      <c r="B24" s="349"/>
      <c r="C24" s="351"/>
    </row>
    <row r="25" spans="1:3" ht="14.4" x14ac:dyDescent="0.25">
      <c r="A25" s="337"/>
      <c r="B25" s="349"/>
      <c r="C25" s="351"/>
    </row>
    <row r="26" spans="1:3" ht="14.4" x14ac:dyDescent="0.25">
      <c r="A26" s="337"/>
      <c r="B26" s="349"/>
      <c r="C26" s="351"/>
    </row>
    <row r="27" spans="1:3" ht="14.4" x14ac:dyDescent="0.25">
      <c r="A27" s="337"/>
      <c r="B27" s="349"/>
      <c r="C27" s="351"/>
    </row>
    <row r="28" spans="1:3" ht="14.4" x14ac:dyDescent="0.25">
      <c r="A28" s="337"/>
      <c r="B28" s="349"/>
      <c r="C28" s="351"/>
    </row>
    <row r="29" spans="1:3" ht="14.4" x14ac:dyDescent="0.25">
      <c r="A29" s="337"/>
      <c r="B29" s="349"/>
      <c r="C29" s="351"/>
    </row>
    <row r="30" spans="1:3" ht="14.4" x14ac:dyDescent="0.25">
      <c r="A30" s="337"/>
      <c r="B30" s="349"/>
      <c r="C30" s="351"/>
    </row>
    <row r="31" spans="1:3" ht="14.4" x14ac:dyDescent="0.25">
      <c r="A31" s="337"/>
      <c r="B31" s="349"/>
      <c r="C31" s="351"/>
    </row>
    <row r="32" spans="1:3" ht="15" thickBot="1" x14ac:dyDescent="0.3">
      <c r="A32" s="338"/>
      <c r="B32" s="349"/>
      <c r="C32" s="352"/>
    </row>
    <row r="33" spans="1:2" x14ac:dyDescent="0.25">
      <c r="A33" s="339"/>
      <c r="B33" s="340"/>
    </row>
    <row r="34" spans="1:2" ht="14.4" x14ac:dyDescent="0.3">
      <c r="A34" s="341"/>
      <c r="B34" s="342"/>
    </row>
    <row r="35" spans="1:2" ht="14.4" x14ac:dyDescent="0.3">
      <c r="A35" s="341"/>
      <c r="B35" s="342"/>
    </row>
    <row r="36" spans="1:2" ht="14.4" x14ac:dyDescent="0.3">
      <c r="A36" s="341"/>
      <c r="B36" s="342"/>
    </row>
    <row r="37" spans="1:2" ht="14.4" x14ac:dyDescent="0.3">
      <c r="A37" s="341"/>
      <c r="B37" s="342"/>
    </row>
    <row r="38" spans="1:2" x14ac:dyDescent="0.25">
      <c r="A38" s="339"/>
      <c r="B38" s="340"/>
    </row>
    <row r="39" spans="1:2" ht="15" thickBot="1" x14ac:dyDescent="0.3">
      <c r="A39" s="343">
        <v>42852</v>
      </c>
      <c r="B39" s="344" t="s">
        <v>109</v>
      </c>
    </row>
    <row r="40" spans="1:2" ht="14.4" thickBot="1" x14ac:dyDescent="0.3">
      <c r="A40" s="339"/>
      <c r="B40" s="340"/>
    </row>
    <row r="41" spans="1:2" ht="15" thickBot="1" x14ac:dyDescent="0.3">
      <c r="A41" s="345">
        <v>42733</v>
      </c>
      <c r="B41" s="346" t="s">
        <v>110</v>
      </c>
    </row>
  </sheetData>
  <mergeCells count="3">
    <mergeCell ref="A1:B1"/>
    <mergeCell ref="A2:A3"/>
    <mergeCell ref="B2:B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L1003"/>
  <sheetViews>
    <sheetView topLeftCell="C1" workbookViewId="0">
      <selection activeCell="BE2" sqref="BE2"/>
    </sheetView>
  </sheetViews>
  <sheetFormatPr baseColWidth="10" defaultRowHeight="14.4" x14ac:dyDescent="0.3"/>
  <cols>
    <col min="1" max="1" width="5.09765625" style="48" customWidth="1"/>
    <col min="2" max="2" width="7.69921875" style="48" customWidth="1"/>
    <col min="3" max="3" width="17.69921875" style="48" customWidth="1"/>
    <col min="4" max="15" width="0.19921875" customWidth="1"/>
    <col min="16" max="16" width="3.69921875" style="179" customWidth="1"/>
    <col min="17" max="56" width="0.19921875" customWidth="1"/>
    <col min="57" max="57" width="7" style="14" customWidth="1"/>
    <col min="58" max="58" width="18.69921875" style="15" customWidth="1"/>
    <col min="59" max="59" width="8.69921875" style="15" customWidth="1"/>
    <col min="60" max="60" width="7.8984375" style="15" customWidth="1"/>
    <col min="61" max="61" width="7" style="16" customWidth="1"/>
    <col min="62" max="62" width="18.69921875" style="16" customWidth="1"/>
    <col min="63" max="63" width="8.796875" style="16" customWidth="1"/>
    <col min="64" max="64" width="7.8984375" style="16" customWidth="1"/>
  </cols>
  <sheetData>
    <row r="1" spans="1:64" ht="18.600000000000001" thickBot="1" x14ac:dyDescent="0.3">
      <c r="A1" s="38"/>
      <c r="B1" s="39"/>
      <c r="C1" s="49" t="s">
        <v>5</v>
      </c>
      <c r="P1" s="176"/>
      <c r="BE1" s="1" t="s">
        <v>0</v>
      </c>
      <c r="BF1" s="2"/>
      <c r="BG1" s="2"/>
      <c r="BH1" s="3"/>
      <c r="BI1" s="181" t="s">
        <v>0</v>
      </c>
      <c r="BJ1" s="182"/>
      <c r="BK1" s="182"/>
      <c r="BL1" s="183"/>
    </row>
    <row r="2" spans="1:64" ht="16.2" thickBot="1" x14ac:dyDescent="0.3">
      <c r="A2" s="51"/>
      <c r="B2" s="40" t="s">
        <v>6</v>
      </c>
      <c r="C2" s="50" t="s">
        <v>7</v>
      </c>
      <c r="P2" s="177"/>
      <c r="BE2" s="4" t="s">
        <v>1</v>
      </c>
      <c r="BF2" s="4" t="s">
        <v>2</v>
      </c>
      <c r="BG2" s="5" t="s">
        <v>3</v>
      </c>
      <c r="BH2" s="4" t="s">
        <v>4</v>
      </c>
      <c r="BI2" s="184"/>
      <c r="BJ2" s="184"/>
      <c r="BK2" s="184"/>
      <c r="BL2" s="184"/>
    </row>
    <row r="3" spans="1:64" x14ac:dyDescent="0.25">
      <c r="A3" s="41">
        <v>1000</v>
      </c>
      <c r="B3" s="42"/>
      <c r="C3" s="196" t="s">
        <v>8</v>
      </c>
      <c r="P3" s="177"/>
      <c r="BE3" s="6">
        <v>1</v>
      </c>
      <c r="BF3" s="7" t="str">
        <f>VLOOKUP($BE3,CHOOSE({1,2},$B$3:$B$1003,$C$3:$C$1003),2,FALSE)</f>
        <v>Lucille Pinel</v>
      </c>
      <c r="BG3" s="8">
        <f>VLOOKUP($BE3,CHOOSE({1,2},$B$3:$B$1003,$A$3:$A$1003),2,FALSE)</f>
        <v>1004</v>
      </c>
      <c r="BH3" s="8">
        <f>VLOOKUP(BG3,$A$3:$P$1003,16)</f>
        <v>1</v>
      </c>
      <c r="BI3" s="185"/>
      <c r="BJ3" s="186"/>
      <c r="BK3" s="187"/>
      <c r="BL3" s="188"/>
    </row>
    <row r="4" spans="1:64" x14ac:dyDescent="0.25">
      <c r="A4" s="43">
        <v>1001</v>
      </c>
      <c r="B4" s="42"/>
      <c r="C4" s="197" t="s">
        <v>9</v>
      </c>
      <c r="P4" s="177"/>
      <c r="BE4" s="9">
        <v>2</v>
      </c>
      <c r="BF4" s="7" t="str">
        <f>VLOOKUP($BE4,CHOOSE({1,2},$B$3:$B$1003,$C$3:$C$1003),2,FALSE)</f>
        <v>Francine Allard</v>
      </c>
      <c r="BG4" s="8">
        <f>VLOOKUP($BE4,CHOOSE({1,2},$B$3:$B$1003,$A$3:$A$1003),2,FALSE)</f>
        <v>1009</v>
      </c>
      <c r="BH4" s="8">
        <f t="shared" ref="BH4:BH18" si="0">VLOOKUP(BG4,$A$3:$P$1003,16)</f>
        <v>3</v>
      </c>
      <c r="BI4" s="45"/>
      <c r="BJ4" s="189"/>
      <c r="BK4" s="190"/>
      <c r="BL4" s="191"/>
    </row>
    <row r="5" spans="1:64" x14ac:dyDescent="0.25">
      <c r="A5" s="43">
        <v>1002</v>
      </c>
      <c r="B5" s="42"/>
      <c r="C5" s="197" t="s">
        <v>10</v>
      </c>
      <c r="P5" s="177"/>
      <c r="BE5" s="9">
        <v>3</v>
      </c>
      <c r="BF5" s="7" t="str">
        <f>VLOOKUP($BE5,CHOOSE({1,2},$B$3:$B$1003,$C$3:$C$1003),2,FALSE)</f>
        <v>André Ouimet</v>
      </c>
      <c r="BG5" s="8">
        <f>VLOOKUP($BE5,CHOOSE({1,2},$B$3:$B$1003,$A$3:$A$1003),2,FALSE)</f>
        <v>1014</v>
      </c>
      <c r="BH5" s="8">
        <f t="shared" si="0"/>
        <v>5</v>
      </c>
      <c r="BI5" s="45"/>
      <c r="BJ5" s="189"/>
      <c r="BK5" s="190"/>
      <c r="BL5" s="191"/>
    </row>
    <row r="6" spans="1:64" x14ac:dyDescent="0.25">
      <c r="A6" s="43">
        <v>1003</v>
      </c>
      <c r="B6" s="42"/>
      <c r="C6" s="197" t="s">
        <v>11</v>
      </c>
      <c r="P6" s="177"/>
      <c r="BE6" s="9">
        <v>4</v>
      </c>
      <c r="BF6" s="7" t="str">
        <f>VLOOKUP($BE6,CHOOSE({1,2},$B$3:$B$1003,$C$3:$C$1003),2,FALSE)</f>
        <v>Jocelyne Brunelle</v>
      </c>
      <c r="BG6" s="8">
        <f>VLOOKUP($BE6,CHOOSE({1,2},$B$3:$B$1003,$A$3:$A$1003),2,FALSE)</f>
        <v>1019</v>
      </c>
      <c r="BH6" s="8">
        <f t="shared" si="0"/>
        <v>1</v>
      </c>
      <c r="BI6" s="45"/>
      <c r="BJ6" s="189"/>
      <c r="BK6" s="190"/>
      <c r="BL6" s="191"/>
    </row>
    <row r="7" spans="1:64" x14ac:dyDescent="0.25">
      <c r="A7" s="43">
        <v>1004</v>
      </c>
      <c r="B7" s="174">
        <v>1</v>
      </c>
      <c r="C7" s="197" t="s">
        <v>12</v>
      </c>
      <c r="P7" s="180">
        <v>1</v>
      </c>
      <c r="BE7" s="9">
        <v>5</v>
      </c>
      <c r="BF7" s="7" t="str">
        <f>VLOOKUP($BE7,CHOOSE({1,2},$B$3:$B$1003,$C$3:$C$1003),2,FALSE)</f>
        <v>Gilberte Caron</v>
      </c>
      <c r="BG7" s="8">
        <f>VLOOKUP($BE7,CHOOSE({1,2},$B$3:$B$1003,$A$3:$A$1003),2,FALSE)</f>
        <v>1024</v>
      </c>
      <c r="BH7" s="8">
        <f t="shared" si="0"/>
        <v>12</v>
      </c>
      <c r="BI7" s="45"/>
      <c r="BJ7" s="189"/>
      <c r="BK7" s="190"/>
      <c r="BL7" s="191"/>
    </row>
    <row r="8" spans="1:64" x14ac:dyDescent="0.25">
      <c r="A8" s="43">
        <v>1005</v>
      </c>
      <c r="B8" s="42"/>
      <c r="C8" s="197" t="s">
        <v>13</v>
      </c>
      <c r="P8" s="177"/>
      <c r="BE8" s="9">
        <v>6</v>
      </c>
      <c r="BF8" s="7" t="str">
        <f>VLOOKUP($BE8,CHOOSE({1,2},$B$3:$B$1003,$C$3:$C$1003),2,FALSE)</f>
        <v>Carole Moreau</v>
      </c>
      <c r="BG8" s="8">
        <f>VLOOKUP($BE8,CHOOSE({1,2},$B$3:$B$1003,$A$3:$A$1003),2,FALSE)</f>
        <v>1029</v>
      </c>
      <c r="BH8" s="8">
        <f t="shared" si="0"/>
        <v>3</v>
      </c>
      <c r="BI8" s="45"/>
      <c r="BJ8" s="189"/>
      <c r="BK8" s="190"/>
      <c r="BL8" s="191"/>
    </row>
    <row r="9" spans="1:64" x14ac:dyDescent="0.25">
      <c r="A9" s="43">
        <v>1006</v>
      </c>
      <c r="B9" s="42"/>
      <c r="C9" s="197" t="s">
        <v>14</v>
      </c>
      <c r="P9" s="177"/>
      <c r="BE9" s="9">
        <v>7</v>
      </c>
      <c r="BF9" s="7" t="str">
        <f>VLOOKUP($BE9,CHOOSE({1,2},$B$3:$B$1003,$C$3:$C$1003),2,FALSE)</f>
        <v>Cécile Hébert</v>
      </c>
      <c r="BG9" s="8">
        <f>VLOOKUP($BE9,CHOOSE({1,2},$B$3:$B$1003,$A$3:$A$1003),2,FALSE)</f>
        <v>1034</v>
      </c>
      <c r="BH9" s="8">
        <f t="shared" si="0"/>
        <v>6</v>
      </c>
      <c r="BI9" s="45"/>
      <c r="BJ9" s="189"/>
      <c r="BK9" s="190"/>
      <c r="BL9" s="191"/>
    </row>
    <row r="10" spans="1:64" x14ac:dyDescent="0.25">
      <c r="A10" s="43">
        <v>1007</v>
      </c>
      <c r="B10" s="42"/>
      <c r="C10" s="197" t="s">
        <v>15</v>
      </c>
      <c r="P10" s="177"/>
      <c r="BE10" s="9">
        <v>8</v>
      </c>
      <c r="BF10" s="7" t="str">
        <f>VLOOKUP($BE10,CHOOSE({1,2},$B$3:$B$1003,$C$3:$C$1003),2,FALSE)</f>
        <v>Jeannine Chartré</v>
      </c>
      <c r="BG10" s="8">
        <f>VLOOKUP($BE10,CHOOSE({1,2},$B$3:$B$1003,$A$3:$A$1003),2,FALSE)</f>
        <v>1039</v>
      </c>
      <c r="BH10" s="8">
        <f t="shared" si="0"/>
        <v>7</v>
      </c>
      <c r="BI10" s="45"/>
      <c r="BJ10" s="189"/>
      <c r="BK10" s="190"/>
      <c r="BL10" s="191"/>
    </row>
    <row r="11" spans="1:64" x14ac:dyDescent="0.25">
      <c r="A11" s="43">
        <v>1008</v>
      </c>
      <c r="B11" s="42"/>
      <c r="C11" s="197" t="s">
        <v>16</v>
      </c>
      <c r="P11" s="177"/>
      <c r="BE11" s="9">
        <v>9</v>
      </c>
      <c r="BF11" s="7" t="str">
        <f>VLOOKUP($BE11,CHOOSE({1,2},$B$3:$B$1003,$C$3:$C$1003),2,FALSE)</f>
        <v>France Baril</v>
      </c>
      <c r="BG11" s="8">
        <f>VLOOKUP($BE11,CHOOSE({1,2},$B$3:$B$1003,$A$3:$A$1003),2,FALSE)</f>
        <v>1044</v>
      </c>
      <c r="BH11" s="8">
        <f t="shared" si="0"/>
        <v>4</v>
      </c>
      <c r="BI11" s="45"/>
      <c r="BJ11" s="189"/>
      <c r="BK11" s="190"/>
      <c r="BL11" s="191"/>
    </row>
    <row r="12" spans="1:64" x14ac:dyDescent="0.25">
      <c r="A12" s="43">
        <v>1009</v>
      </c>
      <c r="B12" s="174">
        <v>2</v>
      </c>
      <c r="C12" s="197" t="s">
        <v>17</v>
      </c>
      <c r="P12" s="180">
        <v>3</v>
      </c>
      <c r="BE12" s="9">
        <v>10</v>
      </c>
      <c r="BF12" s="7" t="str">
        <f>VLOOKUP($BE12,CHOOSE({1,2},$B$3:$B$1003,$C$3:$C$1003),2,FALSE)</f>
        <v>Raymond Chartré</v>
      </c>
      <c r="BG12" s="8">
        <f>VLOOKUP($BE12,CHOOSE({1,2},$B$3:$B$1003,$A$3:$A$1003),2,FALSE)</f>
        <v>1049</v>
      </c>
      <c r="BH12" s="8">
        <f t="shared" si="0"/>
        <v>1</v>
      </c>
      <c r="BI12" s="45"/>
      <c r="BJ12" s="189"/>
      <c r="BK12" s="190"/>
      <c r="BL12" s="191"/>
    </row>
    <row r="13" spans="1:64" x14ac:dyDescent="0.25">
      <c r="A13" s="43">
        <v>1010</v>
      </c>
      <c r="B13" s="42"/>
      <c r="C13" s="197" t="s">
        <v>18</v>
      </c>
      <c r="P13" s="177"/>
      <c r="BE13" s="9">
        <v>11</v>
      </c>
      <c r="BF13" s="7" t="str">
        <f>VLOOKUP($BE13,CHOOSE({1,2},$B$3:$B$1003,$C$3:$C$1003),2,FALSE)</f>
        <v>Dorothée Beauchesne</v>
      </c>
      <c r="BG13" s="8">
        <f>VLOOKUP($BE13,CHOOSE({1,2},$B$3:$B$1003,$A$3:$A$1003),2,FALSE)</f>
        <v>1053</v>
      </c>
      <c r="BH13" s="8">
        <f t="shared" si="0"/>
        <v>9</v>
      </c>
      <c r="BI13" s="45"/>
      <c r="BJ13" s="189"/>
      <c r="BK13" s="190"/>
      <c r="BL13" s="191"/>
    </row>
    <row r="14" spans="1:64" x14ac:dyDescent="0.25">
      <c r="A14" s="43">
        <v>1011</v>
      </c>
      <c r="B14" s="42"/>
      <c r="C14" s="197" t="s">
        <v>19</v>
      </c>
      <c r="P14" s="177"/>
      <c r="BE14" s="9">
        <v>12</v>
      </c>
      <c r="BF14" s="7" t="str">
        <f>VLOOKUP($BE14,CHOOSE({1,2},$B$3:$B$1003,$C$3:$C$1003),2,FALSE)</f>
        <v>Claire Lessard</v>
      </c>
      <c r="BG14" s="8">
        <f>VLOOKUP($BE14,CHOOSE({1,2},$B$3:$B$1003,$A$3:$A$1003),2,FALSE)</f>
        <v>1058</v>
      </c>
      <c r="BH14" s="8">
        <f t="shared" si="0"/>
        <v>7</v>
      </c>
      <c r="BI14" s="45"/>
      <c r="BJ14" s="189"/>
      <c r="BK14" s="190"/>
      <c r="BL14" s="191"/>
    </row>
    <row r="15" spans="1:64" x14ac:dyDescent="0.25">
      <c r="A15" s="43">
        <v>1012</v>
      </c>
      <c r="B15" s="42"/>
      <c r="C15" s="197" t="s">
        <v>20</v>
      </c>
      <c r="P15" s="177"/>
      <c r="BE15" s="9">
        <v>13</v>
      </c>
      <c r="BF15" s="7" t="str">
        <f>VLOOKUP($BE15,CHOOSE({1,2},$B$3:$B$1003,$C$3:$C$1003),2,FALSE)</f>
        <v>André Cyr</v>
      </c>
      <c r="BG15" s="8">
        <f>VLOOKUP($BE15,CHOOSE({1,2},$B$3:$B$1003,$A$3:$A$1003),2,FALSE)</f>
        <v>1062</v>
      </c>
      <c r="BH15" s="8">
        <f t="shared" si="0"/>
        <v>5</v>
      </c>
      <c r="BI15" s="45"/>
      <c r="BJ15" s="189"/>
      <c r="BK15" s="190"/>
      <c r="BL15" s="191"/>
    </row>
    <row r="16" spans="1:64" x14ac:dyDescent="0.25">
      <c r="A16" s="43">
        <v>1013</v>
      </c>
      <c r="B16" s="42"/>
      <c r="C16" s="197" t="s">
        <v>21</v>
      </c>
      <c r="P16" s="177"/>
      <c r="BE16" s="9">
        <v>14</v>
      </c>
      <c r="BF16" s="7" t="str">
        <f>VLOOKUP($BE16,CHOOSE({1,2},$B$3:$B$1003,$C$3:$C$1003),2,FALSE)</f>
        <v>Michel Moreau</v>
      </c>
      <c r="BG16" s="8">
        <f>VLOOKUP($BE16,CHOOSE({1,2},$B$3:$B$1003,$A$3:$A$1003),2,FALSE)</f>
        <v>1066</v>
      </c>
      <c r="BH16" s="8">
        <f t="shared" si="0"/>
        <v>6</v>
      </c>
      <c r="BI16" s="45"/>
      <c r="BJ16" s="189"/>
      <c r="BK16" s="190"/>
      <c r="BL16" s="191"/>
    </row>
    <row r="17" spans="1:64" x14ac:dyDescent="0.25">
      <c r="A17" s="43">
        <v>1014</v>
      </c>
      <c r="B17" s="174">
        <v>3</v>
      </c>
      <c r="C17" s="197" t="s">
        <v>22</v>
      </c>
      <c r="P17" s="180">
        <v>5</v>
      </c>
      <c r="BE17" s="9">
        <v>15</v>
      </c>
      <c r="BF17" s="7" t="str">
        <f>VLOOKUP($BE17,CHOOSE({1,2},$B$3:$B$1003,$C$3:$C$1003),2,FALSE)</f>
        <v>Yves Chapdelaine</v>
      </c>
      <c r="BG17" s="8">
        <f>VLOOKUP($BE17,CHOOSE({1,2},$B$3:$B$1003,$A$3:$A$1003),2,FALSE)</f>
        <v>1070</v>
      </c>
      <c r="BH17" s="8">
        <f t="shared" si="0"/>
        <v>2</v>
      </c>
      <c r="BI17" s="45"/>
      <c r="BJ17" s="189"/>
      <c r="BK17" s="190"/>
      <c r="BL17" s="191"/>
    </row>
    <row r="18" spans="1:64" ht="15" thickBot="1" x14ac:dyDescent="0.3">
      <c r="A18" s="43">
        <v>1015</v>
      </c>
      <c r="B18" s="42"/>
      <c r="C18" s="197" t="s">
        <v>23</v>
      </c>
      <c r="P18" s="177"/>
      <c r="BE18" s="10">
        <v>16</v>
      </c>
      <c r="BF18" s="11" t="str">
        <f>VLOOKUP($BE18,CHOOSE({1,2},$B$3:$B$1003,$C$3:$C$1003),2,FALSE)</f>
        <v>Michel Taillon</v>
      </c>
      <c r="BG18" s="12">
        <f>VLOOKUP($BE18,CHOOSE({1,2},$B$3:$B$1003,$A$3:$A$1003),2,FALSE)</f>
        <v>1075</v>
      </c>
      <c r="BH18" s="13">
        <f t="shared" si="0"/>
        <v>8</v>
      </c>
      <c r="BI18" s="47"/>
      <c r="BJ18" s="192"/>
      <c r="BK18" s="193"/>
      <c r="BL18" s="194"/>
    </row>
    <row r="19" spans="1:64" x14ac:dyDescent="0.3">
      <c r="A19" s="44">
        <v>1016</v>
      </c>
      <c r="B19" s="42"/>
      <c r="C19" s="197" t="s">
        <v>24</v>
      </c>
      <c r="P19" s="177"/>
    </row>
    <row r="20" spans="1:64" x14ac:dyDescent="0.3">
      <c r="A20" s="44">
        <v>1017</v>
      </c>
      <c r="B20" s="42"/>
      <c r="C20" s="197" t="s">
        <v>25</v>
      </c>
      <c r="P20" s="177"/>
    </row>
    <row r="21" spans="1:64" x14ac:dyDescent="0.3">
      <c r="A21" s="44">
        <v>1018</v>
      </c>
      <c r="B21" s="45"/>
      <c r="C21" s="197" t="s">
        <v>26</v>
      </c>
      <c r="P21" s="177"/>
    </row>
    <row r="22" spans="1:64" x14ac:dyDescent="0.3">
      <c r="A22" s="44">
        <v>1019</v>
      </c>
      <c r="B22" s="175">
        <v>4</v>
      </c>
      <c r="C22" s="197" t="s">
        <v>27</v>
      </c>
      <c r="P22" s="180">
        <v>1</v>
      </c>
    </row>
    <row r="23" spans="1:64" x14ac:dyDescent="0.3">
      <c r="A23" s="44">
        <v>1020</v>
      </c>
      <c r="B23" s="45"/>
      <c r="C23" s="197" t="s">
        <v>28</v>
      </c>
      <c r="P23" s="177"/>
    </row>
    <row r="24" spans="1:64" x14ac:dyDescent="0.3">
      <c r="A24" s="44">
        <v>1021</v>
      </c>
      <c r="B24" s="45"/>
      <c r="C24" s="197" t="s">
        <v>29</v>
      </c>
      <c r="P24" s="177"/>
    </row>
    <row r="25" spans="1:64" x14ac:dyDescent="0.3">
      <c r="A25" s="44">
        <v>1022</v>
      </c>
      <c r="B25" s="45"/>
      <c r="C25" s="197" t="s">
        <v>30</v>
      </c>
      <c r="P25" s="177"/>
    </row>
    <row r="26" spans="1:64" x14ac:dyDescent="0.3">
      <c r="A26" s="44">
        <v>1023</v>
      </c>
      <c r="B26" s="45"/>
      <c r="C26" s="197" t="s">
        <v>31</v>
      </c>
      <c r="P26" s="177"/>
    </row>
    <row r="27" spans="1:64" x14ac:dyDescent="0.3">
      <c r="A27" s="44">
        <v>1024</v>
      </c>
      <c r="B27" s="175">
        <v>5</v>
      </c>
      <c r="C27" s="197" t="s">
        <v>32</v>
      </c>
      <c r="P27" s="180">
        <v>12</v>
      </c>
    </row>
    <row r="28" spans="1:64" x14ac:dyDescent="0.3">
      <c r="A28" s="44">
        <v>1025</v>
      </c>
      <c r="B28" s="45"/>
      <c r="C28" s="197" t="s">
        <v>33</v>
      </c>
      <c r="P28" s="177"/>
    </row>
    <row r="29" spans="1:64" x14ac:dyDescent="0.3">
      <c r="A29" s="44">
        <v>1026</v>
      </c>
      <c r="B29" s="45"/>
      <c r="C29" s="197" t="s">
        <v>34</v>
      </c>
      <c r="P29" s="177"/>
    </row>
    <row r="30" spans="1:64" x14ac:dyDescent="0.3">
      <c r="A30" s="44">
        <v>1027</v>
      </c>
      <c r="B30" s="45"/>
      <c r="C30" s="197" t="s">
        <v>35</v>
      </c>
      <c r="P30" s="177"/>
    </row>
    <row r="31" spans="1:64" x14ac:dyDescent="0.3">
      <c r="A31" s="44">
        <v>1028</v>
      </c>
      <c r="B31" s="45"/>
      <c r="C31" s="197" t="s">
        <v>36</v>
      </c>
      <c r="P31" s="177"/>
    </row>
    <row r="32" spans="1:64" x14ac:dyDescent="0.3">
      <c r="A32" s="44">
        <v>1029</v>
      </c>
      <c r="B32" s="175">
        <v>6</v>
      </c>
      <c r="C32" s="197" t="s">
        <v>37</v>
      </c>
      <c r="P32" s="180">
        <v>3</v>
      </c>
    </row>
    <row r="33" spans="1:16" x14ac:dyDescent="0.3">
      <c r="A33" s="44">
        <v>1030</v>
      </c>
      <c r="B33" s="45"/>
      <c r="C33" s="197" t="s">
        <v>38</v>
      </c>
      <c r="P33" s="177"/>
    </row>
    <row r="34" spans="1:16" x14ac:dyDescent="0.3">
      <c r="A34" s="44">
        <v>1031</v>
      </c>
      <c r="B34" s="45"/>
      <c r="C34" s="197" t="s">
        <v>39</v>
      </c>
      <c r="P34" s="177"/>
    </row>
    <row r="35" spans="1:16" x14ac:dyDescent="0.3">
      <c r="A35" s="44">
        <v>1032</v>
      </c>
      <c r="B35" s="45"/>
      <c r="C35" s="197" t="s">
        <v>40</v>
      </c>
      <c r="P35" s="177"/>
    </row>
    <row r="36" spans="1:16" x14ac:dyDescent="0.3">
      <c r="A36" s="44">
        <v>1033</v>
      </c>
      <c r="B36" s="45"/>
      <c r="C36" s="197" t="s">
        <v>41</v>
      </c>
      <c r="P36" s="177"/>
    </row>
    <row r="37" spans="1:16" x14ac:dyDescent="0.3">
      <c r="A37" s="44">
        <v>1034</v>
      </c>
      <c r="B37" s="175">
        <v>7</v>
      </c>
      <c r="C37" s="197" t="s">
        <v>42</v>
      </c>
      <c r="P37" s="180">
        <v>6</v>
      </c>
    </row>
    <row r="38" spans="1:16" x14ac:dyDescent="0.3">
      <c r="A38" s="44">
        <v>1035</v>
      </c>
      <c r="B38" s="45"/>
      <c r="C38" s="197" t="s">
        <v>43</v>
      </c>
      <c r="P38" s="177"/>
    </row>
    <row r="39" spans="1:16" x14ac:dyDescent="0.3">
      <c r="A39" s="44">
        <v>1036</v>
      </c>
      <c r="B39" s="45"/>
      <c r="C39" s="197" t="s">
        <v>44</v>
      </c>
      <c r="P39" s="177"/>
    </row>
    <row r="40" spans="1:16" x14ac:dyDescent="0.3">
      <c r="A40" s="44">
        <v>1037</v>
      </c>
      <c r="B40" s="45"/>
      <c r="C40" s="197" t="s">
        <v>45</v>
      </c>
      <c r="P40" s="177"/>
    </row>
    <row r="41" spans="1:16" x14ac:dyDescent="0.3">
      <c r="A41" s="44">
        <v>1038</v>
      </c>
      <c r="B41" s="45"/>
      <c r="C41" s="197" t="s">
        <v>46</v>
      </c>
      <c r="P41" s="177"/>
    </row>
    <row r="42" spans="1:16" x14ac:dyDescent="0.3">
      <c r="A42" s="44">
        <v>1039</v>
      </c>
      <c r="B42" s="175">
        <v>8</v>
      </c>
      <c r="C42" s="197" t="s">
        <v>47</v>
      </c>
      <c r="P42" s="180">
        <v>7</v>
      </c>
    </row>
    <row r="43" spans="1:16" x14ac:dyDescent="0.3">
      <c r="A43" s="44">
        <v>1040</v>
      </c>
      <c r="B43" s="45"/>
      <c r="C43" s="197" t="s">
        <v>48</v>
      </c>
      <c r="P43" s="177"/>
    </row>
    <row r="44" spans="1:16" x14ac:dyDescent="0.3">
      <c r="A44" s="44">
        <v>1041</v>
      </c>
      <c r="B44" s="45"/>
      <c r="C44" s="197" t="s">
        <v>49</v>
      </c>
      <c r="P44" s="177"/>
    </row>
    <row r="45" spans="1:16" x14ac:dyDescent="0.3">
      <c r="A45" s="44">
        <v>1042</v>
      </c>
      <c r="B45" s="45"/>
      <c r="C45" s="197" t="s">
        <v>50</v>
      </c>
      <c r="P45" s="177"/>
    </row>
    <row r="46" spans="1:16" x14ac:dyDescent="0.3">
      <c r="A46" s="44">
        <v>1043</v>
      </c>
      <c r="B46" s="45"/>
      <c r="C46" s="197" t="s">
        <v>51</v>
      </c>
      <c r="P46" s="177"/>
    </row>
    <row r="47" spans="1:16" x14ac:dyDescent="0.3">
      <c r="A47" s="44">
        <v>1044</v>
      </c>
      <c r="B47" s="175">
        <v>9</v>
      </c>
      <c r="C47" s="197" t="s">
        <v>52</v>
      </c>
      <c r="P47" s="180">
        <v>4</v>
      </c>
    </row>
    <row r="48" spans="1:16" x14ac:dyDescent="0.3">
      <c r="A48" s="44">
        <v>1045</v>
      </c>
      <c r="B48" s="45"/>
      <c r="C48" s="197" t="s">
        <v>53</v>
      </c>
      <c r="P48" s="177"/>
    </row>
    <row r="49" spans="1:62" x14ac:dyDescent="0.3">
      <c r="A49" s="44">
        <v>1046</v>
      </c>
      <c r="B49" s="45"/>
      <c r="C49" s="197" t="s">
        <v>54</v>
      </c>
      <c r="P49" s="177"/>
      <c r="BE49" s="17"/>
      <c r="BF49" s="17"/>
      <c r="BG49" s="17"/>
      <c r="BH49" s="14"/>
    </row>
    <row r="50" spans="1:62" x14ac:dyDescent="0.3">
      <c r="A50" s="44">
        <v>1047</v>
      </c>
      <c r="B50" s="45"/>
      <c r="C50" s="197" t="s">
        <v>55</v>
      </c>
      <c r="P50" s="177"/>
      <c r="BE50" s="17"/>
      <c r="BF50" s="17"/>
      <c r="BG50" s="17"/>
      <c r="BH50" s="14"/>
    </row>
    <row r="51" spans="1:62" x14ac:dyDescent="0.3">
      <c r="A51" s="44">
        <v>1048</v>
      </c>
      <c r="B51" s="45"/>
      <c r="C51" s="197" t="s">
        <v>56</v>
      </c>
      <c r="P51" s="177"/>
      <c r="BE51" s="17"/>
      <c r="BF51" s="17"/>
      <c r="BG51" s="17"/>
      <c r="BH51" s="14"/>
    </row>
    <row r="52" spans="1:62" x14ac:dyDescent="0.3">
      <c r="A52" s="44">
        <v>1049</v>
      </c>
      <c r="B52" s="175">
        <v>10</v>
      </c>
      <c r="C52" s="197" t="s">
        <v>57</v>
      </c>
      <c r="P52" s="180">
        <v>1</v>
      </c>
      <c r="BE52" s="17"/>
      <c r="BF52" s="17"/>
      <c r="BG52" s="17"/>
      <c r="BH52" s="14"/>
    </row>
    <row r="53" spans="1:62" ht="15.6" x14ac:dyDescent="0.3">
      <c r="A53" s="44">
        <v>1050</v>
      </c>
      <c r="B53" s="45"/>
      <c r="C53" s="197" t="s">
        <v>58</v>
      </c>
      <c r="P53" s="177"/>
      <c r="BE53" s="18"/>
      <c r="BF53" s="19"/>
      <c r="BG53" s="19"/>
      <c r="BH53" s="20"/>
      <c r="BI53" s="21"/>
      <c r="BJ53" s="21"/>
    </row>
    <row r="54" spans="1:62" ht="15.6" x14ac:dyDescent="0.3">
      <c r="A54" s="44">
        <v>1051</v>
      </c>
      <c r="B54" s="45"/>
      <c r="C54" s="197" t="s">
        <v>59</v>
      </c>
      <c r="P54" s="177"/>
      <c r="BE54" s="18"/>
      <c r="BF54" s="22"/>
      <c r="BG54" s="22"/>
      <c r="BH54" s="23"/>
      <c r="BI54" s="21"/>
    </row>
    <row r="55" spans="1:62" ht="15.6" x14ac:dyDescent="0.3">
      <c r="A55" s="44">
        <v>1052</v>
      </c>
      <c r="B55" s="45"/>
      <c r="C55" s="197" t="s">
        <v>60</v>
      </c>
      <c r="P55" s="177"/>
      <c r="BE55" s="18"/>
      <c r="BF55" s="22"/>
      <c r="BG55" s="22"/>
      <c r="BH55" s="23"/>
      <c r="BI55" s="21"/>
    </row>
    <row r="56" spans="1:62" ht="15.6" x14ac:dyDescent="0.25">
      <c r="A56" s="44">
        <v>1053</v>
      </c>
      <c r="B56" s="175">
        <v>11</v>
      </c>
      <c r="C56" s="197" t="s">
        <v>61</v>
      </c>
      <c r="P56" s="180">
        <v>9</v>
      </c>
      <c r="BE56" s="24"/>
      <c r="BF56" s="22"/>
      <c r="BG56" s="22"/>
      <c r="BH56" s="23"/>
      <c r="BI56" s="21"/>
    </row>
    <row r="57" spans="1:62" ht="15.6" x14ac:dyDescent="0.25">
      <c r="A57" s="44">
        <v>1054</v>
      </c>
      <c r="B57" s="45"/>
      <c r="C57" s="197" t="s">
        <v>62</v>
      </c>
      <c r="P57" s="177"/>
      <c r="BE57" s="24"/>
      <c r="BF57" s="22"/>
      <c r="BG57" s="22"/>
      <c r="BH57" s="23"/>
      <c r="BI57" s="21"/>
    </row>
    <row r="58" spans="1:62" ht="15.6" x14ac:dyDescent="0.25">
      <c r="A58" s="44">
        <v>1055</v>
      </c>
      <c r="B58" s="45"/>
      <c r="C58" s="197" t="s">
        <v>63</v>
      </c>
      <c r="P58" s="177"/>
      <c r="BE58" s="25"/>
      <c r="BF58" s="22"/>
      <c r="BG58" s="22"/>
      <c r="BH58" s="23"/>
      <c r="BI58" s="21"/>
    </row>
    <row r="59" spans="1:62" ht="15.6" x14ac:dyDescent="0.25">
      <c r="A59" s="44">
        <v>1056</v>
      </c>
      <c r="B59" s="45"/>
      <c r="C59" s="197" t="s">
        <v>64</v>
      </c>
      <c r="P59" s="177"/>
      <c r="BE59" s="26"/>
      <c r="BF59" s="19"/>
      <c r="BG59" s="19"/>
      <c r="BH59" s="20"/>
      <c r="BI59" s="21"/>
      <c r="BJ59" s="21"/>
    </row>
    <row r="60" spans="1:62" ht="15.6" x14ac:dyDescent="0.3">
      <c r="A60" s="44">
        <v>1057</v>
      </c>
      <c r="B60" s="45"/>
      <c r="C60" s="197" t="s">
        <v>65</v>
      </c>
      <c r="P60" s="177"/>
      <c r="BE60" s="18"/>
      <c r="BF60" s="22"/>
      <c r="BG60" s="22"/>
      <c r="BH60" s="23"/>
      <c r="BI60" s="21"/>
    </row>
    <row r="61" spans="1:62" ht="15.6" x14ac:dyDescent="0.25">
      <c r="A61" s="44">
        <v>1058</v>
      </c>
      <c r="B61" s="175">
        <v>12</v>
      </c>
      <c r="C61" s="197" t="s">
        <v>66</v>
      </c>
      <c r="P61" s="180">
        <v>7</v>
      </c>
      <c r="BE61" s="26"/>
      <c r="BF61" s="22"/>
      <c r="BG61" s="22"/>
      <c r="BH61" s="23"/>
      <c r="BI61" s="21"/>
    </row>
    <row r="62" spans="1:62" ht="15.6" x14ac:dyDescent="0.3">
      <c r="A62" s="44">
        <v>1059</v>
      </c>
      <c r="B62" s="45"/>
      <c r="C62" s="197" t="s">
        <v>67</v>
      </c>
      <c r="P62" s="177"/>
      <c r="BE62" s="27"/>
      <c r="BF62" s="22"/>
      <c r="BG62" s="22"/>
      <c r="BH62" s="23"/>
      <c r="BI62" s="21"/>
    </row>
    <row r="63" spans="1:62" ht="15.6" x14ac:dyDescent="0.25">
      <c r="A63" s="44">
        <v>1060</v>
      </c>
      <c r="B63" s="45"/>
      <c r="C63" s="197" t="s">
        <v>68</v>
      </c>
      <c r="P63" s="177"/>
      <c r="BE63" s="28"/>
      <c r="BF63" s="22"/>
      <c r="BG63" s="22"/>
      <c r="BH63" s="23"/>
      <c r="BI63" s="21"/>
    </row>
    <row r="64" spans="1:62" ht="15.6" x14ac:dyDescent="0.25">
      <c r="A64" s="44">
        <v>1061</v>
      </c>
      <c r="B64" s="45"/>
      <c r="C64" s="197" t="s">
        <v>69</v>
      </c>
      <c r="P64" s="177"/>
      <c r="BE64" s="29"/>
      <c r="BF64" s="22"/>
      <c r="BG64" s="22"/>
      <c r="BH64" s="23"/>
      <c r="BI64" s="21"/>
    </row>
    <row r="65" spans="1:64" ht="15.6" x14ac:dyDescent="0.25">
      <c r="A65" s="44">
        <v>1062</v>
      </c>
      <c r="B65" s="175">
        <v>13</v>
      </c>
      <c r="C65" s="197" t="s">
        <v>70</v>
      </c>
      <c r="P65" s="180">
        <v>5</v>
      </c>
      <c r="BE65" s="29"/>
      <c r="BF65" s="19"/>
      <c r="BG65" s="19"/>
      <c r="BH65" s="20"/>
      <c r="BI65" s="21"/>
      <c r="BJ65" s="21"/>
    </row>
    <row r="66" spans="1:64" ht="15.6" x14ac:dyDescent="0.25">
      <c r="A66" s="44">
        <v>1063</v>
      </c>
      <c r="B66" s="45"/>
      <c r="C66" s="197" t="s">
        <v>71</v>
      </c>
      <c r="P66" s="177"/>
      <c r="BE66" s="29"/>
      <c r="BF66" s="22"/>
      <c r="BG66" s="22"/>
      <c r="BH66" s="23"/>
      <c r="BI66" s="21"/>
    </row>
    <row r="67" spans="1:64" ht="15.6" x14ac:dyDescent="0.25">
      <c r="A67" s="44">
        <v>1064</v>
      </c>
      <c r="B67" s="45"/>
      <c r="C67" s="197" t="s">
        <v>72</v>
      </c>
      <c r="P67" s="177"/>
      <c r="BE67" s="29"/>
      <c r="BF67" s="22"/>
      <c r="BG67" s="22"/>
      <c r="BH67" s="23"/>
      <c r="BI67" s="21"/>
    </row>
    <row r="68" spans="1:64" ht="15.6" x14ac:dyDescent="0.25">
      <c r="A68" s="44">
        <v>1065</v>
      </c>
      <c r="B68" s="45"/>
      <c r="C68" s="197" t="s">
        <v>73</v>
      </c>
      <c r="P68" s="177"/>
      <c r="BE68" s="29"/>
      <c r="BF68" s="22"/>
      <c r="BG68" s="22"/>
      <c r="BH68" s="23"/>
      <c r="BI68" s="21"/>
    </row>
    <row r="69" spans="1:64" ht="15.6" x14ac:dyDescent="0.25">
      <c r="A69" s="44">
        <v>1066</v>
      </c>
      <c r="B69" s="175">
        <v>14</v>
      </c>
      <c r="C69" s="197" t="s">
        <v>74</v>
      </c>
      <c r="P69" s="180">
        <v>6</v>
      </c>
      <c r="BE69" s="30"/>
      <c r="BF69" s="22"/>
      <c r="BG69" s="22"/>
      <c r="BH69" s="23"/>
      <c r="BI69" s="21"/>
    </row>
    <row r="70" spans="1:64" ht="15.6" x14ac:dyDescent="0.25">
      <c r="A70" s="44">
        <v>1067</v>
      </c>
      <c r="B70" s="45"/>
      <c r="C70" s="197" t="s">
        <v>75</v>
      </c>
      <c r="P70" s="177"/>
      <c r="BE70" s="30"/>
      <c r="BF70" s="22"/>
      <c r="BG70" s="22"/>
      <c r="BH70" s="23"/>
      <c r="BI70" s="21"/>
    </row>
    <row r="71" spans="1:64" ht="15.6" x14ac:dyDescent="0.25">
      <c r="A71" s="44">
        <v>1068</v>
      </c>
      <c r="B71" s="45"/>
      <c r="C71" s="197" t="s">
        <v>76</v>
      </c>
      <c r="P71" s="177"/>
      <c r="BE71" s="30"/>
      <c r="BF71" s="19"/>
      <c r="BG71" s="19"/>
      <c r="BH71" s="20"/>
      <c r="BI71" s="21"/>
      <c r="BJ71" s="21"/>
      <c r="BL71" s="21"/>
    </row>
    <row r="72" spans="1:64" ht="15.6" x14ac:dyDescent="0.25">
      <c r="A72" s="44">
        <v>1069</v>
      </c>
      <c r="B72" s="45"/>
      <c r="C72" s="197" t="s">
        <v>77</v>
      </c>
      <c r="P72" s="177"/>
      <c r="BE72" s="29"/>
      <c r="BF72" s="31"/>
      <c r="BG72" s="31"/>
      <c r="BH72" s="31"/>
    </row>
    <row r="73" spans="1:64" ht="15.6" x14ac:dyDescent="0.25">
      <c r="A73" s="44">
        <v>1070</v>
      </c>
      <c r="B73" s="175">
        <v>15</v>
      </c>
      <c r="C73" s="197" t="s">
        <v>78</v>
      </c>
      <c r="P73" s="180">
        <v>2</v>
      </c>
      <c r="BE73" s="29"/>
      <c r="BF73" s="31"/>
      <c r="BG73" s="31"/>
      <c r="BH73" s="31"/>
    </row>
    <row r="74" spans="1:64" ht="15.6" x14ac:dyDescent="0.25">
      <c r="A74" s="44">
        <v>1071</v>
      </c>
      <c r="B74" s="45"/>
      <c r="C74" s="197" t="s">
        <v>79</v>
      </c>
      <c r="P74" s="177"/>
      <c r="BE74" s="24"/>
      <c r="BF74" s="22"/>
      <c r="BG74" s="22"/>
      <c r="BH74" s="32"/>
    </row>
    <row r="75" spans="1:64" ht="15.6" x14ac:dyDescent="0.3">
      <c r="A75" s="44">
        <v>1072</v>
      </c>
      <c r="B75" s="45"/>
      <c r="C75" s="197" t="s">
        <v>80</v>
      </c>
      <c r="P75" s="177"/>
      <c r="BE75" s="33"/>
      <c r="BF75" s="22"/>
      <c r="BG75" s="22"/>
      <c r="BH75" s="32"/>
    </row>
    <row r="76" spans="1:64" ht="15.6" x14ac:dyDescent="0.3">
      <c r="A76" s="44">
        <v>1073</v>
      </c>
      <c r="B76" s="45"/>
      <c r="C76" s="197" t="s">
        <v>81</v>
      </c>
      <c r="P76" s="177"/>
      <c r="BE76" s="33"/>
      <c r="BF76" s="22"/>
      <c r="BG76" s="22"/>
      <c r="BH76" s="32"/>
    </row>
    <row r="77" spans="1:64" ht="15.6" x14ac:dyDescent="0.25">
      <c r="A77" s="44">
        <v>1074</v>
      </c>
      <c r="B77" s="45"/>
      <c r="C77" s="197" t="s">
        <v>82</v>
      </c>
      <c r="P77" s="177"/>
      <c r="BE77" s="29"/>
      <c r="BF77" s="22"/>
      <c r="BG77" s="22"/>
      <c r="BH77" s="32"/>
    </row>
    <row r="78" spans="1:64" ht="15.6" x14ac:dyDescent="0.3">
      <c r="A78" s="44">
        <v>1075</v>
      </c>
      <c r="B78" s="175">
        <v>16</v>
      </c>
      <c r="C78" s="197" t="s">
        <v>83</v>
      </c>
      <c r="P78" s="180">
        <v>8</v>
      </c>
      <c r="BE78" s="33"/>
      <c r="BF78" s="22"/>
      <c r="BG78" s="22"/>
      <c r="BH78" s="32"/>
    </row>
    <row r="79" spans="1:64" ht="15.6" x14ac:dyDescent="0.3">
      <c r="A79" s="44">
        <v>1076</v>
      </c>
      <c r="B79" s="45"/>
      <c r="C79" s="197" t="s">
        <v>84</v>
      </c>
      <c r="P79" s="177"/>
      <c r="BE79" s="18"/>
      <c r="BF79" s="22"/>
      <c r="BG79" s="22"/>
      <c r="BH79" s="32"/>
    </row>
    <row r="80" spans="1:64" ht="15.6" x14ac:dyDescent="0.3">
      <c r="A80" s="44">
        <v>1077</v>
      </c>
      <c r="B80" s="45"/>
      <c r="C80" s="197" t="s">
        <v>85</v>
      </c>
      <c r="P80" s="177"/>
      <c r="BE80" s="18"/>
      <c r="BF80" s="22"/>
      <c r="BG80" s="22"/>
      <c r="BH80" s="32"/>
    </row>
    <row r="81" spans="1:60" ht="15.6" x14ac:dyDescent="0.25">
      <c r="A81" s="44">
        <v>1078</v>
      </c>
      <c r="B81" s="45"/>
      <c r="C81" s="197" t="s">
        <v>86</v>
      </c>
      <c r="P81" s="177"/>
      <c r="BE81" s="24"/>
      <c r="BF81" s="22"/>
      <c r="BG81" s="22"/>
      <c r="BH81" s="32"/>
    </row>
    <row r="82" spans="1:60" ht="15.6" x14ac:dyDescent="0.25">
      <c r="A82" s="44">
        <v>1079</v>
      </c>
      <c r="B82" s="45"/>
      <c r="C82" s="197" t="s">
        <v>87</v>
      </c>
      <c r="P82" s="177"/>
      <c r="BE82" s="24"/>
      <c r="BF82" s="22"/>
      <c r="BG82" s="22"/>
      <c r="BH82" s="32"/>
    </row>
    <row r="83" spans="1:60" ht="15.6" x14ac:dyDescent="0.25">
      <c r="A83" s="44">
        <v>1080</v>
      </c>
      <c r="B83" s="45"/>
      <c r="C83" s="197" t="s">
        <v>88</v>
      </c>
      <c r="P83" s="177"/>
      <c r="BE83" s="25"/>
      <c r="BF83" s="22"/>
      <c r="BG83" s="22"/>
      <c r="BH83" s="32"/>
    </row>
    <row r="84" spans="1:60" ht="15.6" x14ac:dyDescent="0.25">
      <c r="A84" s="44">
        <v>1081</v>
      </c>
      <c r="B84" s="45"/>
      <c r="C84" s="197" t="s">
        <v>89</v>
      </c>
      <c r="P84" s="177"/>
      <c r="BE84" s="26"/>
      <c r="BF84" s="22"/>
      <c r="BG84" s="22"/>
      <c r="BH84" s="32"/>
    </row>
    <row r="85" spans="1:60" ht="15.6" x14ac:dyDescent="0.3">
      <c r="A85" s="44">
        <v>1082</v>
      </c>
      <c r="B85" s="45"/>
      <c r="C85" s="197"/>
      <c r="P85" s="177"/>
      <c r="BE85" s="18"/>
      <c r="BF85" s="22"/>
      <c r="BG85" s="22"/>
      <c r="BH85" s="32"/>
    </row>
    <row r="86" spans="1:60" ht="15.6" x14ac:dyDescent="0.25">
      <c r="A86" s="44">
        <v>1083</v>
      </c>
      <c r="B86" s="45"/>
      <c r="C86" s="197"/>
      <c r="P86" s="177"/>
      <c r="BE86" s="26"/>
      <c r="BH86" s="32"/>
    </row>
    <row r="87" spans="1:60" ht="15.6" x14ac:dyDescent="0.3">
      <c r="A87" s="44">
        <v>1084</v>
      </c>
      <c r="B87" s="45"/>
      <c r="C87" s="197"/>
      <c r="P87" s="177"/>
      <c r="BE87" s="27"/>
      <c r="BF87" s="31"/>
      <c r="BG87" s="31"/>
      <c r="BH87" s="31"/>
    </row>
    <row r="88" spans="1:60" ht="15.6" x14ac:dyDescent="0.25">
      <c r="A88" s="44">
        <v>1085</v>
      </c>
      <c r="B88" s="45"/>
      <c r="C88" s="197"/>
      <c r="P88" s="177"/>
      <c r="BE88" s="28"/>
      <c r="BF88" s="34"/>
      <c r="BG88" s="34"/>
      <c r="BH88" s="31"/>
    </row>
    <row r="89" spans="1:60" ht="15.6" x14ac:dyDescent="0.25">
      <c r="A89" s="44">
        <v>1086</v>
      </c>
      <c r="B89" s="45"/>
      <c r="C89" s="197"/>
      <c r="P89" s="177"/>
      <c r="BE89" s="29"/>
      <c r="BF89" s="34"/>
      <c r="BG89" s="34"/>
      <c r="BH89" s="31"/>
    </row>
    <row r="90" spans="1:60" ht="15.6" x14ac:dyDescent="0.25">
      <c r="A90" s="44">
        <v>1087</v>
      </c>
      <c r="B90" s="45"/>
      <c r="C90" s="197"/>
      <c r="P90" s="177"/>
      <c r="BE90" s="29"/>
      <c r="BF90" s="34"/>
      <c r="BG90" s="34"/>
      <c r="BH90" s="31"/>
    </row>
    <row r="91" spans="1:60" ht="15.6" x14ac:dyDescent="0.25">
      <c r="A91" s="44">
        <v>1088</v>
      </c>
      <c r="B91" s="45"/>
      <c r="C91" s="197"/>
      <c r="P91" s="177"/>
      <c r="BE91" s="29"/>
      <c r="BF91" s="35"/>
      <c r="BG91" s="35"/>
      <c r="BH91" s="31"/>
    </row>
    <row r="92" spans="1:60" ht="15.6" x14ac:dyDescent="0.25">
      <c r="A92" s="44">
        <v>1089</v>
      </c>
      <c r="B92" s="45"/>
      <c r="C92" s="197"/>
      <c r="P92" s="177"/>
      <c r="BE92" s="29"/>
      <c r="BF92" s="34"/>
      <c r="BG92" s="34"/>
      <c r="BH92" s="31"/>
    </row>
    <row r="93" spans="1:60" ht="15.6" x14ac:dyDescent="0.25">
      <c r="A93" s="44">
        <v>1090</v>
      </c>
      <c r="B93" s="45"/>
      <c r="C93" s="197"/>
      <c r="P93" s="177"/>
      <c r="BE93" s="29"/>
      <c r="BF93" s="34"/>
      <c r="BG93" s="34"/>
      <c r="BH93" s="31"/>
    </row>
    <row r="94" spans="1:60" ht="15.6" x14ac:dyDescent="0.25">
      <c r="A94" s="44">
        <v>1091</v>
      </c>
      <c r="B94" s="45"/>
      <c r="C94" s="197"/>
      <c r="P94" s="177"/>
      <c r="BE94" s="30"/>
      <c r="BF94" s="34"/>
      <c r="BG94" s="34"/>
      <c r="BH94" s="31"/>
    </row>
    <row r="95" spans="1:60" ht="15.6" x14ac:dyDescent="0.25">
      <c r="A95" s="44">
        <v>1092</v>
      </c>
      <c r="B95" s="45"/>
      <c r="C95" s="197"/>
      <c r="P95" s="177"/>
      <c r="BE95" s="30"/>
      <c r="BF95" s="34"/>
      <c r="BG95" s="34"/>
      <c r="BH95" s="31"/>
    </row>
    <row r="96" spans="1:60" ht="15.6" x14ac:dyDescent="0.25">
      <c r="A96" s="44">
        <v>1093</v>
      </c>
      <c r="B96" s="45"/>
      <c r="C96" s="197"/>
      <c r="P96" s="177"/>
      <c r="BE96" s="30"/>
      <c r="BF96" s="34"/>
      <c r="BG96" s="34"/>
      <c r="BH96" s="31"/>
    </row>
    <row r="97" spans="1:60" ht="15.6" x14ac:dyDescent="0.25">
      <c r="A97" s="44">
        <v>1094</v>
      </c>
      <c r="B97" s="45"/>
      <c r="C97" s="197"/>
      <c r="P97" s="177"/>
      <c r="BE97" s="29"/>
      <c r="BF97" s="34"/>
      <c r="BG97" s="34"/>
      <c r="BH97" s="31"/>
    </row>
    <row r="98" spans="1:60" ht="15.6" x14ac:dyDescent="0.25">
      <c r="A98" s="44">
        <v>1095</v>
      </c>
      <c r="B98" s="45"/>
      <c r="C98" s="197"/>
      <c r="P98" s="177"/>
      <c r="BE98" s="29"/>
      <c r="BF98" s="34"/>
      <c r="BG98" s="34"/>
      <c r="BH98" s="31"/>
    </row>
    <row r="99" spans="1:60" ht="15.6" x14ac:dyDescent="0.25">
      <c r="A99" s="44">
        <v>1096</v>
      </c>
      <c r="B99" s="45"/>
      <c r="C99" s="197"/>
      <c r="P99" s="177"/>
      <c r="BE99" s="24"/>
      <c r="BF99" s="34"/>
      <c r="BG99" s="34"/>
      <c r="BH99" s="31"/>
    </row>
    <row r="100" spans="1:60" ht="15.6" x14ac:dyDescent="0.3">
      <c r="A100" s="44">
        <v>1097</v>
      </c>
      <c r="B100" s="45"/>
      <c r="C100" s="197"/>
      <c r="P100" s="177"/>
      <c r="BE100" s="33"/>
      <c r="BF100" s="34"/>
      <c r="BG100" s="34"/>
      <c r="BH100" s="31"/>
    </row>
    <row r="101" spans="1:60" ht="15.6" x14ac:dyDescent="0.3">
      <c r="A101" s="44">
        <v>1098</v>
      </c>
      <c r="B101" s="45"/>
      <c r="C101" s="197"/>
      <c r="P101" s="177"/>
      <c r="BE101" s="33"/>
      <c r="BF101" s="34"/>
      <c r="BG101" s="34"/>
      <c r="BH101" s="31"/>
    </row>
    <row r="102" spans="1:60" ht="15.6" x14ac:dyDescent="0.25">
      <c r="A102" s="44">
        <v>1099</v>
      </c>
      <c r="B102" s="45"/>
      <c r="C102" s="197"/>
      <c r="P102" s="177"/>
      <c r="BE102" s="29"/>
      <c r="BF102" s="34"/>
      <c r="BG102" s="34"/>
      <c r="BH102" s="31"/>
    </row>
    <row r="103" spans="1:60" ht="15.6" x14ac:dyDescent="0.3">
      <c r="A103" s="44">
        <v>1100</v>
      </c>
      <c r="B103" s="45"/>
      <c r="C103" s="197"/>
      <c r="P103" s="177"/>
      <c r="BE103" s="33"/>
      <c r="BF103" s="34"/>
      <c r="BG103" s="34"/>
      <c r="BH103" s="31"/>
    </row>
    <row r="104" spans="1:60" ht="15.6" x14ac:dyDescent="0.3">
      <c r="A104" s="44">
        <v>1101</v>
      </c>
      <c r="B104" s="45"/>
      <c r="C104" s="197"/>
      <c r="P104" s="177"/>
      <c r="BE104" s="18"/>
      <c r="BF104" s="34"/>
      <c r="BG104" s="34"/>
      <c r="BH104" s="31"/>
    </row>
    <row r="105" spans="1:60" ht="15.6" x14ac:dyDescent="0.3">
      <c r="A105" s="44">
        <v>1102</v>
      </c>
      <c r="B105" s="45"/>
      <c r="C105" s="197"/>
      <c r="P105" s="177"/>
      <c r="BE105" s="18"/>
      <c r="BF105" s="34"/>
      <c r="BG105" s="34"/>
      <c r="BH105" s="31"/>
    </row>
    <row r="106" spans="1:60" ht="15.6" x14ac:dyDescent="0.3">
      <c r="A106" s="44">
        <v>1103</v>
      </c>
      <c r="B106" s="45"/>
      <c r="C106" s="197"/>
      <c r="P106" s="177"/>
      <c r="BE106" s="18"/>
      <c r="BF106" s="34"/>
      <c r="BG106" s="34"/>
      <c r="BH106" s="31"/>
    </row>
    <row r="107" spans="1:60" ht="15.6" x14ac:dyDescent="0.25">
      <c r="A107" s="44">
        <v>1104</v>
      </c>
      <c r="B107" s="45"/>
      <c r="C107" s="197"/>
      <c r="P107" s="177"/>
      <c r="BE107" s="24"/>
      <c r="BF107" s="34"/>
      <c r="BG107" s="34"/>
      <c r="BH107" s="31"/>
    </row>
    <row r="108" spans="1:60" ht="15.6" x14ac:dyDescent="0.25">
      <c r="A108" s="44">
        <v>1105</v>
      </c>
      <c r="B108" s="45"/>
      <c r="C108" s="197"/>
      <c r="P108" s="177"/>
      <c r="BE108" s="24"/>
      <c r="BF108" s="34"/>
      <c r="BG108" s="34"/>
      <c r="BH108" s="31"/>
    </row>
    <row r="109" spans="1:60" ht="15.6" x14ac:dyDescent="0.25">
      <c r="A109" s="44">
        <v>1106</v>
      </c>
      <c r="B109" s="45"/>
      <c r="C109" s="197"/>
      <c r="P109" s="177"/>
      <c r="BE109" s="25"/>
      <c r="BF109" s="34"/>
      <c r="BG109" s="34"/>
      <c r="BH109" s="31"/>
    </row>
    <row r="110" spans="1:60" ht="15.6" x14ac:dyDescent="0.25">
      <c r="A110" s="44">
        <v>1107</v>
      </c>
      <c r="B110" s="45"/>
      <c r="C110" s="197"/>
      <c r="P110" s="177"/>
      <c r="BE110" s="26"/>
      <c r="BF110" s="34"/>
      <c r="BG110" s="34"/>
      <c r="BH110" s="31"/>
    </row>
    <row r="111" spans="1:60" ht="15.6" x14ac:dyDescent="0.3">
      <c r="A111" s="44">
        <v>1108</v>
      </c>
      <c r="B111" s="45"/>
      <c r="C111" s="197"/>
      <c r="P111" s="177"/>
      <c r="BE111" s="18"/>
      <c r="BF111" s="34"/>
      <c r="BG111" s="34"/>
      <c r="BH111" s="31"/>
    </row>
    <row r="112" spans="1:60" ht="15.6" x14ac:dyDescent="0.25">
      <c r="A112" s="44">
        <v>1109</v>
      </c>
      <c r="B112" s="45"/>
      <c r="C112" s="197"/>
      <c r="P112" s="177"/>
      <c r="BE112" s="26"/>
      <c r="BF112" s="34"/>
      <c r="BG112" s="34"/>
      <c r="BH112" s="31"/>
    </row>
    <row r="113" spans="1:60" ht="15.6" x14ac:dyDescent="0.3">
      <c r="A113" s="44">
        <v>1110</v>
      </c>
      <c r="B113" s="45"/>
      <c r="C113" s="197"/>
      <c r="P113" s="177"/>
      <c r="BE113" s="27"/>
      <c r="BF113" s="34"/>
      <c r="BG113" s="34"/>
      <c r="BH113" s="31"/>
    </row>
    <row r="114" spans="1:60" ht="15.6" x14ac:dyDescent="0.25">
      <c r="A114" s="44">
        <v>1111</v>
      </c>
      <c r="B114" s="45"/>
      <c r="C114" s="197"/>
      <c r="P114" s="177"/>
      <c r="BE114" s="28"/>
      <c r="BF114" s="34"/>
      <c r="BG114" s="34"/>
      <c r="BH114" s="31"/>
    </row>
    <row r="115" spans="1:60" ht="15.6" x14ac:dyDescent="0.25">
      <c r="A115" s="44">
        <v>1112</v>
      </c>
      <c r="B115" s="45"/>
      <c r="C115" s="197"/>
      <c r="P115" s="177"/>
      <c r="BE115" s="29"/>
      <c r="BF115" s="34"/>
      <c r="BG115" s="34"/>
      <c r="BH115" s="31"/>
    </row>
    <row r="116" spans="1:60" ht="15.6" x14ac:dyDescent="0.25">
      <c r="A116" s="44">
        <v>1113</v>
      </c>
      <c r="B116" s="45"/>
      <c r="C116" s="197"/>
      <c r="P116" s="177"/>
      <c r="BE116" s="29"/>
      <c r="BF116" s="34"/>
      <c r="BG116" s="34"/>
      <c r="BH116" s="31"/>
    </row>
    <row r="117" spans="1:60" ht="15.6" x14ac:dyDescent="0.25">
      <c r="A117" s="44">
        <v>1114</v>
      </c>
      <c r="B117" s="45"/>
      <c r="C117" s="197"/>
      <c r="P117" s="177"/>
      <c r="BE117" s="29"/>
      <c r="BF117" s="34"/>
      <c r="BG117" s="34"/>
      <c r="BH117" s="31"/>
    </row>
    <row r="118" spans="1:60" ht="15.6" x14ac:dyDescent="0.25">
      <c r="A118" s="44">
        <v>1115</v>
      </c>
      <c r="B118" s="45"/>
      <c r="C118" s="197"/>
      <c r="P118" s="177"/>
      <c r="BE118" s="29"/>
    </row>
    <row r="119" spans="1:60" ht="15.6" x14ac:dyDescent="0.25">
      <c r="A119" s="44">
        <v>1116</v>
      </c>
      <c r="B119" s="45"/>
      <c r="C119" s="197"/>
      <c r="P119" s="177"/>
      <c r="BE119" s="29"/>
      <c r="BF119" s="34"/>
      <c r="BG119" s="34"/>
      <c r="BH119" s="31"/>
    </row>
    <row r="120" spans="1:60" ht="15.6" x14ac:dyDescent="0.25">
      <c r="A120" s="44">
        <v>1117</v>
      </c>
      <c r="B120" s="45"/>
      <c r="C120" s="197"/>
      <c r="P120" s="177"/>
      <c r="BE120" s="30"/>
      <c r="BF120" s="34"/>
      <c r="BG120" s="34"/>
      <c r="BH120" s="31"/>
    </row>
    <row r="121" spans="1:60" ht="15.6" x14ac:dyDescent="0.25">
      <c r="A121" s="44">
        <v>1118</v>
      </c>
      <c r="B121" s="45"/>
      <c r="C121" s="197"/>
      <c r="P121" s="177"/>
      <c r="BE121" s="30"/>
      <c r="BF121" s="34"/>
      <c r="BG121" s="34"/>
      <c r="BH121" s="31"/>
    </row>
    <row r="122" spans="1:60" ht="15.6" x14ac:dyDescent="0.25">
      <c r="A122" s="44">
        <v>1119</v>
      </c>
      <c r="B122" s="45"/>
      <c r="C122" s="197"/>
      <c r="P122" s="177"/>
      <c r="BE122" s="30"/>
      <c r="BF122" s="34"/>
      <c r="BG122" s="34"/>
      <c r="BH122" s="31"/>
    </row>
    <row r="123" spans="1:60" ht="15.6" x14ac:dyDescent="0.25">
      <c r="A123" s="44">
        <v>1120</v>
      </c>
      <c r="B123" s="45"/>
      <c r="C123" s="197"/>
      <c r="P123" s="177"/>
      <c r="BE123" s="29"/>
      <c r="BF123" s="34"/>
      <c r="BG123" s="34"/>
      <c r="BH123" s="31"/>
    </row>
    <row r="124" spans="1:60" ht="15.6" x14ac:dyDescent="0.25">
      <c r="A124" s="44">
        <v>1121</v>
      </c>
      <c r="B124" s="45"/>
      <c r="C124" s="197"/>
      <c r="P124" s="177"/>
      <c r="BE124" s="29"/>
      <c r="BF124" s="34"/>
      <c r="BG124" s="34"/>
      <c r="BH124" s="31"/>
    </row>
    <row r="125" spans="1:60" ht="15.6" x14ac:dyDescent="0.25">
      <c r="A125" s="44">
        <v>1122</v>
      </c>
      <c r="B125" s="45"/>
      <c r="C125" s="197"/>
      <c r="P125" s="177"/>
      <c r="BE125" s="24"/>
      <c r="BF125" s="34"/>
      <c r="BG125" s="34"/>
      <c r="BH125" s="31"/>
    </row>
    <row r="126" spans="1:60" ht="15.6" x14ac:dyDescent="0.3">
      <c r="A126" s="44">
        <v>1123</v>
      </c>
      <c r="B126" s="45"/>
      <c r="C126" s="197"/>
      <c r="P126" s="177"/>
      <c r="BE126" s="33"/>
      <c r="BF126" s="34"/>
      <c r="BG126" s="34"/>
      <c r="BH126" s="31"/>
    </row>
    <row r="127" spans="1:60" ht="15.6" x14ac:dyDescent="0.3">
      <c r="A127" s="44">
        <v>1124</v>
      </c>
      <c r="B127" s="45"/>
      <c r="C127" s="197"/>
      <c r="P127" s="177"/>
      <c r="BE127" s="33"/>
      <c r="BF127" s="34"/>
      <c r="BG127" s="34"/>
      <c r="BH127" s="31"/>
    </row>
    <row r="128" spans="1:60" ht="15.6" x14ac:dyDescent="0.25">
      <c r="A128" s="44">
        <v>1125</v>
      </c>
      <c r="B128" s="45"/>
      <c r="C128" s="197"/>
      <c r="P128" s="177"/>
      <c r="BE128" s="29"/>
      <c r="BF128" s="34"/>
      <c r="BG128" s="34"/>
      <c r="BH128" s="31"/>
    </row>
    <row r="129" spans="1:60" ht="15.6" x14ac:dyDescent="0.3">
      <c r="A129" s="44">
        <v>1126</v>
      </c>
      <c r="B129" s="45"/>
      <c r="C129" s="197"/>
      <c r="P129" s="177"/>
      <c r="BE129" s="33"/>
      <c r="BF129" s="34"/>
      <c r="BG129" s="34"/>
      <c r="BH129" s="31"/>
    </row>
    <row r="130" spans="1:60" ht="15.6" x14ac:dyDescent="0.3">
      <c r="A130" s="44">
        <v>1127</v>
      </c>
      <c r="B130" s="45"/>
      <c r="C130" s="197"/>
      <c r="P130" s="177"/>
      <c r="BE130" s="18"/>
      <c r="BF130" s="34"/>
      <c r="BG130" s="34"/>
      <c r="BH130" s="31"/>
    </row>
    <row r="131" spans="1:60" ht="15.6" x14ac:dyDescent="0.3">
      <c r="A131" s="44">
        <v>1128</v>
      </c>
      <c r="B131" s="45"/>
      <c r="C131" s="197"/>
      <c r="P131" s="177"/>
      <c r="BE131" s="18"/>
      <c r="BF131" s="34"/>
      <c r="BG131" s="34"/>
      <c r="BH131" s="31"/>
    </row>
    <row r="132" spans="1:60" ht="15.6" x14ac:dyDescent="0.25">
      <c r="A132" s="44">
        <v>1129</v>
      </c>
      <c r="B132" s="45"/>
      <c r="C132" s="197"/>
      <c r="P132" s="177"/>
      <c r="BE132" s="24"/>
      <c r="BF132" s="34"/>
      <c r="BG132" s="34"/>
      <c r="BH132" s="31"/>
    </row>
    <row r="133" spans="1:60" ht="15.6" x14ac:dyDescent="0.25">
      <c r="A133" s="44">
        <v>1130</v>
      </c>
      <c r="B133" s="45"/>
      <c r="C133" s="197"/>
      <c r="P133" s="177"/>
      <c r="BE133" s="24"/>
      <c r="BF133" s="34"/>
      <c r="BG133" s="34"/>
      <c r="BH133" s="31"/>
    </row>
    <row r="134" spans="1:60" ht="15.6" x14ac:dyDescent="0.25">
      <c r="A134" s="44">
        <v>1131</v>
      </c>
      <c r="B134" s="45"/>
      <c r="C134" s="197"/>
      <c r="P134" s="177"/>
      <c r="BE134" s="25"/>
      <c r="BF134" s="34"/>
      <c r="BG134" s="34"/>
      <c r="BH134" s="31"/>
    </row>
    <row r="135" spans="1:60" ht="15.6" x14ac:dyDescent="0.25">
      <c r="A135" s="44">
        <v>1132</v>
      </c>
      <c r="B135" s="45"/>
      <c r="C135" s="197"/>
      <c r="P135" s="177"/>
      <c r="BE135" s="26"/>
      <c r="BF135" s="34"/>
      <c r="BG135" s="34"/>
      <c r="BH135" s="31"/>
    </row>
    <row r="136" spans="1:60" ht="15.6" x14ac:dyDescent="0.3">
      <c r="A136" s="44">
        <v>1133</v>
      </c>
      <c r="B136" s="45"/>
      <c r="C136" s="197"/>
      <c r="P136" s="177"/>
      <c r="BE136" s="18"/>
      <c r="BF136" s="34"/>
      <c r="BG136" s="34"/>
      <c r="BH136" s="31"/>
    </row>
    <row r="137" spans="1:60" ht="15.6" x14ac:dyDescent="0.25">
      <c r="A137" s="44">
        <v>1134</v>
      </c>
      <c r="B137" s="45"/>
      <c r="C137" s="197"/>
      <c r="P137" s="177"/>
      <c r="BE137" s="26"/>
      <c r="BF137" s="34"/>
      <c r="BG137" s="34"/>
      <c r="BH137" s="31"/>
    </row>
    <row r="138" spans="1:60" ht="15.6" x14ac:dyDescent="0.3">
      <c r="A138" s="44">
        <v>1135</v>
      </c>
      <c r="B138" s="45"/>
      <c r="C138" s="197"/>
      <c r="P138" s="177"/>
      <c r="BE138" s="27"/>
      <c r="BF138" s="34"/>
      <c r="BG138" s="34"/>
      <c r="BH138" s="31"/>
    </row>
    <row r="139" spans="1:60" ht="15.6" x14ac:dyDescent="0.25">
      <c r="A139" s="44">
        <v>1136</v>
      </c>
      <c r="B139" s="45"/>
      <c r="C139" s="197"/>
      <c r="P139" s="177"/>
      <c r="BE139" s="28"/>
      <c r="BF139" s="34"/>
      <c r="BG139" s="34"/>
      <c r="BH139" s="31"/>
    </row>
    <row r="140" spans="1:60" ht="15.6" x14ac:dyDescent="0.25">
      <c r="A140" s="44">
        <v>1137</v>
      </c>
      <c r="B140" s="45"/>
      <c r="C140" s="197"/>
      <c r="P140" s="177"/>
      <c r="BE140" s="29"/>
      <c r="BF140" s="34"/>
      <c r="BG140" s="34"/>
      <c r="BH140" s="31"/>
    </row>
    <row r="141" spans="1:60" ht="15.6" x14ac:dyDescent="0.25">
      <c r="A141" s="44">
        <v>1138</v>
      </c>
      <c r="B141" s="45"/>
      <c r="C141" s="197"/>
      <c r="P141" s="177"/>
      <c r="BE141" s="29"/>
      <c r="BF141" s="34"/>
      <c r="BG141" s="34"/>
      <c r="BH141" s="31"/>
    </row>
    <row r="142" spans="1:60" ht="15.6" x14ac:dyDescent="0.25">
      <c r="A142" s="44">
        <v>1139</v>
      </c>
      <c r="B142" s="45"/>
      <c r="C142" s="197"/>
      <c r="P142" s="177"/>
      <c r="BE142" s="29"/>
      <c r="BF142" s="34"/>
      <c r="BG142" s="34"/>
      <c r="BH142" s="31"/>
    </row>
    <row r="143" spans="1:60" ht="15.6" x14ac:dyDescent="0.25">
      <c r="A143" s="44">
        <v>1140</v>
      </c>
      <c r="B143" s="45"/>
      <c r="C143" s="197"/>
      <c r="P143" s="177"/>
      <c r="BE143" s="29"/>
      <c r="BF143" s="34"/>
      <c r="BG143" s="34"/>
      <c r="BH143" s="31"/>
    </row>
    <row r="144" spans="1:60" ht="15.6" x14ac:dyDescent="0.25">
      <c r="A144" s="44">
        <v>1141</v>
      </c>
      <c r="B144" s="45"/>
      <c r="C144" s="197"/>
      <c r="P144" s="177"/>
      <c r="BE144" s="29"/>
      <c r="BF144" s="34"/>
      <c r="BG144" s="34"/>
      <c r="BH144" s="31"/>
    </row>
    <row r="145" spans="1:60" ht="15.6" x14ac:dyDescent="0.25">
      <c r="A145" s="44">
        <v>1142</v>
      </c>
      <c r="B145" s="45"/>
      <c r="C145" s="197"/>
      <c r="P145" s="177"/>
      <c r="BE145" s="30"/>
      <c r="BF145" s="34"/>
      <c r="BG145" s="34"/>
      <c r="BH145" s="31"/>
    </row>
    <row r="146" spans="1:60" ht="15.6" x14ac:dyDescent="0.25">
      <c r="A146" s="44">
        <v>1143</v>
      </c>
      <c r="B146" s="45"/>
      <c r="C146" s="197"/>
      <c r="P146" s="177"/>
      <c r="BE146" s="30"/>
      <c r="BF146" s="34"/>
      <c r="BG146" s="34"/>
      <c r="BH146" s="31"/>
    </row>
    <row r="147" spans="1:60" ht="15.6" x14ac:dyDescent="0.25">
      <c r="A147" s="44">
        <v>1144</v>
      </c>
      <c r="B147" s="45"/>
      <c r="C147" s="197"/>
      <c r="P147" s="177"/>
      <c r="BE147" s="30"/>
      <c r="BF147" s="34"/>
      <c r="BG147" s="34"/>
      <c r="BH147" s="31"/>
    </row>
    <row r="148" spans="1:60" ht="15.6" x14ac:dyDescent="0.25">
      <c r="A148" s="44">
        <v>1145</v>
      </c>
      <c r="B148" s="45"/>
      <c r="C148" s="197"/>
      <c r="P148" s="177"/>
      <c r="BE148" s="29"/>
      <c r="BF148" s="34"/>
      <c r="BG148" s="34"/>
      <c r="BH148" s="31"/>
    </row>
    <row r="149" spans="1:60" ht="15.6" x14ac:dyDescent="0.25">
      <c r="A149" s="44">
        <v>1146</v>
      </c>
      <c r="B149" s="45"/>
      <c r="C149" s="197"/>
      <c r="P149" s="177"/>
      <c r="BE149" s="29"/>
    </row>
    <row r="150" spans="1:60" ht="15.6" x14ac:dyDescent="0.25">
      <c r="A150" s="44">
        <v>1147</v>
      </c>
      <c r="B150" s="45"/>
      <c r="C150" s="197"/>
      <c r="P150" s="177"/>
      <c r="BE150" s="24"/>
    </row>
    <row r="151" spans="1:60" ht="15.6" x14ac:dyDescent="0.3">
      <c r="A151" s="44">
        <v>1148</v>
      </c>
      <c r="B151" s="45"/>
      <c r="C151" s="197"/>
      <c r="P151" s="177"/>
      <c r="BE151" s="33"/>
    </row>
    <row r="152" spans="1:60" ht="15.6" x14ac:dyDescent="0.3">
      <c r="A152" s="44">
        <v>1149</v>
      </c>
      <c r="B152" s="45"/>
      <c r="C152" s="197"/>
      <c r="P152" s="177"/>
      <c r="BE152" s="33"/>
    </row>
    <row r="153" spans="1:60" ht="15.6" x14ac:dyDescent="0.25">
      <c r="A153" s="44">
        <v>1150</v>
      </c>
      <c r="B153" s="45"/>
      <c r="C153" s="197"/>
      <c r="P153" s="177"/>
      <c r="BE153" s="29"/>
    </row>
    <row r="154" spans="1:60" ht="15.6" x14ac:dyDescent="0.3">
      <c r="A154" s="44">
        <v>1151</v>
      </c>
      <c r="B154" s="45"/>
      <c r="C154" s="197"/>
      <c r="P154" s="177"/>
      <c r="BE154" s="33"/>
    </row>
    <row r="155" spans="1:60" ht="15.6" x14ac:dyDescent="0.3">
      <c r="A155" s="44">
        <v>1152</v>
      </c>
      <c r="B155" s="45"/>
      <c r="C155" s="197"/>
      <c r="P155" s="177"/>
      <c r="BE155" s="18"/>
    </row>
    <row r="156" spans="1:60" ht="15.6" x14ac:dyDescent="0.3">
      <c r="A156" s="44">
        <v>1153</v>
      </c>
      <c r="B156" s="45"/>
      <c r="C156" s="197"/>
      <c r="P156" s="177"/>
      <c r="BE156" s="18"/>
    </row>
    <row r="157" spans="1:60" ht="15.6" x14ac:dyDescent="0.3">
      <c r="A157" s="44">
        <v>1154</v>
      </c>
      <c r="B157" s="45"/>
      <c r="C157" s="197"/>
      <c r="P157" s="177"/>
      <c r="BE157" s="18"/>
    </row>
    <row r="158" spans="1:60" ht="15.6" x14ac:dyDescent="0.25">
      <c r="A158" s="44">
        <v>1155</v>
      </c>
      <c r="B158" s="45"/>
      <c r="C158" s="197"/>
      <c r="P158" s="177"/>
      <c r="BE158" s="24"/>
    </row>
    <row r="159" spans="1:60" ht="15.6" x14ac:dyDescent="0.25">
      <c r="A159" s="44">
        <v>1156</v>
      </c>
      <c r="B159" s="45"/>
      <c r="C159" s="197"/>
      <c r="P159" s="177"/>
      <c r="BE159" s="24"/>
    </row>
    <row r="160" spans="1:60" ht="15.6" x14ac:dyDescent="0.25">
      <c r="A160" s="44">
        <v>1157</v>
      </c>
      <c r="B160" s="45"/>
      <c r="C160" s="197"/>
      <c r="P160" s="177"/>
      <c r="BE160" s="25"/>
    </row>
    <row r="161" spans="1:57" ht="15.6" x14ac:dyDescent="0.25">
      <c r="A161" s="44">
        <v>1158</v>
      </c>
      <c r="B161" s="45"/>
      <c r="C161" s="197"/>
      <c r="P161" s="177"/>
      <c r="BE161" s="26"/>
    </row>
    <row r="162" spans="1:57" ht="15.6" x14ac:dyDescent="0.3">
      <c r="A162" s="44">
        <v>1159</v>
      </c>
      <c r="B162" s="45"/>
      <c r="C162" s="197"/>
      <c r="P162" s="177"/>
      <c r="BE162" s="18"/>
    </row>
    <row r="163" spans="1:57" ht="15.6" x14ac:dyDescent="0.25">
      <c r="A163" s="44">
        <v>1160</v>
      </c>
      <c r="B163" s="45"/>
      <c r="C163" s="197"/>
      <c r="P163" s="177"/>
      <c r="BE163" s="26"/>
    </row>
    <row r="164" spans="1:57" ht="15.6" x14ac:dyDescent="0.3">
      <c r="A164" s="44">
        <v>1161</v>
      </c>
      <c r="B164" s="45"/>
      <c r="C164" s="197"/>
      <c r="P164" s="177"/>
      <c r="BE164" s="27"/>
    </row>
    <row r="165" spans="1:57" ht="15.6" x14ac:dyDescent="0.25">
      <c r="A165" s="44">
        <v>1162</v>
      </c>
      <c r="B165" s="45"/>
      <c r="C165" s="197"/>
      <c r="P165" s="177"/>
      <c r="BE165" s="28"/>
    </row>
    <row r="166" spans="1:57" ht="15.6" x14ac:dyDescent="0.25">
      <c r="A166" s="44">
        <v>1163</v>
      </c>
      <c r="B166" s="45"/>
      <c r="C166" s="197"/>
      <c r="P166" s="177"/>
      <c r="BE166" s="29"/>
    </row>
    <row r="167" spans="1:57" ht="15.6" x14ac:dyDescent="0.25">
      <c r="A167" s="44">
        <v>1164</v>
      </c>
      <c r="B167" s="45"/>
      <c r="C167" s="197"/>
      <c r="P167" s="177"/>
      <c r="BE167" s="29"/>
    </row>
    <row r="168" spans="1:57" ht="15.6" x14ac:dyDescent="0.25">
      <c r="A168" s="44">
        <v>1165</v>
      </c>
      <c r="B168" s="45"/>
      <c r="C168" s="197"/>
      <c r="P168" s="177"/>
      <c r="BE168" s="29"/>
    </row>
    <row r="169" spans="1:57" ht="15.6" x14ac:dyDescent="0.25">
      <c r="A169" s="44">
        <v>1166</v>
      </c>
      <c r="B169" s="45"/>
      <c r="C169" s="197"/>
      <c r="P169" s="177"/>
      <c r="BE169" s="29"/>
    </row>
    <row r="170" spans="1:57" ht="15.6" x14ac:dyDescent="0.25">
      <c r="A170" s="44">
        <v>1167</v>
      </c>
      <c r="B170" s="45"/>
      <c r="C170" s="197"/>
      <c r="P170" s="177"/>
      <c r="BE170" s="29"/>
    </row>
    <row r="171" spans="1:57" ht="15.6" x14ac:dyDescent="0.25">
      <c r="A171" s="44">
        <v>1168</v>
      </c>
      <c r="B171" s="45"/>
      <c r="C171" s="197"/>
      <c r="P171" s="177"/>
      <c r="BE171" s="30"/>
    </row>
    <row r="172" spans="1:57" ht="15.6" x14ac:dyDescent="0.25">
      <c r="A172" s="44">
        <v>1169</v>
      </c>
      <c r="B172" s="45"/>
      <c r="C172" s="197"/>
      <c r="P172" s="177"/>
      <c r="BE172" s="30"/>
    </row>
    <row r="173" spans="1:57" ht="15.6" x14ac:dyDescent="0.25">
      <c r="A173" s="44">
        <v>1170</v>
      </c>
      <c r="B173" s="45"/>
      <c r="C173" s="197"/>
      <c r="P173" s="177"/>
      <c r="BE173" s="30"/>
    </row>
    <row r="174" spans="1:57" ht="15.6" x14ac:dyDescent="0.25">
      <c r="A174" s="44">
        <v>1171</v>
      </c>
      <c r="B174" s="45"/>
      <c r="C174" s="197"/>
      <c r="P174" s="177"/>
      <c r="BE174" s="29"/>
    </row>
    <row r="175" spans="1:57" x14ac:dyDescent="0.3">
      <c r="A175" s="44">
        <v>1172</v>
      </c>
      <c r="B175" s="45"/>
      <c r="C175" s="197"/>
      <c r="P175" s="177"/>
    </row>
    <row r="176" spans="1:57" x14ac:dyDescent="0.3">
      <c r="A176" s="44">
        <v>1173</v>
      </c>
      <c r="B176" s="45"/>
      <c r="C176" s="197"/>
      <c r="P176" s="177"/>
    </row>
    <row r="177" spans="1:16" x14ac:dyDescent="0.3">
      <c r="A177" s="44">
        <v>1174</v>
      </c>
      <c r="B177" s="45"/>
      <c r="C177" s="197"/>
      <c r="P177" s="177"/>
    </row>
    <row r="178" spans="1:16" x14ac:dyDescent="0.3">
      <c r="A178" s="44">
        <v>1175</v>
      </c>
      <c r="B178" s="45"/>
      <c r="C178" s="197"/>
      <c r="P178" s="177"/>
    </row>
    <row r="179" spans="1:16" x14ac:dyDescent="0.3">
      <c r="A179" s="44">
        <v>1176</v>
      </c>
      <c r="B179" s="45"/>
      <c r="C179" s="197"/>
      <c r="P179" s="177"/>
    </row>
    <row r="180" spans="1:16" x14ac:dyDescent="0.3">
      <c r="A180" s="44">
        <v>1177</v>
      </c>
      <c r="B180" s="45"/>
      <c r="C180" s="197"/>
      <c r="P180" s="177"/>
    </row>
    <row r="181" spans="1:16" x14ac:dyDescent="0.3">
      <c r="A181" s="44">
        <v>1178</v>
      </c>
      <c r="B181" s="45"/>
      <c r="C181" s="197"/>
      <c r="P181" s="177"/>
    </row>
    <row r="182" spans="1:16" x14ac:dyDescent="0.3">
      <c r="A182" s="44">
        <v>1179</v>
      </c>
      <c r="B182" s="45"/>
      <c r="C182" s="197"/>
      <c r="P182" s="177"/>
    </row>
    <row r="183" spans="1:16" x14ac:dyDescent="0.3">
      <c r="A183" s="44">
        <v>1180</v>
      </c>
      <c r="B183" s="45"/>
      <c r="C183" s="197"/>
      <c r="P183" s="177"/>
    </row>
    <row r="184" spans="1:16" x14ac:dyDescent="0.3">
      <c r="A184" s="44">
        <v>1181</v>
      </c>
      <c r="B184" s="45"/>
      <c r="C184" s="197"/>
      <c r="P184" s="177"/>
    </row>
    <row r="185" spans="1:16" x14ac:dyDescent="0.3">
      <c r="A185" s="44">
        <v>1182</v>
      </c>
      <c r="B185" s="45"/>
      <c r="C185" s="197"/>
      <c r="P185" s="177"/>
    </row>
    <row r="186" spans="1:16" x14ac:dyDescent="0.3">
      <c r="A186" s="44">
        <v>1183</v>
      </c>
      <c r="B186" s="45"/>
      <c r="C186" s="197"/>
      <c r="P186" s="177"/>
    </row>
    <row r="187" spans="1:16" x14ac:dyDescent="0.3">
      <c r="A187" s="44">
        <v>1184</v>
      </c>
      <c r="B187" s="45"/>
      <c r="C187" s="197"/>
      <c r="P187" s="177"/>
    </row>
    <row r="188" spans="1:16" x14ac:dyDescent="0.3">
      <c r="A188" s="44">
        <v>1185</v>
      </c>
      <c r="B188" s="45"/>
      <c r="C188" s="197"/>
      <c r="P188" s="177"/>
    </row>
    <row r="189" spans="1:16" x14ac:dyDescent="0.3">
      <c r="A189" s="44">
        <v>1186</v>
      </c>
      <c r="B189" s="45"/>
      <c r="C189" s="197"/>
      <c r="P189" s="177"/>
    </row>
    <row r="190" spans="1:16" x14ac:dyDescent="0.3">
      <c r="A190" s="44">
        <v>1187</v>
      </c>
      <c r="B190" s="45"/>
      <c r="C190" s="197"/>
      <c r="P190" s="177"/>
    </row>
    <row r="191" spans="1:16" x14ac:dyDescent="0.3">
      <c r="A191" s="44">
        <v>1188</v>
      </c>
      <c r="B191" s="45"/>
      <c r="C191" s="197"/>
      <c r="P191" s="177"/>
    </row>
    <row r="192" spans="1:16" x14ac:dyDescent="0.3">
      <c r="A192" s="44">
        <v>1189</v>
      </c>
      <c r="B192" s="45"/>
      <c r="C192" s="197"/>
      <c r="P192" s="177"/>
    </row>
    <row r="193" spans="1:16" x14ac:dyDescent="0.3">
      <c r="A193" s="44">
        <v>1190</v>
      </c>
      <c r="B193" s="45"/>
      <c r="C193" s="197"/>
      <c r="P193" s="177"/>
    </row>
    <row r="194" spans="1:16" x14ac:dyDescent="0.3">
      <c r="A194" s="44">
        <v>1191</v>
      </c>
      <c r="B194" s="45"/>
      <c r="C194" s="197"/>
      <c r="P194" s="177"/>
    </row>
    <row r="195" spans="1:16" x14ac:dyDescent="0.3">
      <c r="A195" s="44">
        <v>1192</v>
      </c>
      <c r="B195" s="45"/>
      <c r="C195" s="197"/>
      <c r="P195" s="177"/>
    </row>
    <row r="196" spans="1:16" x14ac:dyDescent="0.3">
      <c r="A196" s="44">
        <v>1193</v>
      </c>
      <c r="B196" s="45"/>
      <c r="C196" s="197"/>
      <c r="P196" s="177"/>
    </row>
    <row r="197" spans="1:16" x14ac:dyDescent="0.3">
      <c r="A197" s="44">
        <v>1194</v>
      </c>
      <c r="B197" s="45"/>
      <c r="C197" s="197"/>
      <c r="P197" s="177"/>
    </row>
    <row r="198" spans="1:16" x14ac:dyDescent="0.3">
      <c r="A198" s="44">
        <v>1195</v>
      </c>
      <c r="B198" s="45"/>
      <c r="C198" s="197"/>
      <c r="P198" s="177"/>
    </row>
    <row r="199" spans="1:16" x14ac:dyDescent="0.3">
      <c r="A199" s="44">
        <v>1196</v>
      </c>
      <c r="B199" s="45"/>
      <c r="C199" s="197"/>
      <c r="P199" s="177"/>
    </row>
    <row r="200" spans="1:16" x14ac:dyDescent="0.3">
      <c r="A200" s="44">
        <v>1197</v>
      </c>
      <c r="B200" s="45"/>
      <c r="C200" s="197"/>
      <c r="P200" s="177"/>
    </row>
    <row r="201" spans="1:16" x14ac:dyDescent="0.3">
      <c r="A201" s="44">
        <v>1198</v>
      </c>
      <c r="B201" s="45"/>
      <c r="C201" s="197"/>
      <c r="P201" s="177"/>
    </row>
    <row r="202" spans="1:16" x14ac:dyDescent="0.3">
      <c r="A202" s="44">
        <v>1199</v>
      </c>
      <c r="B202" s="45"/>
      <c r="C202" s="197"/>
      <c r="P202" s="177"/>
    </row>
    <row r="203" spans="1:16" x14ac:dyDescent="0.3">
      <c r="A203" s="44">
        <v>1200</v>
      </c>
      <c r="B203" s="45"/>
      <c r="C203" s="197"/>
      <c r="P203" s="177"/>
    </row>
    <row r="204" spans="1:16" x14ac:dyDescent="0.3">
      <c r="A204" s="44">
        <v>1201</v>
      </c>
      <c r="B204" s="45"/>
      <c r="C204" s="197"/>
      <c r="P204" s="177"/>
    </row>
    <row r="205" spans="1:16" x14ac:dyDescent="0.3">
      <c r="A205" s="44">
        <v>1202</v>
      </c>
      <c r="B205" s="45"/>
      <c r="C205" s="197"/>
      <c r="P205" s="177"/>
    </row>
    <row r="206" spans="1:16" x14ac:dyDescent="0.3">
      <c r="A206" s="44">
        <v>1203</v>
      </c>
      <c r="B206" s="45"/>
      <c r="C206" s="197"/>
      <c r="P206" s="177"/>
    </row>
    <row r="207" spans="1:16" x14ac:dyDescent="0.3">
      <c r="A207" s="44">
        <v>1204</v>
      </c>
      <c r="B207" s="45"/>
      <c r="C207" s="197"/>
      <c r="P207" s="177"/>
    </row>
    <row r="208" spans="1:16" x14ac:dyDescent="0.3">
      <c r="A208" s="44">
        <v>1205</v>
      </c>
      <c r="B208" s="45"/>
      <c r="C208" s="197"/>
      <c r="P208" s="177"/>
    </row>
    <row r="209" spans="1:57" x14ac:dyDescent="0.3">
      <c r="A209" s="44">
        <v>1206</v>
      </c>
      <c r="B209" s="45"/>
      <c r="C209" s="197"/>
      <c r="P209" s="177"/>
    </row>
    <row r="210" spans="1:57" x14ac:dyDescent="0.3">
      <c r="A210" s="44">
        <v>1207</v>
      </c>
      <c r="B210" s="45"/>
      <c r="C210" s="197"/>
      <c r="P210" s="177"/>
    </row>
    <row r="211" spans="1:57" x14ac:dyDescent="0.3">
      <c r="A211" s="44">
        <v>1208</v>
      </c>
      <c r="B211" s="45"/>
      <c r="C211" s="197"/>
      <c r="P211" s="177"/>
    </row>
    <row r="212" spans="1:57" x14ac:dyDescent="0.3">
      <c r="A212" s="44">
        <v>1209</v>
      </c>
      <c r="B212" s="45"/>
      <c r="C212" s="197"/>
      <c r="P212" s="177"/>
    </row>
    <row r="213" spans="1:57" x14ac:dyDescent="0.3">
      <c r="A213" s="44">
        <v>1210</v>
      </c>
      <c r="B213" s="45"/>
      <c r="C213" s="197"/>
      <c r="P213" s="177"/>
    </row>
    <row r="214" spans="1:57" x14ac:dyDescent="0.3">
      <c r="A214" s="44">
        <v>1211</v>
      </c>
      <c r="B214" s="45"/>
      <c r="C214" s="197"/>
      <c r="P214" s="177"/>
    </row>
    <row r="215" spans="1:57" x14ac:dyDescent="0.3">
      <c r="A215" s="44">
        <v>1212</v>
      </c>
      <c r="B215" s="45"/>
      <c r="C215" s="197"/>
      <c r="P215" s="177"/>
    </row>
    <row r="216" spans="1:57" x14ac:dyDescent="0.3">
      <c r="A216" s="44">
        <v>1213</v>
      </c>
      <c r="B216" s="45"/>
      <c r="C216" s="197"/>
      <c r="P216" s="177"/>
    </row>
    <row r="217" spans="1:57" x14ac:dyDescent="0.3">
      <c r="A217" s="44">
        <v>1214</v>
      </c>
      <c r="B217" s="45"/>
      <c r="C217" s="197"/>
      <c r="P217" s="177"/>
    </row>
    <row r="218" spans="1:57" x14ac:dyDescent="0.3">
      <c r="A218" s="44">
        <v>1215</v>
      </c>
      <c r="B218" s="45"/>
      <c r="C218" s="197"/>
      <c r="P218" s="177"/>
    </row>
    <row r="219" spans="1:57" x14ac:dyDescent="0.3">
      <c r="A219" s="44">
        <v>1216</v>
      </c>
      <c r="B219" s="45"/>
      <c r="C219" s="197"/>
      <c r="P219" s="177"/>
    </row>
    <row r="220" spans="1:57" x14ac:dyDescent="0.3">
      <c r="A220" s="44">
        <v>1217</v>
      </c>
      <c r="B220" s="45"/>
      <c r="C220" s="197"/>
      <c r="P220" s="177"/>
    </row>
    <row r="221" spans="1:57" x14ac:dyDescent="0.3">
      <c r="A221" s="44">
        <v>1218</v>
      </c>
      <c r="B221" s="45"/>
      <c r="C221" s="197"/>
      <c r="P221" s="177"/>
    </row>
    <row r="222" spans="1:57" x14ac:dyDescent="0.3">
      <c r="A222" s="44">
        <v>1219</v>
      </c>
      <c r="B222" s="45"/>
      <c r="C222" s="197"/>
      <c r="P222" s="177"/>
    </row>
    <row r="223" spans="1:57" ht="15.6" x14ac:dyDescent="0.25">
      <c r="A223" s="44">
        <v>1220</v>
      </c>
      <c r="B223" s="45"/>
      <c r="C223" s="197"/>
      <c r="P223" s="177"/>
      <c r="BE223" s="30"/>
    </row>
    <row r="224" spans="1:57" ht="15.6" x14ac:dyDescent="0.25">
      <c r="A224" s="44">
        <v>1221</v>
      </c>
      <c r="B224" s="45"/>
      <c r="C224" s="197"/>
      <c r="P224" s="177"/>
      <c r="BE224" s="30"/>
    </row>
    <row r="225" spans="1:57" ht="15.6" x14ac:dyDescent="0.25">
      <c r="A225" s="44">
        <v>1222</v>
      </c>
      <c r="B225" s="45"/>
      <c r="C225" s="197"/>
      <c r="P225" s="177"/>
      <c r="BE225" s="29"/>
    </row>
    <row r="226" spans="1:57" ht="15.6" x14ac:dyDescent="0.25">
      <c r="A226" s="44">
        <v>1223</v>
      </c>
      <c r="B226" s="45"/>
      <c r="C226" s="197"/>
      <c r="P226" s="177"/>
      <c r="BE226" s="29"/>
    </row>
    <row r="227" spans="1:57" ht="15.6" x14ac:dyDescent="0.25">
      <c r="A227" s="44">
        <v>1224</v>
      </c>
      <c r="B227" s="45"/>
      <c r="C227" s="197"/>
      <c r="P227" s="177"/>
      <c r="BE227" s="24"/>
    </row>
    <row r="228" spans="1:57" ht="15.6" x14ac:dyDescent="0.3">
      <c r="A228" s="44">
        <v>1225</v>
      </c>
      <c r="B228" s="45"/>
      <c r="C228" s="197"/>
      <c r="P228" s="177"/>
      <c r="BE228" s="33"/>
    </row>
    <row r="229" spans="1:57" ht="15.6" x14ac:dyDescent="0.3">
      <c r="A229" s="44">
        <v>1226</v>
      </c>
      <c r="B229" s="45"/>
      <c r="C229" s="197"/>
      <c r="P229" s="177"/>
      <c r="BE229" s="33"/>
    </row>
    <row r="230" spans="1:57" ht="15.6" x14ac:dyDescent="0.25">
      <c r="A230" s="44">
        <v>1227</v>
      </c>
      <c r="B230" s="45"/>
      <c r="C230" s="197"/>
      <c r="P230" s="177"/>
      <c r="BE230" s="29"/>
    </row>
    <row r="231" spans="1:57" ht="15.6" x14ac:dyDescent="0.3">
      <c r="A231" s="44">
        <v>1228</v>
      </c>
      <c r="B231" s="45"/>
      <c r="C231" s="197"/>
      <c r="P231" s="177"/>
      <c r="BE231" s="33"/>
    </row>
    <row r="232" spans="1:57" ht="15.6" x14ac:dyDescent="0.3">
      <c r="A232" s="44">
        <v>1229</v>
      </c>
      <c r="B232" s="45"/>
      <c r="C232" s="197"/>
      <c r="P232" s="177"/>
      <c r="BE232" s="18"/>
    </row>
    <row r="233" spans="1:57" ht="15.6" x14ac:dyDescent="0.3">
      <c r="A233" s="44">
        <v>1230</v>
      </c>
      <c r="B233" s="45"/>
      <c r="C233" s="197"/>
      <c r="P233" s="177"/>
      <c r="BE233" s="18"/>
    </row>
    <row r="234" spans="1:57" ht="15.6" x14ac:dyDescent="0.25">
      <c r="A234" s="44">
        <v>1231</v>
      </c>
      <c r="B234" s="45"/>
      <c r="C234" s="197"/>
      <c r="P234" s="177"/>
      <c r="BE234" s="24"/>
    </row>
    <row r="235" spans="1:57" ht="15.6" x14ac:dyDescent="0.25">
      <c r="A235" s="44">
        <v>1232</v>
      </c>
      <c r="B235" s="45"/>
      <c r="C235" s="197"/>
      <c r="P235" s="177"/>
      <c r="BE235" s="24"/>
    </row>
    <row r="236" spans="1:57" ht="15.6" x14ac:dyDescent="0.25">
      <c r="A236" s="44">
        <v>1233</v>
      </c>
      <c r="B236" s="45"/>
      <c r="C236" s="197"/>
      <c r="P236" s="177"/>
      <c r="BE236" s="25"/>
    </row>
    <row r="237" spans="1:57" ht="15.6" x14ac:dyDescent="0.25">
      <c r="A237" s="44">
        <v>1234</v>
      </c>
      <c r="B237" s="45"/>
      <c r="C237" s="197"/>
      <c r="P237" s="177"/>
      <c r="BE237" s="26"/>
    </row>
    <row r="238" spans="1:57" ht="15.6" x14ac:dyDescent="0.3">
      <c r="A238" s="44">
        <v>1235</v>
      </c>
      <c r="B238" s="45"/>
      <c r="C238" s="197"/>
      <c r="P238" s="177"/>
      <c r="BE238" s="18"/>
    </row>
    <row r="239" spans="1:57" ht="15.6" x14ac:dyDescent="0.25">
      <c r="A239" s="44">
        <v>1236</v>
      </c>
      <c r="B239" s="45"/>
      <c r="C239" s="197"/>
      <c r="P239" s="177"/>
      <c r="BE239" s="26"/>
    </row>
    <row r="240" spans="1:57" ht="15.6" x14ac:dyDescent="0.3">
      <c r="A240" s="44">
        <v>1237</v>
      </c>
      <c r="B240" s="45"/>
      <c r="C240" s="197"/>
      <c r="P240" s="177"/>
      <c r="BE240" s="27"/>
    </row>
    <row r="241" spans="1:57" ht="15.6" x14ac:dyDescent="0.25">
      <c r="A241" s="44">
        <v>1238</v>
      </c>
      <c r="B241" s="45"/>
      <c r="C241" s="197"/>
      <c r="P241" s="177"/>
      <c r="BE241" s="28"/>
    </row>
    <row r="242" spans="1:57" ht="15.6" x14ac:dyDescent="0.25">
      <c r="A242" s="44">
        <v>1239</v>
      </c>
      <c r="B242" s="45"/>
      <c r="C242" s="197"/>
      <c r="P242" s="177"/>
      <c r="BE242" s="29"/>
    </row>
    <row r="243" spans="1:57" ht="15.6" x14ac:dyDescent="0.25">
      <c r="A243" s="44">
        <v>1240</v>
      </c>
      <c r="B243" s="45"/>
      <c r="C243" s="197"/>
      <c r="P243" s="177"/>
      <c r="BE243" s="29"/>
    </row>
    <row r="244" spans="1:57" ht="15.6" x14ac:dyDescent="0.25">
      <c r="A244" s="44">
        <v>1241</v>
      </c>
      <c r="B244" s="45"/>
      <c r="C244" s="197"/>
      <c r="P244" s="177"/>
      <c r="BE244" s="29"/>
    </row>
    <row r="245" spans="1:57" ht="15.6" x14ac:dyDescent="0.25">
      <c r="A245" s="44">
        <v>1242</v>
      </c>
      <c r="B245" s="45"/>
      <c r="C245" s="197"/>
      <c r="P245" s="177"/>
      <c r="BE245" s="29"/>
    </row>
    <row r="246" spans="1:57" ht="15.6" x14ac:dyDescent="0.25">
      <c r="A246" s="44">
        <v>1243</v>
      </c>
      <c r="B246" s="45"/>
      <c r="C246" s="197"/>
      <c r="P246" s="177"/>
      <c r="BE246" s="29"/>
    </row>
    <row r="247" spans="1:57" ht="15.6" x14ac:dyDescent="0.25">
      <c r="A247" s="44">
        <v>1244</v>
      </c>
      <c r="B247" s="45"/>
      <c r="C247" s="197"/>
      <c r="P247" s="177"/>
      <c r="BE247" s="30"/>
    </row>
    <row r="248" spans="1:57" ht="15.6" x14ac:dyDescent="0.25">
      <c r="A248" s="44">
        <v>1245</v>
      </c>
      <c r="B248" s="45"/>
      <c r="C248" s="197"/>
      <c r="P248" s="177"/>
      <c r="BE248" s="30"/>
    </row>
    <row r="249" spans="1:57" ht="15.6" x14ac:dyDescent="0.25">
      <c r="A249" s="44">
        <v>1246</v>
      </c>
      <c r="B249" s="45"/>
      <c r="C249" s="197"/>
      <c r="P249" s="177"/>
      <c r="BE249" s="30"/>
    </row>
    <row r="250" spans="1:57" ht="15.6" x14ac:dyDescent="0.25">
      <c r="A250" s="44">
        <v>1247</v>
      </c>
      <c r="B250" s="45"/>
      <c r="C250" s="197"/>
      <c r="P250" s="177"/>
      <c r="BE250" s="29"/>
    </row>
    <row r="251" spans="1:57" ht="15.6" x14ac:dyDescent="0.25">
      <c r="A251" s="44">
        <v>1248</v>
      </c>
      <c r="B251" s="45"/>
      <c r="C251" s="197"/>
      <c r="P251" s="177"/>
      <c r="BE251" s="29"/>
    </row>
    <row r="252" spans="1:57" ht="15.6" x14ac:dyDescent="0.25">
      <c r="A252" s="44">
        <v>1249</v>
      </c>
      <c r="B252" s="45"/>
      <c r="C252" s="197"/>
      <c r="P252" s="177"/>
      <c r="BE252" s="24"/>
    </row>
    <row r="253" spans="1:57" ht="15.6" x14ac:dyDescent="0.3">
      <c r="A253" s="44">
        <v>1250</v>
      </c>
      <c r="B253" s="45"/>
      <c r="C253" s="197"/>
      <c r="P253" s="177"/>
      <c r="BE253" s="33"/>
    </row>
    <row r="254" spans="1:57" ht="15.6" x14ac:dyDescent="0.3">
      <c r="A254" s="44">
        <v>1251</v>
      </c>
      <c r="B254" s="45"/>
      <c r="C254" s="197"/>
      <c r="P254" s="177"/>
      <c r="BE254" s="33"/>
    </row>
    <row r="255" spans="1:57" ht="15.6" x14ac:dyDescent="0.25">
      <c r="A255" s="44">
        <v>1252</v>
      </c>
      <c r="B255" s="45"/>
      <c r="C255" s="197"/>
      <c r="P255" s="177"/>
      <c r="BE255" s="29"/>
    </row>
    <row r="256" spans="1:57" ht="15.6" x14ac:dyDescent="0.3">
      <c r="A256" s="44">
        <v>1253</v>
      </c>
      <c r="B256" s="45"/>
      <c r="C256" s="197"/>
      <c r="P256" s="177"/>
      <c r="BE256" s="33"/>
    </row>
    <row r="257" spans="1:57" ht="15.6" x14ac:dyDescent="0.3">
      <c r="A257" s="44">
        <v>1254</v>
      </c>
      <c r="B257" s="45"/>
      <c r="C257" s="197"/>
      <c r="P257" s="177"/>
      <c r="BE257" s="18"/>
    </row>
    <row r="258" spans="1:57" ht="15.6" x14ac:dyDescent="0.3">
      <c r="A258" s="44">
        <v>1255</v>
      </c>
      <c r="B258" s="45"/>
      <c r="C258" s="197"/>
      <c r="P258" s="177"/>
      <c r="BE258" s="18"/>
    </row>
    <row r="259" spans="1:57" ht="15.6" x14ac:dyDescent="0.3">
      <c r="A259" s="44">
        <v>1256</v>
      </c>
      <c r="B259" s="45"/>
      <c r="C259" s="197"/>
      <c r="P259" s="177"/>
      <c r="BE259" s="18"/>
    </row>
    <row r="260" spans="1:57" ht="15.6" x14ac:dyDescent="0.25">
      <c r="A260" s="44">
        <v>1257</v>
      </c>
      <c r="B260" s="45"/>
      <c r="C260" s="197"/>
      <c r="P260" s="177"/>
      <c r="BE260" s="24"/>
    </row>
    <row r="261" spans="1:57" ht="15.6" x14ac:dyDescent="0.25">
      <c r="A261" s="44">
        <v>1258</v>
      </c>
      <c r="B261" s="45"/>
      <c r="C261" s="197"/>
      <c r="P261" s="177"/>
      <c r="BE261" s="24"/>
    </row>
    <row r="262" spans="1:57" ht="15.6" x14ac:dyDescent="0.25">
      <c r="A262" s="44">
        <v>1259</v>
      </c>
      <c r="B262" s="45"/>
      <c r="C262" s="197"/>
      <c r="P262" s="177"/>
      <c r="BE262" s="25"/>
    </row>
    <row r="263" spans="1:57" ht="15.6" x14ac:dyDescent="0.25">
      <c r="A263" s="44">
        <v>1260</v>
      </c>
      <c r="B263" s="45"/>
      <c r="C263" s="197"/>
      <c r="P263" s="177"/>
      <c r="BE263" s="26"/>
    </row>
    <row r="264" spans="1:57" ht="15.6" x14ac:dyDescent="0.3">
      <c r="A264" s="44">
        <v>1261</v>
      </c>
      <c r="B264" s="45"/>
      <c r="C264" s="197"/>
      <c r="P264" s="177"/>
      <c r="BE264" s="18"/>
    </row>
    <row r="265" spans="1:57" ht="15.6" x14ac:dyDescent="0.25">
      <c r="A265" s="44">
        <v>1262</v>
      </c>
      <c r="B265" s="45"/>
      <c r="C265" s="197"/>
      <c r="P265" s="177"/>
      <c r="BE265" s="26"/>
    </row>
    <row r="266" spans="1:57" ht="15.6" x14ac:dyDescent="0.3">
      <c r="A266" s="44">
        <v>1263</v>
      </c>
      <c r="B266" s="45"/>
      <c r="C266" s="197"/>
      <c r="P266" s="177"/>
      <c r="BE266" s="27"/>
    </row>
    <row r="267" spans="1:57" ht="15.6" x14ac:dyDescent="0.25">
      <c r="A267" s="44">
        <v>1264</v>
      </c>
      <c r="B267" s="45"/>
      <c r="C267" s="197"/>
      <c r="P267" s="177"/>
      <c r="BE267" s="28"/>
    </row>
    <row r="268" spans="1:57" ht="15.6" x14ac:dyDescent="0.25">
      <c r="A268" s="44">
        <v>1265</v>
      </c>
      <c r="B268" s="45"/>
      <c r="C268" s="197"/>
      <c r="P268" s="177"/>
      <c r="BE268" s="29"/>
    </row>
    <row r="269" spans="1:57" ht="15.6" x14ac:dyDescent="0.25">
      <c r="A269" s="44">
        <v>1266</v>
      </c>
      <c r="B269" s="45"/>
      <c r="C269" s="197"/>
      <c r="P269" s="177"/>
      <c r="BE269" s="29"/>
    </row>
    <row r="270" spans="1:57" ht="15.6" x14ac:dyDescent="0.25">
      <c r="A270" s="44">
        <v>1267</v>
      </c>
      <c r="B270" s="45"/>
      <c r="C270" s="197"/>
      <c r="P270" s="177"/>
      <c r="BE270" s="29"/>
    </row>
    <row r="271" spans="1:57" ht="15.6" x14ac:dyDescent="0.25">
      <c r="A271" s="44">
        <v>1268</v>
      </c>
      <c r="B271" s="45"/>
      <c r="C271" s="197"/>
      <c r="P271" s="177"/>
      <c r="BE271" s="29"/>
    </row>
    <row r="272" spans="1:57" ht="15.6" x14ac:dyDescent="0.25">
      <c r="A272" s="44">
        <v>1269</v>
      </c>
      <c r="B272" s="45"/>
      <c r="C272" s="197"/>
      <c r="P272" s="177"/>
      <c r="BE272" s="29"/>
    </row>
    <row r="273" spans="1:57" ht="15.6" x14ac:dyDescent="0.25">
      <c r="A273" s="44">
        <v>1270</v>
      </c>
      <c r="B273" s="45"/>
      <c r="C273" s="197"/>
      <c r="P273" s="177"/>
      <c r="BE273" s="30"/>
    </row>
    <row r="274" spans="1:57" ht="15.6" x14ac:dyDescent="0.25">
      <c r="A274" s="44">
        <v>1271</v>
      </c>
      <c r="B274" s="45"/>
      <c r="C274" s="197"/>
      <c r="P274" s="177"/>
      <c r="BE274" s="30"/>
    </row>
    <row r="275" spans="1:57" ht="15.6" x14ac:dyDescent="0.25">
      <c r="A275" s="44">
        <v>1272</v>
      </c>
      <c r="B275" s="45"/>
      <c r="C275" s="197"/>
      <c r="P275" s="177"/>
      <c r="BE275" s="30"/>
    </row>
    <row r="276" spans="1:57" ht="15.6" x14ac:dyDescent="0.25">
      <c r="A276" s="44">
        <v>1273</v>
      </c>
      <c r="B276" s="45"/>
      <c r="C276" s="197"/>
      <c r="P276" s="177"/>
      <c r="BE276" s="29"/>
    </row>
    <row r="277" spans="1:57" ht="15.6" x14ac:dyDescent="0.25">
      <c r="A277" s="44">
        <v>1274</v>
      </c>
      <c r="B277" s="45"/>
      <c r="C277" s="197"/>
      <c r="P277" s="177"/>
      <c r="BE277" s="29"/>
    </row>
    <row r="278" spans="1:57" ht="15.6" x14ac:dyDescent="0.25">
      <c r="A278" s="44">
        <v>1275</v>
      </c>
      <c r="B278" s="45"/>
      <c r="C278" s="197"/>
      <c r="P278" s="177"/>
      <c r="BE278" s="24"/>
    </row>
    <row r="279" spans="1:57" ht="15.6" x14ac:dyDescent="0.3">
      <c r="A279" s="44">
        <v>1276</v>
      </c>
      <c r="B279" s="45"/>
      <c r="C279" s="197"/>
      <c r="P279" s="177"/>
      <c r="BE279" s="33"/>
    </row>
    <row r="280" spans="1:57" ht="15.6" x14ac:dyDescent="0.3">
      <c r="A280" s="44">
        <v>1277</v>
      </c>
      <c r="B280" s="45"/>
      <c r="C280" s="197"/>
      <c r="P280" s="177"/>
      <c r="BE280" s="33"/>
    </row>
    <row r="281" spans="1:57" ht="15.6" x14ac:dyDescent="0.25">
      <c r="A281" s="44">
        <v>1278</v>
      </c>
      <c r="B281" s="45"/>
      <c r="C281" s="197"/>
      <c r="P281" s="177"/>
      <c r="BE281" s="29"/>
    </row>
    <row r="282" spans="1:57" ht="15.6" x14ac:dyDescent="0.3">
      <c r="A282" s="44">
        <v>1279</v>
      </c>
      <c r="B282" s="45"/>
      <c r="C282" s="197"/>
      <c r="P282" s="177"/>
      <c r="BE282" s="33"/>
    </row>
    <row r="283" spans="1:57" ht="15.6" x14ac:dyDescent="0.3">
      <c r="A283" s="44">
        <v>1280</v>
      </c>
      <c r="B283" s="45"/>
      <c r="C283" s="197"/>
      <c r="P283" s="177"/>
      <c r="BE283" s="18"/>
    </row>
    <row r="284" spans="1:57" ht="15.6" x14ac:dyDescent="0.3">
      <c r="A284" s="44">
        <v>1281</v>
      </c>
      <c r="B284" s="45"/>
      <c r="C284" s="197"/>
      <c r="P284" s="177"/>
      <c r="BE284" s="18"/>
    </row>
    <row r="285" spans="1:57" ht="15.6" x14ac:dyDescent="0.25">
      <c r="A285" s="44">
        <v>1282</v>
      </c>
      <c r="B285" s="45"/>
      <c r="C285" s="197"/>
      <c r="P285" s="177"/>
      <c r="BE285" s="24"/>
    </row>
    <row r="286" spans="1:57" ht="15.6" x14ac:dyDescent="0.25">
      <c r="A286" s="44">
        <v>1283</v>
      </c>
      <c r="B286" s="45"/>
      <c r="C286" s="197"/>
      <c r="P286" s="177"/>
      <c r="BE286" s="24"/>
    </row>
    <row r="287" spans="1:57" ht="15.6" x14ac:dyDescent="0.25">
      <c r="A287" s="44">
        <v>1284</v>
      </c>
      <c r="B287" s="45"/>
      <c r="C287" s="197"/>
      <c r="P287" s="177"/>
      <c r="BE287" s="25"/>
    </row>
    <row r="288" spans="1:57" ht="15.6" x14ac:dyDescent="0.25">
      <c r="A288" s="44">
        <v>1285</v>
      </c>
      <c r="B288" s="45"/>
      <c r="C288" s="197"/>
      <c r="P288" s="177"/>
      <c r="BE288" s="26"/>
    </row>
    <row r="289" spans="1:57" ht="15.6" x14ac:dyDescent="0.3">
      <c r="A289" s="44">
        <v>1286</v>
      </c>
      <c r="B289" s="45"/>
      <c r="C289" s="197"/>
      <c r="P289" s="177"/>
      <c r="BE289" s="18"/>
    </row>
    <row r="290" spans="1:57" ht="15.6" x14ac:dyDescent="0.25">
      <c r="A290" s="44">
        <v>1287</v>
      </c>
      <c r="B290" s="45"/>
      <c r="C290" s="197"/>
      <c r="P290" s="177"/>
      <c r="BE290" s="26"/>
    </row>
    <row r="291" spans="1:57" ht="15.6" x14ac:dyDescent="0.3">
      <c r="A291" s="44">
        <v>1288</v>
      </c>
      <c r="B291" s="45"/>
      <c r="C291" s="197"/>
      <c r="P291" s="177"/>
      <c r="BE291" s="27"/>
    </row>
    <row r="292" spans="1:57" ht="15.6" x14ac:dyDescent="0.25">
      <c r="A292" s="44">
        <v>1289</v>
      </c>
      <c r="B292" s="45"/>
      <c r="C292" s="197"/>
      <c r="P292" s="177"/>
      <c r="BE292" s="28"/>
    </row>
    <row r="293" spans="1:57" ht="15.6" x14ac:dyDescent="0.25">
      <c r="A293" s="44">
        <v>1290</v>
      </c>
      <c r="B293" s="45"/>
      <c r="C293" s="197"/>
      <c r="P293" s="177"/>
      <c r="BE293" s="29"/>
    </row>
    <row r="294" spans="1:57" ht="15.6" x14ac:dyDescent="0.25">
      <c r="A294" s="44">
        <v>1291</v>
      </c>
      <c r="B294" s="45"/>
      <c r="C294" s="197"/>
      <c r="P294" s="177"/>
      <c r="BE294" s="29"/>
    </row>
    <row r="295" spans="1:57" ht="15.6" x14ac:dyDescent="0.25">
      <c r="A295" s="44">
        <v>1292</v>
      </c>
      <c r="B295" s="45"/>
      <c r="C295" s="197"/>
      <c r="P295" s="177"/>
      <c r="BE295" s="29"/>
    </row>
    <row r="296" spans="1:57" ht="15.6" x14ac:dyDescent="0.25">
      <c r="A296" s="44">
        <v>1293</v>
      </c>
      <c r="B296" s="45"/>
      <c r="C296" s="197"/>
      <c r="P296" s="177"/>
      <c r="BE296" s="29"/>
    </row>
    <row r="297" spans="1:57" ht="15.6" x14ac:dyDescent="0.25">
      <c r="A297" s="44">
        <v>1294</v>
      </c>
      <c r="B297" s="45"/>
      <c r="C297" s="197"/>
      <c r="P297" s="177"/>
      <c r="BE297" s="29"/>
    </row>
    <row r="298" spans="1:57" ht="15.6" x14ac:dyDescent="0.25">
      <c r="A298" s="44">
        <v>1295</v>
      </c>
      <c r="B298" s="45"/>
      <c r="C298" s="197"/>
      <c r="P298" s="177"/>
      <c r="BE298" s="30"/>
    </row>
    <row r="299" spans="1:57" ht="15.6" x14ac:dyDescent="0.25">
      <c r="A299" s="44">
        <v>1296</v>
      </c>
      <c r="B299" s="45"/>
      <c r="C299" s="197"/>
      <c r="P299" s="177"/>
      <c r="BE299" s="30"/>
    </row>
    <row r="300" spans="1:57" ht="15.6" x14ac:dyDescent="0.25">
      <c r="A300" s="44">
        <v>1297</v>
      </c>
      <c r="B300" s="45"/>
      <c r="C300" s="197"/>
      <c r="P300" s="177"/>
      <c r="BE300" s="30"/>
    </row>
    <row r="301" spans="1:57" ht="15.6" x14ac:dyDescent="0.25">
      <c r="A301" s="44">
        <v>1298</v>
      </c>
      <c r="B301" s="45"/>
      <c r="C301" s="197"/>
      <c r="P301" s="177"/>
      <c r="BE301" s="29"/>
    </row>
    <row r="302" spans="1:57" ht="15.6" x14ac:dyDescent="0.25">
      <c r="A302" s="44">
        <v>1299</v>
      </c>
      <c r="B302" s="45"/>
      <c r="C302" s="197"/>
      <c r="P302" s="177"/>
      <c r="BE302" s="29"/>
    </row>
    <row r="303" spans="1:57" ht="15.6" x14ac:dyDescent="0.25">
      <c r="A303" s="44">
        <v>1300</v>
      </c>
      <c r="B303" s="45"/>
      <c r="C303" s="197"/>
      <c r="P303" s="177"/>
      <c r="BE303" s="24"/>
    </row>
    <row r="304" spans="1:57" ht="15.6" x14ac:dyDescent="0.3">
      <c r="A304" s="44">
        <v>1301</v>
      </c>
      <c r="B304" s="45"/>
      <c r="C304" s="197"/>
      <c r="P304" s="177"/>
      <c r="BE304" s="33"/>
    </row>
    <row r="305" spans="1:57" ht="15.6" x14ac:dyDescent="0.3">
      <c r="A305" s="44">
        <v>1302</v>
      </c>
      <c r="B305" s="45"/>
      <c r="C305" s="197"/>
      <c r="P305" s="177"/>
      <c r="BE305" s="33"/>
    </row>
    <row r="306" spans="1:57" ht="15.6" x14ac:dyDescent="0.25">
      <c r="A306" s="44">
        <v>1303</v>
      </c>
      <c r="B306" s="45"/>
      <c r="C306" s="197"/>
      <c r="P306" s="177"/>
      <c r="BE306" s="29"/>
    </row>
    <row r="307" spans="1:57" ht="15.6" x14ac:dyDescent="0.3">
      <c r="A307" s="44">
        <v>1304</v>
      </c>
      <c r="B307" s="45"/>
      <c r="C307" s="197"/>
      <c r="P307" s="177"/>
      <c r="BE307" s="33"/>
    </row>
    <row r="308" spans="1:57" ht="15.6" x14ac:dyDescent="0.3">
      <c r="A308" s="44">
        <v>1305</v>
      </c>
      <c r="B308" s="45"/>
      <c r="C308" s="197"/>
      <c r="P308" s="177"/>
      <c r="BE308" s="18"/>
    </row>
    <row r="309" spans="1:57" ht="15.6" x14ac:dyDescent="0.3">
      <c r="A309" s="44">
        <v>1306</v>
      </c>
      <c r="B309" s="45"/>
      <c r="C309" s="197"/>
      <c r="P309" s="177"/>
      <c r="BE309" s="18"/>
    </row>
    <row r="310" spans="1:57" ht="15.6" x14ac:dyDescent="0.3">
      <c r="A310" s="44">
        <v>1307</v>
      </c>
      <c r="B310" s="45"/>
      <c r="C310" s="197"/>
      <c r="P310" s="177"/>
      <c r="BE310" s="18"/>
    </row>
    <row r="311" spans="1:57" ht="15.6" x14ac:dyDescent="0.25">
      <c r="A311" s="44">
        <v>1308</v>
      </c>
      <c r="B311" s="45"/>
      <c r="C311" s="197"/>
      <c r="P311" s="177"/>
      <c r="BE311" s="24"/>
    </row>
    <row r="312" spans="1:57" ht="15.6" x14ac:dyDescent="0.25">
      <c r="A312" s="44">
        <v>1309</v>
      </c>
      <c r="B312" s="45"/>
      <c r="C312" s="197"/>
      <c r="P312" s="177"/>
      <c r="BE312" s="24"/>
    </row>
    <row r="313" spans="1:57" ht="15.6" x14ac:dyDescent="0.25">
      <c r="A313" s="44">
        <v>1310</v>
      </c>
      <c r="B313" s="45"/>
      <c r="C313" s="197"/>
      <c r="P313" s="177"/>
      <c r="BE313" s="25"/>
    </row>
    <row r="314" spans="1:57" ht="15.6" x14ac:dyDescent="0.25">
      <c r="A314" s="44">
        <v>1311</v>
      </c>
      <c r="B314" s="45"/>
      <c r="C314" s="197"/>
      <c r="P314" s="177"/>
      <c r="BE314" s="26"/>
    </row>
    <row r="315" spans="1:57" ht="15.6" x14ac:dyDescent="0.3">
      <c r="A315" s="44">
        <v>1312</v>
      </c>
      <c r="B315" s="45"/>
      <c r="C315" s="197"/>
      <c r="P315" s="177"/>
      <c r="BE315" s="18"/>
    </row>
    <row r="316" spans="1:57" ht="15.6" x14ac:dyDescent="0.25">
      <c r="A316" s="44">
        <v>1313</v>
      </c>
      <c r="B316" s="45"/>
      <c r="C316" s="197"/>
      <c r="P316" s="177"/>
      <c r="BE316" s="26"/>
    </row>
    <row r="317" spans="1:57" ht="15.6" x14ac:dyDescent="0.3">
      <c r="A317" s="44">
        <v>1314</v>
      </c>
      <c r="B317" s="45"/>
      <c r="C317" s="197"/>
      <c r="P317" s="177"/>
      <c r="BE317" s="27"/>
    </row>
    <row r="318" spans="1:57" ht="15.6" x14ac:dyDescent="0.25">
      <c r="A318" s="44">
        <v>1315</v>
      </c>
      <c r="B318" s="45"/>
      <c r="C318" s="197"/>
      <c r="P318" s="177"/>
      <c r="BE318" s="28"/>
    </row>
    <row r="319" spans="1:57" ht="15.6" x14ac:dyDescent="0.25">
      <c r="A319" s="44">
        <v>1316</v>
      </c>
      <c r="B319" s="45"/>
      <c r="C319" s="197"/>
      <c r="P319" s="177"/>
      <c r="BE319" s="29"/>
    </row>
    <row r="320" spans="1:57" ht="15.6" x14ac:dyDescent="0.25">
      <c r="A320" s="44">
        <v>1317</v>
      </c>
      <c r="B320" s="45"/>
      <c r="C320" s="197"/>
      <c r="P320" s="177"/>
      <c r="BE320" s="29"/>
    </row>
    <row r="321" spans="1:57" ht="15.6" x14ac:dyDescent="0.25">
      <c r="A321" s="44">
        <v>1318</v>
      </c>
      <c r="B321" s="45"/>
      <c r="C321" s="197"/>
      <c r="P321" s="177"/>
      <c r="BE321" s="29"/>
    </row>
    <row r="322" spans="1:57" ht="15.6" x14ac:dyDescent="0.25">
      <c r="A322" s="44">
        <v>1319</v>
      </c>
      <c r="B322" s="45"/>
      <c r="C322" s="197"/>
      <c r="P322" s="177"/>
      <c r="BE322" s="29"/>
    </row>
    <row r="323" spans="1:57" ht="15.6" x14ac:dyDescent="0.25">
      <c r="A323" s="44">
        <v>1320</v>
      </c>
      <c r="B323" s="45"/>
      <c r="C323" s="197"/>
      <c r="P323" s="177"/>
      <c r="BE323" s="29"/>
    </row>
    <row r="324" spans="1:57" ht="15.6" x14ac:dyDescent="0.25">
      <c r="A324" s="44">
        <v>1321</v>
      </c>
      <c r="B324" s="45"/>
      <c r="C324" s="197"/>
      <c r="P324" s="177"/>
      <c r="BE324" s="30"/>
    </row>
    <row r="325" spans="1:57" ht="15.6" x14ac:dyDescent="0.25">
      <c r="A325" s="44">
        <v>1322</v>
      </c>
      <c r="B325" s="45"/>
      <c r="C325" s="197"/>
      <c r="P325" s="177"/>
      <c r="BE325" s="30"/>
    </row>
    <row r="326" spans="1:57" ht="15.6" x14ac:dyDescent="0.25">
      <c r="A326" s="44">
        <v>1323</v>
      </c>
      <c r="B326" s="45"/>
      <c r="C326" s="197"/>
      <c r="P326" s="177"/>
      <c r="BE326" s="30"/>
    </row>
    <row r="327" spans="1:57" ht="15.6" x14ac:dyDescent="0.25">
      <c r="A327" s="44">
        <v>1324</v>
      </c>
      <c r="B327" s="45"/>
      <c r="C327" s="197"/>
      <c r="P327" s="177"/>
      <c r="BE327" s="29"/>
    </row>
    <row r="328" spans="1:57" ht="15.6" x14ac:dyDescent="0.25">
      <c r="A328" s="44">
        <v>1325</v>
      </c>
      <c r="B328" s="45"/>
      <c r="C328" s="197"/>
      <c r="P328" s="177"/>
      <c r="BE328" s="29"/>
    </row>
    <row r="329" spans="1:57" ht="15.6" x14ac:dyDescent="0.25">
      <c r="A329" s="44">
        <v>1326</v>
      </c>
      <c r="B329" s="45"/>
      <c r="C329" s="197"/>
      <c r="P329" s="177"/>
      <c r="BE329" s="24"/>
    </row>
    <row r="330" spans="1:57" ht="15.6" x14ac:dyDescent="0.3">
      <c r="A330" s="44">
        <v>1327</v>
      </c>
      <c r="B330" s="45"/>
      <c r="C330" s="197"/>
      <c r="P330" s="177"/>
      <c r="BE330" s="33"/>
    </row>
    <row r="331" spans="1:57" ht="15.6" x14ac:dyDescent="0.3">
      <c r="A331" s="44">
        <v>1328</v>
      </c>
      <c r="B331" s="45"/>
      <c r="C331" s="197"/>
      <c r="P331" s="177"/>
      <c r="BE331" s="33"/>
    </row>
    <row r="332" spans="1:57" ht="15.6" x14ac:dyDescent="0.25">
      <c r="A332" s="44">
        <v>1329</v>
      </c>
      <c r="B332" s="45"/>
      <c r="C332" s="197"/>
      <c r="P332" s="177"/>
      <c r="BE332" s="29"/>
    </row>
    <row r="333" spans="1:57" ht="15.6" x14ac:dyDescent="0.3">
      <c r="A333" s="44">
        <v>1330</v>
      </c>
      <c r="B333" s="45"/>
      <c r="C333" s="197"/>
      <c r="P333" s="177"/>
      <c r="BE333" s="33"/>
    </row>
    <row r="334" spans="1:57" ht="15.6" x14ac:dyDescent="0.3">
      <c r="A334" s="44">
        <v>1331</v>
      </c>
      <c r="B334" s="45"/>
      <c r="C334" s="197"/>
      <c r="P334" s="177"/>
      <c r="BE334" s="18"/>
    </row>
    <row r="335" spans="1:57" ht="15.6" x14ac:dyDescent="0.3">
      <c r="A335" s="44">
        <v>1332</v>
      </c>
      <c r="B335" s="45"/>
      <c r="C335" s="197"/>
      <c r="P335" s="177"/>
      <c r="BE335" s="18"/>
    </row>
    <row r="336" spans="1:57" ht="15.6" x14ac:dyDescent="0.25">
      <c r="A336" s="44">
        <v>1333</v>
      </c>
      <c r="B336" s="45"/>
      <c r="C336" s="197"/>
      <c r="P336" s="177"/>
      <c r="BE336" s="24"/>
    </row>
    <row r="337" spans="1:57" ht="15.6" x14ac:dyDescent="0.25">
      <c r="A337" s="44">
        <v>1334</v>
      </c>
      <c r="B337" s="45"/>
      <c r="C337" s="197"/>
      <c r="P337" s="177"/>
      <c r="BE337" s="24"/>
    </row>
    <row r="338" spans="1:57" ht="15.6" x14ac:dyDescent="0.25">
      <c r="A338" s="44">
        <v>1335</v>
      </c>
      <c r="B338" s="45"/>
      <c r="C338" s="197"/>
      <c r="P338" s="177"/>
      <c r="BE338" s="25"/>
    </row>
    <row r="339" spans="1:57" ht="15.6" x14ac:dyDescent="0.25">
      <c r="A339" s="44">
        <v>1336</v>
      </c>
      <c r="B339" s="45"/>
      <c r="C339" s="197"/>
      <c r="P339" s="177"/>
      <c r="BE339" s="26"/>
    </row>
    <row r="340" spans="1:57" ht="15.6" x14ac:dyDescent="0.3">
      <c r="A340" s="44">
        <v>1337</v>
      </c>
      <c r="B340" s="45"/>
      <c r="C340" s="197"/>
      <c r="P340" s="177"/>
      <c r="BE340" s="18"/>
    </row>
    <row r="341" spans="1:57" ht="15.6" x14ac:dyDescent="0.25">
      <c r="A341" s="44">
        <v>1338</v>
      </c>
      <c r="B341" s="45"/>
      <c r="C341" s="197"/>
      <c r="P341" s="177"/>
      <c r="BE341" s="26"/>
    </row>
    <row r="342" spans="1:57" ht="15.6" x14ac:dyDescent="0.3">
      <c r="A342" s="44">
        <v>1339</v>
      </c>
      <c r="B342" s="45"/>
      <c r="C342" s="197"/>
      <c r="P342" s="177"/>
      <c r="BE342" s="27"/>
    </row>
    <row r="343" spans="1:57" ht="15.6" x14ac:dyDescent="0.25">
      <c r="A343" s="44">
        <v>1340</v>
      </c>
      <c r="B343" s="45"/>
      <c r="C343" s="197"/>
      <c r="P343" s="177"/>
      <c r="BE343" s="28"/>
    </row>
    <row r="344" spans="1:57" ht="15.6" x14ac:dyDescent="0.25">
      <c r="A344" s="44">
        <v>1341</v>
      </c>
      <c r="B344" s="45"/>
      <c r="C344" s="197"/>
      <c r="P344" s="177"/>
      <c r="BE344" s="29"/>
    </row>
    <row r="345" spans="1:57" ht="15.6" x14ac:dyDescent="0.25">
      <c r="A345" s="44">
        <v>1342</v>
      </c>
      <c r="B345" s="45"/>
      <c r="C345" s="197"/>
      <c r="P345" s="177"/>
      <c r="BE345" s="29"/>
    </row>
    <row r="346" spans="1:57" ht="15.6" x14ac:dyDescent="0.25">
      <c r="A346" s="44">
        <v>1343</v>
      </c>
      <c r="B346" s="45"/>
      <c r="C346" s="197"/>
      <c r="P346" s="177"/>
      <c r="BE346" s="29"/>
    </row>
    <row r="347" spans="1:57" ht="15.6" x14ac:dyDescent="0.25">
      <c r="A347" s="44">
        <v>1344</v>
      </c>
      <c r="B347" s="45"/>
      <c r="C347" s="197"/>
      <c r="P347" s="177"/>
      <c r="BE347" s="29"/>
    </row>
    <row r="348" spans="1:57" ht="15.6" x14ac:dyDescent="0.25">
      <c r="A348" s="44">
        <v>1345</v>
      </c>
      <c r="B348" s="45"/>
      <c r="C348" s="197"/>
      <c r="P348" s="177"/>
      <c r="BE348" s="29"/>
    </row>
    <row r="349" spans="1:57" ht="15.6" x14ac:dyDescent="0.25">
      <c r="A349" s="44">
        <v>1346</v>
      </c>
      <c r="B349" s="45"/>
      <c r="C349" s="197"/>
      <c r="P349" s="177"/>
      <c r="BE349" s="30"/>
    </row>
    <row r="350" spans="1:57" ht="15.6" x14ac:dyDescent="0.25">
      <c r="A350" s="44">
        <v>1347</v>
      </c>
      <c r="B350" s="45"/>
      <c r="C350" s="197"/>
      <c r="P350" s="177"/>
      <c r="BE350" s="30"/>
    </row>
    <row r="351" spans="1:57" ht="15.6" x14ac:dyDescent="0.25">
      <c r="A351" s="44">
        <v>1348</v>
      </c>
      <c r="B351" s="45"/>
      <c r="C351" s="197"/>
      <c r="P351" s="177"/>
      <c r="BE351" s="30"/>
    </row>
    <row r="352" spans="1:57" ht="15.6" x14ac:dyDescent="0.25">
      <c r="A352" s="44">
        <v>1349</v>
      </c>
      <c r="B352" s="45"/>
      <c r="C352" s="197"/>
      <c r="P352" s="177"/>
      <c r="BE352" s="29"/>
    </row>
    <row r="353" spans="1:57" ht="15.6" x14ac:dyDescent="0.25">
      <c r="A353" s="44">
        <v>1350</v>
      </c>
      <c r="B353" s="45"/>
      <c r="C353" s="197"/>
      <c r="P353" s="177"/>
      <c r="BE353" s="29"/>
    </row>
    <row r="354" spans="1:57" ht="15.6" x14ac:dyDescent="0.25">
      <c r="A354" s="44">
        <v>1351</v>
      </c>
      <c r="B354" s="45"/>
      <c r="C354" s="197"/>
      <c r="P354" s="177"/>
      <c r="BE354" s="24"/>
    </row>
    <row r="355" spans="1:57" ht="15.6" x14ac:dyDescent="0.3">
      <c r="A355" s="44">
        <v>1352</v>
      </c>
      <c r="B355" s="45"/>
      <c r="C355" s="197"/>
      <c r="P355" s="177"/>
      <c r="BE355" s="33"/>
    </row>
    <row r="356" spans="1:57" ht="15.6" x14ac:dyDescent="0.3">
      <c r="A356" s="44">
        <v>1353</v>
      </c>
      <c r="B356" s="45"/>
      <c r="C356" s="197"/>
      <c r="P356" s="177"/>
      <c r="BE356" s="33"/>
    </row>
    <row r="357" spans="1:57" ht="15.6" x14ac:dyDescent="0.25">
      <c r="A357" s="44">
        <v>1354</v>
      </c>
      <c r="B357" s="45"/>
      <c r="C357" s="197"/>
      <c r="P357" s="177"/>
      <c r="BE357" s="29"/>
    </row>
    <row r="358" spans="1:57" ht="15.6" x14ac:dyDescent="0.3">
      <c r="A358" s="44">
        <v>1355</v>
      </c>
      <c r="B358" s="45"/>
      <c r="C358" s="197"/>
      <c r="P358" s="177"/>
      <c r="BE358" s="33"/>
    </row>
    <row r="359" spans="1:57" ht="15.6" x14ac:dyDescent="0.3">
      <c r="A359" s="44">
        <v>1356</v>
      </c>
      <c r="B359" s="45"/>
      <c r="C359" s="197"/>
      <c r="P359" s="177"/>
      <c r="BE359" s="18"/>
    </row>
    <row r="360" spans="1:57" ht="15.6" x14ac:dyDescent="0.3">
      <c r="A360" s="44">
        <v>1357</v>
      </c>
      <c r="B360" s="45"/>
      <c r="C360" s="197"/>
      <c r="P360" s="177"/>
      <c r="BE360" s="18"/>
    </row>
    <row r="361" spans="1:57" ht="15.6" x14ac:dyDescent="0.3">
      <c r="A361" s="44">
        <v>1358</v>
      </c>
      <c r="B361" s="45"/>
      <c r="C361" s="197"/>
      <c r="P361" s="177"/>
      <c r="BE361" s="18"/>
    </row>
    <row r="362" spans="1:57" ht="15.6" x14ac:dyDescent="0.25">
      <c r="A362" s="44">
        <v>1359</v>
      </c>
      <c r="B362" s="45"/>
      <c r="C362" s="197"/>
      <c r="P362" s="177"/>
      <c r="BE362" s="24"/>
    </row>
    <row r="363" spans="1:57" ht="15.6" x14ac:dyDescent="0.25">
      <c r="A363" s="44">
        <v>1360</v>
      </c>
      <c r="B363" s="45"/>
      <c r="C363" s="197"/>
      <c r="P363" s="177"/>
      <c r="BE363" s="24"/>
    </row>
    <row r="364" spans="1:57" ht="15.6" x14ac:dyDescent="0.25">
      <c r="A364" s="44">
        <v>1361</v>
      </c>
      <c r="B364" s="45"/>
      <c r="C364" s="197"/>
      <c r="P364" s="177"/>
      <c r="BE364" s="25"/>
    </row>
    <row r="365" spans="1:57" ht="15.6" x14ac:dyDescent="0.25">
      <c r="A365" s="44">
        <v>1362</v>
      </c>
      <c r="B365" s="45"/>
      <c r="C365" s="197"/>
      <c r="P365" s="177"/>
      <c r="BE365" s="26"/>
    </row>
    <row r="366" spans="1:57" ht="15.6" x14ac:dyDescent="0.3">
      <c r="A366" s="44">
        <v>1363</v>
      </c>
      <c r="B366" s="45"/>
      <c r="C366" s="197"/>
      <c r="P366" s="177"/>
      <c r="BE366" s="18"/>
    </row>
    <row r="367" spans="1:57" ht="15.6" x14ac:dyDescent="0.25">
      <c r="A367" s="44">
        <v>1364</v>
      </c>
      <c r="B367" s="45"/>
      <c r="C367" s="197"/>
      <c r="P367" s="177"/>
      <c r="BE367" s="26"/>
    </row>
    <row r="368" spans="1:57" ht="15.6" x14ac:dyDescent="0.3">
      <c r="A368" s="44">
        <v>1365</v>
      </c>
      <c r="B368" s="45"/>
      <c r="C368" s="197"/>
      <c r="P368" s="177"/>
      <c r="BE368" s="27"/>
    </row>
    <row r="369" spans="1:57" ht="15.6" x14ac:dyDescent="0.25">
      <c r="A369" s="44">
        <v>1366</v>
      </c>
      <c r="B369" s="45"/>
      <c r="C369" s="197"/>
      <c r="P369" s="177"/>
      <c r="BE369" s="28"/>
    </row>
    <row r="370" spans="1:57" ht="15.6" x14ac:dyDescent="0.25">
      <c r="A370" s="44">
        <v>1367</v>
      </c>
      <c r="B370" s="45"/>
      <c r="C370" s="197"/>
      <c r="P370" s="177"/>
      <c r="BE370" s="29"/>
    </row>
    <row r="371" spans="1:57" ht="15.6" x14ac:dyDescent="0.25">
      <c r="A371" s="44">
        <v>1368</v>
      </c>
      <c r="B371" s="45"/>
      <c r="C371" s="197"/>
      <c r="P371" s="177"/>
      <c r="BE371" s="29"/>
    </row>
    <row r="372" spans="1:57" ht="15.6" x14ac:dyDescent="0.25">
      <c r="A372" s="44">
        <v>1369</v>
      </c>
      <c r="B372" s="45"/>
      <c r="C372" s="197"/>
      <c r="P372" s="177"/>
      <c r="BE372" s="29"/>
    </row>
    <row r="373" spans="1:57" ht="15.6" x14ac:dyDescent="0.25">
      <c r="A373" s="44">
        <v>1370</v>
      </c>
      <c r="B373" s="45"/>
      <c r="C373" s="197"/>
      <c r="P373" s="177"/>
      <c r="BE373" s="29"/>
    </row>
    <row r="374" spans="1:57" ht="15.6" x14ac:dyDescent="0.25">
      <c r="A374" s="44">
        <v>1371</v>
      </c>
      <c r="B374" s="45"/>
      <c r="C374" s="197"/>
      <c r="P374" s="177"/>
      <c r="BE374" s="29"/>
    </row>
    <row r="375" spans="1:57" ht="15.6" x14ac:dyDescent="0.25">
      <c r="A375" s="44">
        <v>1372</v>
      </c>
      <c r="B375" s="45"/>
      <c r="C375" s="197"/>
      <c r="P375" s="177"/>
      <c r="BE375" s="30"/>
    </row>
    <row r="376" spans="1:57" ht="15.6" x14ac:dyDescent="0.25">
      <c r="A376" s="44">
        <v>1373</v>
      </c>
      <c r="B376" s="45"/>
      <c r="C376" s="197"/>
      <c r="P376" s="177"/>
      <c r="BE376" s="30"/>
    </row>
    <row r="377" spans="1:57" ht="15.6" x14ac:dyDescent="0.25">
      <c r="A377" s="44">
        <v>1374</v>
      </c>
      <c r="B377" s="45"/>
      <c r="C377" s="197"/>
      <c r="P377" s="177"/>
      <c r="BE377" s="30"/>
    </row>
    <row r="378" spans="1:57" ht="15.6" x14ac:dyDescent="0.25">
      <c r="A378" s="44">
        <v>1375</v>
      </c>
      <c r="B378" s="45"/>
      <c r="C378" s="197"/>
      <c r="P378" s="177"/>
      <c r="BE378" s="29"/>
    </row>
    <row r="379" spans="1:57" ht="15.6" x14ac:dyDescent="0.25">
      <c r="A379" s="44">
        <v>1376</v>
      </c>
      <c r="B379" s="45"/>
      <c r="C379" s="197"/>
      <c r="P379" s="177"/>
      <c r="BE379" s="29"/>
    </row>
    <row r="380" spans="1:57" ht="15.6" x14ac:dyDescent="0.25">
      <c r="A380" s="44">
        <v>1377</v>
      </c>
      <c r="B380" s="45"/>
      <c r="C380" s="197"/>
      <c r="P380" s="177"/>
      <c r="BE380" s="24"/>
    </row>
    <row r="381" spans="1:57" ht="15.6" x14ac:dyDescent="0.3">
      <c r="A381" s="44">
        <v>1378</v>
      </c>
      <c r="B381" s="45"/>
      <c r="C381" s="197"/>
      <c r="P381" s="177"/>
      <c r="BE381" s="33"/>
    </row>
    <row r="382" spans="1:57" ht="15.6" x14ac:dyDescent="0.3">
      <c r="A382" s="44">
        <v>1379</v>
      </c>
      <c r="B382" s="45"/>
      <c r="C382" s="197"/>
      <c r="P382" s="177"/>
      <c r="BE382" s="33"/>
    </row>
    <row r="383" spans="1:57" ht="15.6" x14ac:dyDescent="0.25">
      <c r="A383" s="44">
        <v>1380</v>
      </c>
      <c r="B383" s="45"/>
      <c r="C383" s="197"/>
      <c r="P383" s="177"/>
      <c r="BE383" s="29"/>
    </row>
    <row r="384" spans="1:57" ht="15.6" x14ac:dyDescent="0.3">
      <c r="A384" s="44">
        <v>1381</v>
      </c>
      <c r="B384" s="45"/>
      <c r="C384" s="197"/>
      <c r="P384" s="177"/>
      <c r="BE384" s="33"/>
    </row>
    <row r="385" spans="1:57" ht="15.6" x14ac:dyDescent="0.3">
      <c r="A385" s="44">
        <v>1382</v>
      </c>
      <c r="B385" s="45"/>
      <c r="C385" s="197"/>
      <c r="P385" s="177"/>
      <c r="BE385" s="18"/>
    </row>
    <row r="386" spans="1:57" ht="15.6" x14ac:dyDescent="0.3">
      <c r="A386" s="44">
        <v>1383</v>
      </c>
      <c r="B386" s="45"/>
      <c r="C386" s="197"/>
      <c r="P386" s="177"/>
      <c r="BE386" s="18"/>
    </row>
    <row r="387" spans="1:57" x14ac:dyDescent="0.3">
      <c r="A387" s="44">
        <v>1384</v>
      </c>
      <c r="B387" s="45"/>
      <c r="C387" s="197"/>
      <c r="P387" s="177"/>
    </row>
    <row r="388" spans="1:57" x14ac:dyDescent="0.3">
      <c r="A388" s="44">
        <v>1385</v>
      </c>
      <c r="B388" s="45"/>
      <c r="C388" s="197"/>
      <c r="P388" s="177"/>
    </row>
    <row r="389" spans="1:57" x14ac:dyDescent="0.3">
      <c r="A389" s="44">
        <v>1386</v>
      </c>
      <c r="B389" s="45"/>
      <c r="C389" s="197"/>
      <c r="P389" s="177"/>
    </row>
    <row r="390" spans="1:57" x14ac:dyDescent="0.3">
      <c r="A390" s="44">
        <v>1387</v>
      </c>
      <c r="B390" s="45"/>
      <c r="C390" s="197"/>
      <c r="P390" s="177"/>
    </row>
    <row r="391" spans="1:57" x14ac:dyDescent="0.3">
      <c r="A391" s="44">
        <v>1388</v>
      </c>
      <c r="B391" s="45"/>
      <c r="C391" s="197"/>
      <c r="P391" s="177"/>
    </row>
    <row r="392" spans="1:57" x14ac:dyDescent="0.3">
      <c r="A392" s="44">
        <v>1389</v>
      </c>
      <c r="B392" s="45"/>
      <c r="C392" s="197"/>
      <c r="P392" s="177"/>
    </row>
    <row r="393" spans="1:57" x14ac:dyDescent="0.3">
      <c r="A393" s="44">
        <v>1390</v>
      </c>
      <c r="B393" s="45"/>
      <c r="C393" s="197"/>
      <c r="P393" s="177"/>
    </row>
    <row r="394" spans="1:57" x14ac:dyDescent="0.3">
      <c r="A394" s="44">
        <v>1391</v>
      </c>
      <c r="B394" s="45"/>
      <c r="C394" s="197"/>
      <c r="P394" s="177"/>
    </row>
    <row r="395" spans="1:57" x14ac:dyDescent="0.3">
      <c r="A395" s="44">
        <v>1392</v>
      </c>
      <c r="B395" s="45"/>
      <c r="C395" s="197"/>
      <c r="P395" s="177"/>
    </row>
    <row r="396" spans="1:57" x14ac:dyDescent="0.3">
      <c r="A396" s="44">
        <v>1393</v>
      </c>
      <c r="B396" s="45"/>
      <c r="C396" s="197"/>
      <c r="P396" s="177"/>
    </row>
    <row r="397" spans="1:57" x14ac:dyDescent="0.3">
      <c r="A397" s="44">
        <v>1394</v>
      </c>
      <c r="B397" s="45"/>
      <c r="C397" s="197"/>
      <c r="P397" s="177"/>
    </row>
    <row r="398" spans="1:57" x14ac:dyDescent="0.3">
      <c r="A398" s="44">
        <v>1395</v>
      </c>
      <c r="B398" s="45"/>
      <c r="C398" s="197"/>
      <c r="P398" s="177"/>
    </row>
    <row r="399" spans="1:57" x14ac:dyDescent="0.3">
      <c r="A399" s="44">
        <v>1396</v>
      </c>
      <c r="B399" s="45"/>
      <c r="C399" s="197"/>
      <c r="P399" s="177"/>
    </row>
    <row r="400" spans="1:57" x14ac:dyDescent="0.3">
      <c r="A400" s="44">
        <v>1397</v>
      </c>
      <c r="B400" s="45"/>
      <c r="C400" s="197"/>
      <c r="P400" s="177"/>
    </row>
    <row r="401" spans="1:64" x14ac:dyDescent="0.3">
      <c r="A401" s="44">
        <v>1398</v>
      </c>
      <c r="B401" s="45"/>
      <c r="C401" s="197"/>
      <c r="P401" s="177"/>
    </row>
    <row r="402" spans="1:64" x14ac:dyDescent="0.3">
      <c r="A402" s="44">
        <v>1399</v>
      </c>
      <c r="B402" s="45"/>
      <c r="C402" s="197"/>
      <c r="P402" s="177"/>
    </row>
    <row r="403" spans="1:64" x14ac:dyDescent="0.3">
      <c r="A403" s="44">
        <v>1400</v>
      </c>
      <c r="B403" s="45"/>
      <c r="C403" s="197"/>
      <c r="P403" s="177"/>
    </row>
    <row r="404" spans="1:64" x14ac:dyDescent="0.3">
      <c r="A404" s="44">
        <v>1401</v>
      </c>
      <c r="B404" s="45"/>
      <c r="C404" s="197"/>
      <c r="P404" s="177"/>
    </row>
    <row r="405" spans="1:64" x14ac:dyDescent="0.3">
      <c r="A405" s="44">
        <v>1402</v>
      </c>
      <c r="B405" s="45"/>
      <c r="C405" s="197"/>
      <c r="P405" s="177"/>
    </row>
    <row r="406" spans="1:64" x14ac:dyDescent="0.3">
      <c r="A406" s="44">
        <v>1403</v>
      </c>
      <c r="B406" s="45"/>
      <c r="C406" s="197"/>
      <c r="P406" s="177"/>
    </row>
    <row r="407" spans="1:64" x14ac:dyDescent="0.3">
      <c r="A407" s="44">
        <v>1404</v>
      </c>
      <c r="B407" s="45"/>
      <c r="C407" s="197"/>
      <c r="P407" s="177"/>
    </row>
    <row r="408" spans="1:64" x14ac:dyDescent="0.3">
      <c r="A408" s="44">
        <v>1405</v>
      </c>
      <c r="B408" s="45"/>
      <c r="C408" s="197"/>
      <c r="P408" s="177"/>
    </row>
    <row r="409" spans="1:64" x14ac:dyDescent="0.3">
      <c r="A409" s="44">
        <v>1406</v>
      </c>
      <c r="B409" s="45"/>
      <c r="C409" s="197"/>
      <c r="P409" s="177"/>
    </row>
    <row r="410" spans="1:64" x14ac:dyDescent="0.3">
      <c r="A410" s="44">
        <v>1407</v>
      </c>
      <c r="B410" s="45"/>
      <c r="C410" s="197"/>
      <c r="P410" s="177"/>
    </row>
    <row r="411" spans="1:64" x14ac:dyDescent="0.3">
      <c r="A411" s="44">
        <v>1408</v>
      </c>
      <c r="B411" s="45"/>
      <c r="C411" s="197"/>
      <c r="P411" s="177"/>
    </row>
    <row r="412" spans="1:64" x14ac:dyDescent="0.3">
      <c r="A412" s="44">
        <v>1409</v>
      </c>
      <c r="B412" s="45"/>
      <c r="C412" s="197"/>
      <c r="P412" s="177"/>
    </row>
    <row r="413" spans="1:64" x14ac:dyDescent="0.3">
      <c r="A413" s="44">
        <v>1410</v>
      </c>
      <c r="B413" s="45"/>
      <c r="C413" s="197"/>
      <c r="P413" s="177"/>
    </row>
    <row r="414" spans="1:64" x14ac:dyDescent="0.3">
      <c r="A414" s="44">
        <v>1411</v>
      </c>
      <c r="B414" s="45"/>
      <c r="C414" s="197"/>
      <c r="P414" s="177"/>
    </row>
    <row r="415" spans="1:64" x14ac:dyDescent="0.3">
      <c r="A415" s="44">
        <v>1412</v>
      </c>
      <c r="B415" s="45"/>
      <c r="C415" s="197"/>
      <c r="P415" s="177"/>
      <c r="BF415" s="36"/>
      <c r="BG415" s="36"/>
      <c r="BH415" s="37"/>
      <c r="BJ415" s="195"/>
      <c r="BK415" s="195"/>
      <c r="BL415" s="195"/>
    </row>
    <row r="416" spans="1:64" x14ac:dyDescent="0.3">
      <c r="A416" s="44">
        <v>1413</v>
      </c>
      <c r="B416" s="45"/>
      <c r="C416" s="197"/>
      <c r="P416" s="177"/>
      <c r="BF416" s="36"/>
      <c r="BG416" s="36"/>
      <c r="BH416" s="37"/>
      <c r="BJ416" s="195"/>
      <c r="BK416" s="195"/>
      <c r="BL416" s="195"/>
    </row>
    <row r="417" spans="1:64" x14ac:dyDescent="0.3">
      <c r="A417" s="44">
        <v>1414</v>
      </c>
      <c r="B417" s="45"/>
      <c r="C417" s="197"/>
      <c r="P417" s="177"/>
      <c r="BF417" s="36"/>
      <c r="BG417" s="36"/>
      <c r="BH417" s="37"/>
      <c r="BJ417" s="195"/>
      <c r="BK417" s="195"/>
      <c r="BL417" s="195"/>
    </row>
    <row r="418" spans="1:64" x14ac:dyDescent="0.3">
      <c r="A418" s="44">
        <v>1415</v>
      </c>
      <c r="B418" s="45"/>
      <c r="C418" s="197"/>
      <c r="P418" s="177"/>
      <c r="BF418" s="36"/>
      <c r="BG418" s="36"/>
      <c r="BH418" s="37"/>
      <c r="BJ418" s="195"/>
      <c r="BK418" s="195"/>
      <c r="BL418" s="195"/>
    </row>
    <row r="419" spans="1:64" x14ac:dyDescent="0.3">
      <c r="A419" s="44">
        <v>1416</v>
      </c>
      <c r="B419" s="45"/>
      <c r="C419" s="197"/>
      <c r="P419" s="177"/>
      <c r="BF419" s="36"/>
      <c r="BG419" s="36"/>
      <c r="BH419" s="37"/>
      <c r="BJ419" s="195"/>
      <c r="BK419" s="195"/>
      <c r="BL419" s="195"/>
    </row>
    <row r="420" spans="1:64" x14ac:dyDescent="0.3">
      <c r="A420" s="44">
        <v>1417</v>
      </c>
      <c r="B420" s="45"/>
      <c r="C420" s="197"/>
      <c r="P420" s="177"/>
      <c r="BF420" s="36"/>
      <c r="BG420" s="36"/>
      <c r="BH420" s="37"/>
      <c r="BJ420" s="195"/>
      <c r="BK420" s="195"/>
      <c r="BL420" s="195"/>
    </row>
    <row r="421" spans="1:64" x14ac:dyDescent="0.3">
      <c r="A421" s="44">
        <v>1418</v>
      </c>
      <c r="B421" s="45"/>
      <c r="C421" s="197"/>
      <c r="P421" s="177"/>
      <c r="BF421" s="36"/>
      <c r="BG421" s="36"/>
      <c r="BH421" s="37"/>
      <c r="BJ421" s="195"/>
      <c r="BK421" s="195"/>
      <c r="BL421" s="195"/>
    </row>
    <row r="422" spans="1:64" x14ac:dyDescent="0.3">
      <c r="A422" s="44">
        <v>1419</v>
      </c>
      <c r="B422" s="45"/>
      <c r="C422" s="197"/>
      <c r="P422" s="177"/>
      <c r="BF422" s="36"/>
      <c r="BG422" s="36"/>
      <c r="BH422" s="37"/>
      <c r="BJ422" s="195"/>
      <c r="BK422" s="195"/>
      <c r="BL422" s="195"/>
    </row>
    <row r="423" spans="1:64" x14ac:dyDescent="0.3">
      <c r="A423" s="44">
        <v>1420</v>
      </c>
      <c r="B423" s="45"/>
      <c r="C423" s="197"/>
      <c r="P423" s="177"/>
      <c r="BF423" s="36"/>
      <c r="BG423" s="36"/>
      <c r="BH423" s="37"/>
      <c r="BJ423" s="195"/>
      <c r="BK423" s="195"/>
      <c r="BL423" s="195"/>
    </row>
    <row r="424" spans="1:64" x14ac:dyDescent="0.3">
      <c r="A424" s="44">
        <v>1421</v>
      </c>
      <c r="B424" s="45"/>
      <c r="C424" s="197"/>
      <c r="P424" s="177"/>
      <c r="BF424" s="36"/>
      <c r="BG424" s="36"/>
      <c r="BH424" s="37"/>
      <c r="BJ424" s="195"/>
      <c r="BK424" s="195"/>
      <c r="BL424" s="195"/>
    </row>
    <row r="425" spans="1:64" x14ac:dyDescent="0.3">
      <c r="A425" s="44">
        <v>1422</v>
      </c>
      <c r="B425" s="45"/>
      <c r="C425" s="197"/>
      <c r="P425" s="177"/>
      <c r="BF425" s="36"/>
      <c r="BG425" s="36"/>
      <c r="BH425" s="37"/>
      <c r="BJ425" s="195"/>
      <c r="BK425" s="195"/>
      <c r="BL425" s="195"/>
    </row>
    <row r="426" spans="1:64" x14ac:dyDescent="0.3">
      <c r="A426" s="44">
        <v>1423</v>
      </c>
      <c r="B426" s="45"/>
      <c r="C426" s="197"/>
      <c r="P426" s="177"/>
      <c r="BF426" s="36"/>
      <c r="BG426" s="36"/>
      <c r="BH426" s="37"/>
      <c r="BJ426" s="195"/>
      <c r="BK426" s="195"/>
      <c r="BL426" s="195"/>
    </row>
    <row r="427" spans="1:64" x14ac:dyDescent="0.3">
      <c r="A427" s="44">
        <v>1424</v>
      </c>
      <c r="B427" s="45"/>
      <c r="C427" s="197"/>
      <c r="P427" s="177"/>
      <c r="BF427" s="36"/>
      <c r="BG427" s="36"/>
      <c r="BH427" s="37"/>
      <c r="BJ427" s="195"/>
      <c r="BK427" s="195"/>
      <c r="BL427" s="195"/>
    </row>
    <row r="428" spans="1:64" x14ac:dyDescent="0.3">
      <c r="A428" s="44">
        <v>1425</v>
      </c>
      <c r="B428" s="45"/>
      <c r="C428" s="197"/>
      <c r="P428" s="177"/>
      <c r="BF428" s="36"/>
      <c r="BG428" s="36"/>
      <c r="BH428" s="37"/>
      <c r="BJ428" s="195"/>
      <c r="BK428" s="195"/>
      <c r="BL428" s="195"/>
    </row>
    <row r="429" spans="1:64" x14ac:dyDescent="0.3">
      <c r="A429" s="44">
        <v>1426</v>
      </c>
      <c r="B429" s="45"/>
      <c r="C429" s="197"/>
      <c r="P429" s="177"/>
      <c r="BF429" s="36"/>
      <c r="BG429" s="36"/>
      <c r="BH429" s="37"/>
      <c r="BJ429" s="195"/>
      <c r="BK429" s="195"/>
      <c r="BL429" s="195"/>
    </row>
    <row r="430" spans="1:64" x14ac:dyDescent="0.3">
      <c r="A430" s="44">
        <v>1427</v>
      </c>
      <c r="B430" s="45"/>
      <c r="C430" s="197"/>
      <c r="P430" s="177"/>
      <c r="BF430" s="36"/>
      <c r="BG430" s="36"/>
      <c r="BH430" s="37"/>
      <c r="BJ430" s="195"/>
      <c r="BK430" s="195"/>
      <c r="BL430" s="195"/>
    </row>
    <row r="431" spans="1:64" x14ac:dyDescent="0.3">
      <c r="A431" s="44">
        <v>1428</v>
      </c>
      <c r="B431" s="45"/>
      <c r="C431" s="197"/>
      <c r="P431" s="177"/>
      <c r="BF431" s="36"/>
      <c r="BG431" s="36"/>
      <c r="BH431" s="37"/>
      <c r="BJ431" s="195"/>
      <c r="BK431" s="195"/>
      <c r="BL431" s="195"/>
    </row>
    <row r="432" spans="1:64" x14ac:dyDescent="0.3">
      <c r="A432" s="44">
        <v>1429</v>
      </c>
      <c r="B432" s="45"/>
      <c r="C432" s="197"/>
      <c r="P432" s="177"/>
      <c r="BF432" s="36"/>
      <c r="BG432" s="36"/>
      <c r="BH432" s="37"/>
      <c r="BJ432" s="195"/>
      <c r="BK432" s="195"/>
      <c r="BL432" s="195"/>
    </row>
    <row r="433" spans="1:64" x14ac:dyDescent="0.3">
      <c r="A433" s="44">
        <v>1430</v>
      </c>
      <c r="B433" s="45"/>
      <c r="C433" s="197"/>
      <c r="P433" s="177"/>
      <c r="BF433" s="36"/>
      <c r="BG433" s="36"/>
      <c r="BH433" s="37"/>
      <c r="BJ433" s="195"/>
      <c r="BK433" s="195"/>
      <c r="BL433" s="195"/>
    </row>
    <row r="434" spans="1:64" x14ac:dyDescent="0.3">
      <c r="A434" s="44">
        <v>1431</v>
      </c>
      <c r="B434" s="45"/>
      <c r="C434" s="197"/>
      <c r="P434" s="177"/>
      <c r="BF434" s="36"/>
      <c r="BG434" s="36"/>
      <c r="BH434" s="37"/>
      <c r="BJ434" s="195"/>
      <c r="BK434" s="195"/>
      <c r="BL434" s="195"/>
    </row>
    <row r="435" spans="1:64" x14ac:dyDescent="0.3">
      <c r="A435" s="44">
        <v>1432</v>
      </c>
      <c r="B435" s="45"/>
      <c r="C435" s="197"/>
      <c r="P435" s="177"/>
      <c r="BF435" s="36"/>
      <c r="BG435" s="36"/>
      <c r="BH435" s="37"/>
      <c r="BJ435" s="195"/>
      <c r="BK435" s="195"/>
      <c r="BL435" s="195"/>
    </row>
    <row r="436" spans="1:64" x14ac:dyDescent="0.3">
      <c r="A436" s="44">
        <v>1433</v>
      </c>
      <c r="B436" s="45"/>
      <c r="C436" s="197"/>
      <c r="P436" s="177"/>
      <c r="BF436" s="36"/>
      <c r="BG436" s="36"/>
      <c r="BH436" s="37"/>
      <c r="BJ436" s="195"/>
      <c r="BK436" s="195"/>
      <c r="BL436" s="195"/>
    </row>
    <row r="437" spans="1:64" x14ac:dyDescent="0.3">
      <c r="A437" s="44">
        <v>1434</v>
      </c>
      <c r="B437" s="45"/>
      <c r="C437" s="197"/>
      <c r="P437" s="177"/>
      <c r="BF437" s="36"/>
      <c r="BG437" s="36"/>
      <c r="BH437" s="37"/>
      <c r="BJ437" s="195"/>
      <c r="BK437" s="195"/>
      <c r="BL437" s="195"/>
    </row>
    <row r="438" spans="1:64" x14ac:dyDescent="0.3">
      <c r="A438" s="44">
        <v>1435</v>
      </c>
      <c r="B438" s="45"/>
      <c r="C438" s="197"/>
      <c r="P438" s="177"/>
      <c r="BF438" s="36"/>
      <c r="BG438" s="36"/>
      <c r="BH438" s="37"/>
      <c r="BJ438" s="195"/>
      <c r="BK438" s="195"/>
      <c r="BL438" s="195"/>
    </row>
    <row r="439" spans="1:64" x14ac:dyDescent="0.3">
      <c r="A439" s="44">
        <v>1436</v>
      </c>
      <c r="B439" s="45"/>
      <c r="C439" s="197"/>
      <c r="P439" s="177"/>
      <c r="BF439" s="36"/>
      <c r="BG439" s="36"/>
      <c r="BH439" s="37"/>
      <c r="BJ439" s="195"/>
      <c r="BK439" s="195"/>
      <c r="BL439" s="195"/>
    </row>
    <row r="440" spans="1:64" x14ac:dyDescent="0.3">
      <c r="A440" s="44">
        <v>1437</v>
      </c>
      <c r="B440" s="45"/>
      <c r="C440" s="197"/>
      <c r="P440" s="177"/>
      <c r="BF440" s="36"/>
      <c r="BG440" s="36"/>
      <c r="BH440" s="37"/>
      <c r="BJ440" s="195"/>
      <c r="BK440" s="195"/>
      <c r="BL440" s="195"/>
    </row>
    <row r="441" spans="1:64" x14ac:dyDescent="0.3">
      <c r="A441" s="44">
        <v>1438</v>
      </c>
      <c r="B441" s="45"/>
      <c r="C441" s="197"/>
      <c r="P441" s="177"/>
      <c r="BF441" s="36"/>
      <c r="BG441" s="36"/>
      <c r="BH441" s="37"/>
      <c r="BJ441" s="195"/>
      <c r="BK441" s="195"/>
      <c r="BL441" s="195"/>
    </row>
    <row r="442" spans="1:64" x14ac:dyDescent="0.3">
      <c r="A442" s="44">
        <v>1439</v>
      </c>
      <c r="B442" s="45"/>
      <c r="C442" s="197"/>
      <c r="P442" s="177"/>
      <c r="BF442" s="36"/>
      <c r="BG442" s="36"/>
      <c r="BH442" s="37"/>
      <c r="BJ442" s="195"/>
      <c r="BK442" s="195"/>
      <c r="BL442" s="195"/>
    </row>
    <row r="443" spans="1:64" x14ac:dyDescent="0.3">
      <c r="A443" s="44">
        <v>1440</v>
      </c>
      <c r="B443" s="45"/>
      <c r="C443" s="197"/>
      <c r="P443" s="177"/>
    </row>
    <row r="444" spans="1:64" x14ac:dyDescent="0.3">
      <c r="A444" s="44">
        <v>1441</v>
      </c>
      <c r="B444" s="45"/>
      <c r="C444" s="197"/>
      <c r="P444" s="177"/>
    </row>
    <row r="445" spans="1:64" x14ac:dyDescent="0.3">
      <c r="A445" s="44">
        <v>1442</v>
      </c>
      <c r="B445" s="45"/>
      <c r="C445" s="197"/>
      <c r="P445" s="177"/>
    </row>
    <row r="446" spans="1:64" x14ac:dyDescent="0.3">
      <c r="A446" s="44">
        <v>1443</v>
      </c>
      <c r="B446" s="45"/>
      <c r="C446" s="197"/>
      <c r="P446" s="177"/>
    </row>
    <row r="447" spans="1:64" x14ac:dyDescent="0.3">
      <c r="A447" s="44">
        <v>1444</v>
      </c>
      <c r="B447" s="45"/>
      <c r="C447" s="197"/>
      <c r="P447" s="177"/>
      <c r="BF447" s="36"/>
      <c r="BG447" s="36"/>
      <c r="BH447" s="37"/>
      <c r="BJ447" s="195"/>
      <c r="BK447" s="195"/>
      <c r="BL447" s="195"/>
    </row>
    <row r="448" spans="1:64" x14ac:dyDescent="0.3">
      <c r="A448" s="44">
        <v>1445</v>
      </c>
      <c r="B448" s="45"/>
      <c r="C448" s="197"/>
      <c r="P448" s="177"/>
      <c r="BF448" s="36"/>
      <c r="BG448" s="36"/>
      <c r="BH448" s="37"/>
      <c r="BJ448" s="195"/>
      <c r="BK448" s="195"/>
      <c r="BL448" s="195"/>
    </row>
    <row r="449" spans="1:64" x14ac:dyDescent="0.3">
      <c r="A449" s="44">
        <v>1446</v>
      </c>
      <c r="B449" s="45"/>
      <c r="C449" s="197"/>
      <c r="P449" s="177"/>
      <c r="BF449" s="36"/>
      <c r="BG449" s="36"/>
      <c r="BH449" s="37"/>
      <c r="BJ449" s="195"/>
      <c r="BK449" s="195"/>
      <c r="BL449" s="195"/>
    </row>
    <row r="450" spans="1:64" x14ac:dyDescent="0.3">
      <c r="A450" s="44">
        <v>1447</v>
      </c>
      <c r="B450" s="45"/>
      <c r="C450" s="197"/>
      <c r="P450" s="177"/>
      <c r="BF450" s="36"/>
      <c r="BG450" s="36"/>
      <c r="BH450" s="37"/>
      <c r="BJ450" s="195"/>
      <c r="BK450" s="195"/>
      <c r="BL450" s="195"/>
    </row>
    <row r="451" spans="1:64" x14ac:dyDescent="0.3">
      <c r="A451" s="44">
        <v>1448</v>
      </c>
      <c r="B451" s="45"/>
      <c r="C451" s="197"/>
      <c r="P451" s="177"/>
      <c r="BF451" s="36"/>
      <c r="BG451" s="36"/>
      <c r="BH451" s="37"/>
      <c r="BJ451" s="195"/>
      <c r="BK451" s="195"/>
      <c r="BL451" s="195"/>
    </row>
    <row r="452" spans="1:64" x14ac:dyDescent="0.3">
      <c r="A452" s="44">
        <v>1449</v>
      </c>
      <c r="B452" s="45"/>
      <c r="C452" s="197"/>
      <c r="P452" s="177"/>
      <c r="BF452" s="36"/>
      <c r="BG452" s="36"/>
      <c r="BH452" s="37"/>
      <c r="BJ452" s="195"/>
      <c r="BK452" s="195"/>
      <c r="BL452" s="195"/>
    </row>
    <row r="453" spans="1:64" x14ac:dyDescent="0.3">
      <c r="A453" s="44">
        <v>1450</v>
      </c>
      <c r="B453" s="45"/>
      <c r="C453" s="197"/>
      <c r="P453" s="177"/>
      <c r="BF453" s="36"/>
      <c r="BG453" s="36"/>
      <c r="BH453" s="37"/>
      <c r="BJ453" s="195"/>
      <c r="BK453" s="195"/>
      <c r="BL453" s="195"/>
    </row>
    <row r="454" spans="1:64" x14ac:dyDescent="0.3">
      <c r="A454" s="44">
        <v>1451</v>
      </c>
      <c r="B454" s="45"/>
      <c r="C454" s="197"/>
      <c r="P454" s="177"/>
      <c r="BF454" s="36"/>
      <c r="BG454" s="36"/>
      <c r="BH454" s="37"/>
      <c r="BJ454" s="195"/>
      <c r="BK454" s="195"/>
      <c r="BL454" s="195"/>
    </row>
    <row r="455" spans="1:64" x14ac:dyDescent="0.3">
      <c r="A455" s="44">
        <v>1452</v>
      </c>
      <c r="B455" s="45"/>
      <c r="C455" s="197"/>
      <c r="P455" s="177"/>
      <c r="BF455" s="36"/>
      <c r="BG455" s="36"/>
      <c r="BH455" s="37"/>
      <c r="BJ455" s="195"/>
      <c r="BK455" s="195"/>
      <c r="BL455" s="195"/>
    </row>
    <row r="456" spans="1:64" x14ac:dyDescent="0.3">
      <c r="A456" s="44">
        <v>1453</v>
      </c>
      <c r="B456" s="45"/>
      <c r="C456" s="197"/>
      <c r="P456" s="177"/>
      <c r="BF456" s="36"/>
      <c r="BG456" s="36"/>
      <c r="BH456" s="37"/>
      <c r="BJ456" s="195"/>
      <c r="BK456" s="195"/>
      <c r="BL456" s="195"/>
    </row>
    <row r="457" spans="1:64" x14ac:dyDescent="0.3">
      <c r="A457" s="44">
        <v>1454</v>
      </c>
      <c r="B457" s="45"/>
      <c r="C457" s="197"/>
      <c r="P457" s="177"/>
      <c r="BF457" s="36"/>
      <c r="BG457" s="36"/>
      <c r="BH457" s="37"/>
      <c r="BJ457" s="195"/>
      <c r="BK457" s="195"/>
      <c r="BL457" s="195"/>
    </row>
    <row r="458" spans="1:64" x14ac:dyDescent="0.3">
      <c r="A458" s="44">
        <v>1455</v>
      </c>
      <c r="B458" s="45"/>
      <c r="C458" s="197"/>
      <c r="P458" s="177"/>
      <c r="BF458" s="36"/>
      <c r="BG458" s="36"/>
      <c r="BH458" s="37"/>
      <c r="BJ458" s="195"/>
      <c r="BK458" s="195"/>
      <c r="BL458" s="195"/>
    </row>
    <row r="459" spans="1:64" x14ac:dyDescent="0.3">
      <c r="A459" s="44">
        <v>1456</v>
      </c>
      <c r="B459" s="45"/>
      <c r="C459" s="197"/>
      <c r="P459" s="177"/>
      <c r="BF459" s="36"/>
      <c r="BG459" s="36"/>
      <c r="BH459" s="37"/>
      <c r="BJ459" s="195"/>
      <c r="BK459" s="195"/>
      <c r="BL459" s="195"/>
    </row>
    <row r="460" spans="1:64" x14ac:dyDescent="0.3">
      <c r="A460" s="44">
        <v>1457</v>
      </c>
      <c r="B460" s="45"/>
      <c r="C460" s="197"/>
      <c r="P460" s="177"/>
      <c r="BF460" s="36"/>
      <c r="BG460" s="36"/>
      <c r="BH460" s="37"/>
      <c r="BJ460" s="195"/>
      <c r="BK460" s="195"/>
      <c r="BL460" s="195"/>
    </row>
    <row r="461" spans="1:64" x14ac:dyDescent="0.3">
      <c r="A461" s="44">
        <v>1458</v>
      </c>
      <c r="B461" s="45"/>
      <c r="C461" s="197"/>
      <c r="P461" s="177"/>
      <c r="BF461" s="36"/>
      <c r="BG461" s="36"/>
      <c r="BH461" s="37"/>
      <c r="BJ461" s="195"/>
      <c r="BK461" s="195"/>
      <c r="BL461" s="195"/>
    </row>
    <row r="462" spans="1:64" x14ac:dyDescent="0.3">
      <c r="A462" s="44">
        <v>1459</v>
      </c>
      <c r="B462" s="45"/>
      <c r="C462" s="197"/>
      <c r="P462" s="177"/>
      <c r="BF462" s="36"/>
      <c r="BG462" s="36"/>
      <c r="BH462" s="37"/>
      <c r="BJ462" s="195"/>
      <c r="BK462" s="195"/>
      <c r="BL462" s="195"/>
    </row>
    <row r="463" spans="1:64" x14ac:dyDescent="0.3">
      <c r="A463" s="44">
        <v>1460</v>
      </c>
      <c r="B463" s="45"/>
      <c r="C463" s="197"/>
      <c r="P463" s="177"/>
      <c r="BF463" s="36"/>
      <c r="BG463" s="36"/>
      <c r="BH463" s="37"/>
      <c r="BJ463" s="195"/>
      <c r="BK463" s="195"/>
      <c r="BL463" s="195"/>
    </row>
    <row r="464" spans="1:64" x14ac:dyDescent="0.3">
      <c r="A464" s="44">
        <v>1461</v>
      </c>
      <c r="B464" s="45"/>
      <c r="C464" s="197"/>
      <c r="P464" s="177"/>
      <c r="BF464" s="36"/>
      <c r="BG464" s="36"/>
      <c r="BH464" s="37"/>
      <c r="BJ464" s="195"/>
      <c r="BK464" s="195"/>
      <c r="BL464" s="195"/>
    </row>
    <row r="465" spans="1:64" x14ac:dyDescent="0.3">
      <c r="A465" s="44">
        <v>1462</v>
      </c>
      <c r="B465" s="45"/>
      <c r="C465" s="197"/>
      <c r="P465" s="177"/>
      <c r="BF465" s="36"/>
      <c r="BG465" s="36"/>
      <c r="BH465" s="37"/>
      <c r="BJ465" s="195"/>
      <c r="BK465" s="195"/>
      <c r="BL465" s="195"/>
    </row>
    <row r="466" spans="1:64" x14ac:dyDescent="0.3">
      <c r="A466" s="44">
        <v>1463</v>
      </c>
      <c r="B466" s="45"/>
      <c r="C466" s="197"/>
      <c r="P466" s="177"/>
      <c r="BF466" s="36"/>
      <c r="BG466" s="36"/>
      <c r="BH466" s="37"/>
      <c r="BJ466" s="195"/>
      <c r="BK466" s="195"/>
      <c r="BL466" s="195"/>
    </row>
    <row r="467" spans="1:64" x14ac:dyDescent="0.3">
      <c r="A467" s="44">
        <v>1464</v>
      </c>
      <c r="B467" s="45"/>
      <c r="C467" s="197"/>
      <c r="P467" s="177"/>
      <c r="BF467" s="36"/>
      <c r="BG467" s="36"/>
      <c r="BH467" s="37"/>
      <c r="BJ467" s="195"/>
      <c r="BK467" s="195"/>
      <c r="BL467" s="195"/>
    </row>
    <row r="468" spans="1:64" x14ac:dyDescent="0.3">
      <c r="A468" s="44">
        <v>1465</v>
      </c>
      <c r="B468" s="45"/>
      <c r="C468" s="197"/>
      <c r="P468" s="177"/>
      <c r="BF468" s="36"/>
      <c r="BG468" s="36"/>
      <c r="BH468" s="37"/>
      <c r="BJ468" s="195"/>
      <c r="BK468" s="195"/>
      <c r="BL468" s="195"/>
    </row>
    <row r="469" spans="1:64" x14ac:dyDescent="0.3">
      <c r="A469" s="44">
        <v>1466</v>
      </c>
      <c r="B469" s="45"/>
      <c r="C469" s="197"/>
      <c r="P469" s="177"/>
      <c r="BF469" s="36"/>
      <c r="BG469" s="36"/>
      <c r="BH469" s="37"/>
      <c r="BJ469" s="195"/>
      <c r="BK469" s="195"/>
      <c r="BL469" s="195"/>
    </row>
    <row r="470" spans="1:64" x14ac:dyDescent="0.3">
      <c r="A470" s="44">
        <v>1467</v>
      </c>
      <c r="B470" s="45"/>
      <c r="C470" s="197"/>
      <c r="P470" s="177"/>
      <c r="BF470" s="36"/>
      <c r="BG470" s="36"/>
      <c r="BH470" s="37"/>
      <c r="BJ470" s="195"/>
      <c r="BK470" s="195"/>
      <c r="BL470" s="195"/>
    </row>
    <row r="471" spans="1:64" x14ac:dyDescent="0.3">
      <c r="A471" s="44">
        <v>1468</v>
      </c>
      <c r="B471" s="45"/>
      <c r="C471" s="197"/>
      <c r="P471" s="177"/>
      <c r="BF471" s="36"/>
      <c r="BG471" s="36"/>
      <c r="BH471" s="37"/>
      <c r="BJ471" s="195"/>
      <c r="BK471" s="195"/>
      <c r="BL471" s="195"/>
    </row>
    <row r="472" spans="1:64" x14ac:dyDescent="0.3">
      <c r="A472" s="44">
        <v>1469</v>
      </c>
      <c r="B472" s="45"/>
      <c r="C472" s="197"/>
      <c r="P472" s="177"/>
      <c r="BF472" s="36"/>
      <c r="BG472" s="36"/>
      <c r="BH472" s="37"/>
      <c r="BJ472" s="195"/>
      <c r="BK472" s="195"/>
      <c r="BL472" s="195"/>
    </row>
    <row r="473" spans="1:64" x14ac:dyDescent="0.3">
      <c r="A473" s="44">
        <v>1470</v>
      </c>
      <c r="B473" s="45"/>
      <c r="C473" s="197"/>
      <c r="P473" s="177"/>
      <c r="BF473" s="36"/>
      <c r="BG473" s="36"/>
      <c r="BH473" s="37"/>
      <c r="BJ473" s="195"/>
      <c r="BK473" s="195"/>
      <c r="BL473" s="195"/>
    </row>
    <row r="474" spans="1:64" x14ac:dyDescent="0.3">
      <c r="A474" s="44">
        <v>1471</v>
      </c>
      <c r="B474" s="45"/>
      <c r="C474" s="197"/>
      <c r="P474" s="177"/>
      <c r="BF474" s="36"/>
      <c r="BG474" s="36"/>
      <c r="BH474" s="37"/>
      <c r="BJ474" s="195"/>
      <c r="BK474" s="195"/>
      <c r="BL474" s="195"/>
    </row>
    <row r="475" spans="1:64" x14ac:dyDescent="0.3">
      <c r="A475" s="44">
        <v>1472</v>
      </c>
      <c r="B475" s="45"/>
      <c r="C475" s="197"/>
      <c r="P475" s="177"/>
      <c r="BF475" s="36"/>
      <c r="BG475" s="36"/>
      <c r="BH475" s="37"/>
      <c r="BJ475" s="195"/>
      <c r="BK475" s="195"/>
      <c r="BL475" s="195"/>
    </row>
    <row r="476" spans="1:64" x14ac:dyDescent="0.3">
      <c r="A476" s="44">
        <v>1473</v>
      </c>
      <c r="B476" s="45"/>
      <c r="C476" s="197"/>
      <c r="P476" s="177"/>
      <c r="BF476" s="36"/>
      <c r="BG476" s="36"/>
      <c r="BH476" s="37"/>
      <c r="BJ476" s="195"/>
      <c r="BK476" s="195"/>
      <c r="BL476" s="195"/>
    </row>
    <row r="477" spans="1:64" x14ac:dyDescent="0.3">
      <c r="A477" s="44">
        <v>1474</v>
      </c>
      <c r="B477" s="45"/>
      <c r="C477" s="197"/>
      <c r="P477" s="177"/>
      <c r="BF477" s="36"/>
      <c r="BG477" s="36"/>
      <c r="BH477" s="37"/>
      <c r="BJ477" s="195"/>
      <c r="BK477" s="195"/>
      <c r="BL477" s="195"/>
    </row>
    <row r="478" spans="1:64" x14ac:dyDescent="0.3">
      <c r="A478" s="44">
        <v>1475</v>
      </c>
      <c r="B478" s="45"/>
      <c r="C478" s="197"/>
      <c r="P478" s="177"/>
      <c r="BF478" s="36"/>
      <c r="BG478" s="36"/>
      <c r="BH478" s="37"/>
      <c r="BJ478" s="195"/>
      <c r="BK478" s="195"/>
      <c r="BL478" s="195"/>
    </row>
    <row r="479" spans="1:64" x14ac:dyDescent="0.3">
      <c r="A479" s="44">
        <v>1476</v>
      </c>
      <c r="B479" s="45"/>
      <c r="C479" s="197"/>
      <c r="P479" s="177"/>
      <c r="BF479" s="36"/>
      <c r="BG479" s="36"/>
      <c r="BH479" s="37"/>
      <c r="BJ479" s="195"/>
      <c r="BK479" s="195"/>
      <c r="BL479" s="195"/>
    </row>
    <row r="480" spans="1:64" x14ac:dyDescent="0.3">
      <c r="A480" s="44">
        <v>1477</v>
      </c>
      <c r="B480" s="45"/>
      <c r="C480" s="197"/>
      <c r="P480" s="177"/>
      <c r="BF480" s="36"/>
      <c r="BG480" s="36"/>
      <c r="BH480" s="37"/>
      <c r="BJ480" s="195"/>
      <c r="BK480" s="195"/>
      <c r="BL480" s="195"/>
    </row>
    <row r="481" spans="1:64" x14ac:dyDescent="0.3">
      <c r="A481" s="44">
        <v>1478</v>
      </c>
      <c r="B481" s="45"/>
      <c r="C481" s="197"/>
      <c r="P481" s="177"/>
      <c r="BF481" s="36"/>
      <c r="BG481" s="36"/>
      <c r="BH481" s="37"/>
      <c r="BJ481" s="195"/>
      <c r="BK481" s="195"/>
      <c r="BL481" s="195"/>
    </row>
    <row r="482" spans="1:64" x14ac:dyDescent="0.3">
      <c r="A482" s="44">
        <v>1479</v>
      </c>
      <c r="B482" s="45"/>
      <c r="C482" s="197"/>
      <c r="P482" s="177"/>
      <c r="BF482" s="36"/>
      <c r="BG482" s="36"/>
      <c r="BH482" s="37"/>
      <c r="BJ482" s="195"/>
      <c r="BK482" s="195"/>
      <c r="BL482" s="195"/>
    </row>
    <row r="483" spans="1:64" x14ac:dyDescent="0.3">
      <c r="A483" s="44">
        <v>1480</v>
      </c>
      <c r="B483" s="45"/>
      <c r="C483" s="197"/>
      <c r="P483" s="177"/>
      <c r="BF483" s="36"/>
      <c r="BG483" s="36"/>
      <c r="BH483" s="37"/>
      <c r="BJ483" s="195"/>
      <c r="BK483" s="195"/>
      <c r="BL483" s="195"/>
    </row>
    <row r="484" spans="1:64" x14ac:dyDescent="0.3">
      <c r="A484" s="44">
        <v>1481</v>
      </c>
      <c r="B484" s="45"/>
      <c r="C484" s="197"/>
      <c r="P484" s="177"/>
      <c r="BF484" s="36"/>
      <c r="BG484" s="36"/>
      <c r="BH484" s="37"/>
      <c r="BJ484" s="195"/>
      <c r="BK484" s="195"/>
      <c r="BL484" s="195"/>
    </row>
    <row r="485" spans="1:64" x14ac:dyDescent="0.3">
      <c r="A485" s="44">
        <v>1482</v>
      </c>
      <c r="B485" s="45"/>
      <c r="C485" s="197"/>
      <c r="P485" s="177"/>
      <c r="BF485" s="36"/>
      <c r="BG485" s="36"/>
      <c r="BH485" s="37"/>
      <c r="BJ485" s="195"/>
      <c r="BK485" s="195"/>
      <c r="BL485" s="195"/>
    </row>
    <row r="486" spans="1:64" x14ac:dyDescent="0.3">
      <c r="A486" s="44">
        <v>1483</v>
      </c>
      <c r="B486" s="45"/>
      <c r="C486" s="197"/>
      <c r="P486" s="177"/>
      <c r="BF486" s="36"/>
      <c r="BG486" s="36"/>
      <c r="BH486" s="37"/>
      <c r="BJ486" s="195"/>
      <c r="BK486" s="195"/>
      <c r="BL486" s="195"/>
    </row>
    <row r="487" spans="1:64" x14ac:dyDescent="0.3">
      <c r="A487" s="44">
        <v>1484</v>
      </c>
      <c r="B487" s="45"/>
      <c r="C487" s="197"/>
      <c r="P487" s="177"/>
      <c r="BF487" s="36"/>
      <c r="BG487" s="36"/>
      <c r="BH487" s="37"/>
      <c r="BJ487" s="195"/>
      <c r="BK487" s="195"/>
      <c r="BL487" s="195"/>
    </row>
    <row r="488" spans="1:64" x14ac:dyDescent="0.3">
      <c r="A488" s="44">
        <v>1485</v>
      </c>
      <c r="B488" s="45"/>
      <c r="C488" s="197"/>
      <c r="P488" s="177"/>
      <c r="BF488" s="36"/>
      <c r="BG488" s="36"/>
      <c r="BH488" s="37"/>
      <c r="BJ488" s="195"/>
      <c r="BK488" s="195"/>
      <c r="BL488" s="195"/>
    </row>
    <row r="489" spans="1:64" x14ac:dyDescent="0.3">
      <c r="A489" s="44">
        <v>1486</v>
      </c>
      <c r="B489" s="45"/>
      <c r="C489" s="197"/>
      <c r="P489" s="177"/>
      <c r="BF489" s="36"/>
      <c r="BG489" s="36"/>
      <c r="BH489" s="37"/>
      <c r="BJ489" s="195"/>
      <c r="BK489" s="195"/>
      <c r="BL489" s="195"/>
    </row>
    <row r="490" spans="1:64" x14ac:dyDescent="0.3">
      <c r="A490" s="44">
        <v>1487</v>
      </c>
      <c r="B490" s="45"/>
      <c r="C490" s="197"/>
      <c r="P490" s="177"/>
      <c r="BF490" s="36"/>
      <c r="BG490" s="36"/>
      <c r="BH490" s="37"/>
      <c r="BJ490" s="195"/>
      <c r="BK490" s="195"/>
      <c r="BL490" s="195"/>
    </row>
    <row r="491" spans="1:64" x14ac:dyDescent="0.3">
      <c r="A491" s="44">
        <v>1488</v>
      </c>
      <c r="B491" s="45"/>
      <c r="C491" s="197"/>
      <c r="P491" s="177"/>
      <c r="BF491" s="36"/>
      <c r="BG491" s="36"/>
      <c r="BH491" s="37"/>
      <c r="BJ491" s="195"/>
      <c r="BK491" s="195"/>
      <c r="BL491" s="195"/>
    </row>
    <row r="492" spans="1:64" x14ac:dyDescent="0.3">
      <c r="A492" s="44">
        <v>1489</v>
      </c>
      <c r="B492" s="45"/>
      <c r="C492" s="197"/>
      <c r="P492" s="177"/>
      <c r="BF492" s="36"/>
      <c r="BG492" s="36"/>
      <c r="BH492" s="37"/>
      <c r="BJ492" s="195"/>
      <c r="BK492" s="195"/>
      <c r="BL492" s="195"/>
    </row>
    <row r="493" spans="1:64" x14ac:dyDescent="0.3">
      <c r="A493" s="44">
        <v>1490</v>
      </c>
      <c r="B493" s="45"/>
      <c r="C493" s="197"/>
      <c r="P493" s="177"/>
      <c r="BF493" s="36"/>
      <c r="BG493" s="36"/>
      <c r="BH493" s="37"/>
      <c r="BJ493" s="195"/>
      <c r="BK493" s="195"/>
      <c r="BL493" s="195"/>
    </row>
    <row r="494" spans="1:64" x14ac:dyDescent="0.3">
      <c r="A494" s="44">
        <v>1491</v>
      </c>
      <c r="B494" s="45"/>
      <c r="C494" s="197"/>
      <c r="P494" s="177"/>
      <c r="BF494" s="36"/>
      <c r="BG494" s="36"/>
      <c r="BH494" s="37"/>
      <c r="BJ494" s="195"/>
      <c r="BK494" s="195"/>
      <c r="BL494" s="195"/>
    </row>
    <row r="495" spans="1:64" x14ac:dyDescent="0.3">
      <c r="A495" s="44">
        <v>1492</v>
      </c>
      <c r="B495" s="45"/>
      <c r="C495" s="197"/>
      <c r="P495" s="177"/>
      <c r="BF495" s="36"/>
      <c r="BG495" s="36"/>
      <c r="BH495" s="37"/>
      <c r="BJ495" s="195"/>
      <c r="BK495" s="195"/>
      <c r="BL495" s="195"/>
    </row>
    <row r="496" spans="1:64" x14ac:dyDescent="0.3">
      <c r="A496" s="44">
        <v>1493</v>
      </c>
      <c r="B496" s="45"/>
      <c r="C496" s="197"/>
      <c r="P496" s="177"/>
      <c r="BF496" s="36"/>
      <c r="BG496" s="36"/>
      <c r="BH496" s="37"/>
      <c r="BJ496" s="195"/>
      <c r="BK496" s="195"/>
      <c r="BL496" s="195"/>
    </row>
    <row r="497" spans="1:64" x14ac:dyDescent="0.3">
      <c r="A497" s="44">
        <v>1494</v>
      </c>
      <c r="B497" s="45"/>
      <c r="C497" s="197"/>
      <c r="P497" s="177"/>
      <c r="BF497" s="36"/>
      <c r="BG497" s="36"/>
      <c r="BH497" s="37"/>
      <c r="BJ497" s="195"/>
      <c r="BK497" s="195"/>
      <c r="BL497" s="195"/>
    </row>
    <row r="498" spans="1:64" x14ac:dyDescent="0.3">
      <c r="A498" s="44">
        <v>1495</v>
      </c>
      <c r="B498" s="45"/>
      <c r="C498" s="197"/>
      <c r="P498" s="177"/>
      <c r="BF498" s="36"/>
      <c r="BG498" s="36"/>
      <c r="BH498" s="37"/>
      <c r="BJ498" s="195"/>
      <c r="BK498" s="195"/>
      <c r="BL498" s="195"/>
    </row>
    <row r="499" spans="1:64" x14ac:dyDescent="0.3">
      <c r="A499" s="44">
        <v>1496</v>
      </c>
      <c r="B499" s="45"/>
      <c r="C499" s="197"/>
      <c r="P499" s="177"/>
      <c r="BF499" s="36"/>
      <c r="BG499" s="36"/>
      <c r="BH499" s="37"/>
      <c r="BJ499" s="195"/>
      <c r="BK499" s="195"/>
      <c r="BL499" s="195"/>
    </row>
    <row r="500" spans="1:64" x14ac:dyDescent="0.3">
      <c r="A500" s="44">
        <v>1497</v>
      </c>
      <c r="B500" s="45"/>
      <c r="C500" s="197"/>
      <c r="P500" s="177"/>
      <c r="BF500" s="36"/>
      <c r="BG500" s="36"/>
      <c r="BH500" s="37"/>
      <c r="BJ500" s="195"/>
      <c r="BK500" s="195"/>
      <c r="BL500" s="195"/>
    </row>
    <row r="501" spans="1:64" x14ac:dyDescent="0.3">
      <c r="A501" s="44">
        <v>1498</v>
      </c>
      <c r="B501" s="45"/>
      <c r="C501" s="197"/>
      <c r="P501" s="177"/>
      <c r="BF501" s="36"/>
      <c r="BG501" s="36"/>
      <c r="BH501" s="37"/>
      <c r="BJ501" s="195"/>
      <c r="BK501" s="195"/>
      <c r="BL501" s="195"/>
    </row>
    <row r="502" spans="1:64" x14ac:dyDescent="0.3">
      <c r="A502" s="44">
        <v>1499</v>
      </c>
      <c r="B502" s="45"/>
      <c r="C502" s="197"/>
      <c r="P502" s="177"/>
      <c r="BF502" s="36"/>
      <c r="BG502" s="36"/>
      <c r="BH502" s="37"/>
      <c r="BJ502" s="195"/>
      <c r="BK502" s="195"/>
      <c r="BL502" s="195"/>
    </row>
    <row r="503" spans="1:64" x14ac:dyDescent="0.3">
      <c r="A503" s="44">
        <v>1500</v>
      </c>
      <c r="B503" s="45"/>
      <c r="C503" s="197"/>
      <c r="P503" s="177"/>
      <c r="BF503" s="36"/>
      <c r="BG503" s="36"/>
      <c r="BH503" s="37"/>
      <c r="BJ503" s="195"/>
      <c r="BK503" s="195"/>
      <c r="BL503" s="195"/>
    </row>
    <row r="504" spans="1:64" x14ac:dyDescent="0.3">
      <c r="A504" s="44">
        <v>1501</v>
      </c>
      <c r="B504" s="45"/>
      <c r="C504" s="197"/>
      <c r="P504" s="177"/>
      <c r="BF504" s="36"/>
      <c r="BG504" s="36"/>
      <c r="BH504" s="37"/>
      <c r="BJ504" s="195"/>
      <c r="BK504" s="195"/>
      <c r="BL504" s="195"/>
    </row>
    <row r="505" spans="1:64" x14ac:dyDescent="0.3">
      <c r="A505" s="44">
        <v>1502</v>
      </c>
      <c r="B505" s="45"/>
      <c r="C505" s="197"/>
      <c r="P505" s="177"/>
      <c r="BF505" s="36"/>
      <c r="BG505" s="36"/>
      <c r="BH505" s="37"/>
      <c r="BJ505" s="195"/>
      <c r="BK505" s="195"/>
      <c r="BL505" s="195"/>
    </row>
    <row r="506" spans="1:64" x14ac:dyDescent="0.3">
      <c r="A506" s="44">
        <v>1503</v>
      </c>
      <c r="B506" s="45"/>
      <c r="C506" s="197"/>
      <c r="P506" s="177"/>
      <c r="BF506" s="36"/>
      <c r="BG506" s="36"/>
      <c r="BH506" s="37"/>
      <c r="BJ506" s="195"/>
      <c r="BK506" s="195"/>
      <c r="BL506" s="195"/>
    </row>
    <row r="507" spans="1:64" x14ac:dyDescent="0.3">
      <c r="A507" s="44">
        <v>1504</v>
      </c>
      <c r="B507" s="45"/>
      <c r="C507" s="197"/>
      <c r="P507" s="177"/>
      <c r="BF507" s="36"/>
      <c r="BG507" s="36"/>
      <c r="BH507" s="37"/>
      <c r="BJ507" s="195"/>
      <c r="BK507" s="195"/>
      <c r="BL507" s="195"/>
    </row>
    <row r="508" spans="1:64" x14ac:dyDescent="0.3">
      <c r="A508" s="44">
        <v>1505</v>
      </c>
      <c r="B508" s="45"/>
      <c r="C508" s="197"/>
      <c r="P508" s="177"/>
      <c r="BF508" s="36"/>
      <c r="BG508" s="36"/>
      <c r="BH508" s="37"/>
      <c r="BJ508" s="195"/>
      <c r="BK508" s="195"/>
      <c r="BL508" s="195"/>
    </row>
    <row r="509" spans="1:64" x14ac:dyDescent="0.3">
      <c r="A509" s="44">
        <v>1506</v>
      </c>
      <c r="B509" s="45"/>
      <c r="C509" s="197"/>
      <c r="P509" s="177"/>
      <c r="BF509" s="36"/>
      <c r="BG509" s="36"/>
      <c r="BH509" s="37"/>
      <c r="BJ509" s="195"/>
      <c r="BK509" s="195"/>
      <c r="BL509" s="195"/>
    </row>
    <row r="510" spans="1:64" x14ac:dyDescent="0.3">
      <c r="A510" s="44">
        <v>1507</v>
      </c>
      <c r="B510" s="45"/>
      <c r="C510" s="197"/>
      <c r="P510" s="177"/>
      <c r="BF510" s="36"/>
      <c r="BG510" s="36"/>
      <c r="BH510" s="37"/>
      <c r="BJ510" s="195"/>
      <c r="BK510" s="195"/>
      <c r="BL510" s="195"/>
    </row>
    <row r="511" spans="1:64" x14ac:dyDescent="0.3">
      <c r="A511" s="44">
        <v>1508</v>
      </c>
      <c r="B511" s="45"/>
      <c r="C511" s="197"/>
      <c r="P511" s="177"/>
      <c r="BF511" s="36"/>
      <c r="BG511" s="36"/>
      <c r="BH511" s="37"/>
      <c r="BJ511" s="195"/>
      <c r="BK511" s="195"/>
      <c r="BL511" s="195"/>
    </row>
    <row r="512" spans="1:64" x14ac:dyDescent="0.3">
      <c r="A512" s="44">
        <v>1509</v>
      </c>
      <c r="B512" s="45"/>
      <c r="C512" s="197"/>
      <c r="P512" s="177"/>
      <c r="BF512" s="36"/>
      <c r="BG512" s="36"/>
      <c r="BH512" s="37"/>
      <c r="BJ512" s="195"/>
      <c r="BK512" s="195"/>
      <c r="BL512" s="195"/>
    </row>
    <row r="513" spans="1:64" x14ac:dyDescent="0.3">
      <c r="A513" s="44">
        <v>1510</v>
      </c>
      <c r="B513" s="45"/>
      <c r="C513" s="197"/>
      <c r="P513" s="177"/>
      <c r="BF513" s="36"/>
      <c r="BG513" s="36"/>
      <c r="BH513" s="37"/>
      <c r="BJ513" s="195"/>
      <c r="BK513" s="195"/>
      <c r="BL513" s="195"/>
    </row>
    <row r="514" spans="1:64" x14ac:dyDescent="0.3">
      <c r="A514" s="44">
        <v>1511</v>
      </c>
      <c r="B514" s="45"/>
      <c r="C514" s="197"/>
      <c r="P514" s="177"/>
      <c r="BF514" s="36"/>
      <c r="BG514" s="36"/>
      <c r="BH514" s="37"/>
      <c r="BJ514" s="195"/>
      <c r="BK514" s="195"/>
      <c r="BL514" s="195"/>
    </row>
    <row r="515" spans="1:64" x14ac:dyDescent="0.3">
      <c r="A515" s="44">
        <v>1512</v>
      </c>
      <c r="B515" s="45"/>
      <c r="C515" s="197"/>
      <c r="P515" s="177"/>
      <c r="BF515" s="36"/>
      <c r="BG515" s="36"/>
      <c r="BH515" s="37"/>
      <c r="BJ515" s="195"/>
      <c r="BK515" s="195"/>
      <c r="BL515" s="195"/>
    </row>
    <row r="516" spans="1:64" x14ac:dyDescent="0.3">
      <c r="A516" s="44">
        <v>1513</v>
      </c>
      <c r="B516" s="45"/>
      <c r="C516" s="197"/>
      <c r="P516" s="177"/>
      <c r="BF516" s="36"/>
      <c r="BG516" s="36"/>
      <c r="BH516" s="37"/>
      <c r="BJ516" s="195"/>
      <c r="BK516" s="195"/>
      <c r="BL516" s="195"/>
    </row>
    <row r="517" spans="1:64" x14ac:dyDescent="0.3">
      <c r="A517" s="44">
        <v>1514</v>
      </c>
      <c r="B517" s="45"/>
      <c r="C517" s="197"/>
      <c r="P517" s="177"/>
      <c r="BF517" s="36"/>
      <c r="BG517" s="36"/>
      <c r="BH517" s="37"/>
      <c r="BJ517" s="195"/>
      <c r="BK517" s="195"/>
      <c r="BL517" s="195"/>
    </row>
    <row r="518" spans="1:64" x14ac:dyDescent="0.3">
      <c r="A518" s="44">
        <v>1515</v>
      </c>
      <c r="B518" s="45"/>
      <c r="C518" s="197"/>
      <c r="P518" s="177"/>
      <c r="BF518" s="36"/>
      <c r="BG518" s="36"/>
      <c r="BH518" s="37"/>
      <c r="BJ518" s="195"/>
      <c r="BK518" s="195"/>
      <c r="BL518" s="195"/>
    </row>
    <row r="519" spans="1:64" x14ac:dyDescent="0.3">
      <c r="A519" s="44">
        <v>1516</v>
      </c>
      <c r="B519" s="45"/>
      <c r="C519" s="197"/>
      <c r="P519" s="177"/>
      <c r="BF519" s="36"/>
      <c r="BG519" s="36"/>
      <c r="BH519" s="37"/>
      <c r="BJ519" s="195"/>
      <c r="BK519" s="195"/>
      <c r="BL519" s="195"/>
    </row>
    <row r="520" spans="1:64" x14ac:dyDescent="0.3">
      <c r="A520" s="44">
        <v>1517</v>
      </c>
      <c r="B520" s="45"/>
      <c r="C520" s="197"/>
      <c r="P520" s="177"/>
      <c r="BF520" s="36"/>
      <c r="BG520" s="36"/>
      <c r="BH520" s="37"/>
      <c r="BJ520" s="195"/>
      <c r="BK520" s="195"/>
      <c r="BL520" s="195"/>
    </row>
    <row r="521" spans="1:64" x14ac:dyDescent="0.3">
      <c r="A521" s="44">
        <v>1518</v>
      </c>
      <c r="B521" s="45"/>
      <c r="C521" s="197"/>
      <c r="P521" s="177"/>
      <c r="BF521" s="36"/>
      <c r="BG521" s="36"/>
      <c r="BH521" s="37"/>
      <c r="BJ521" s="195"/>
      <c r="BK521" s="195"/>
      <c r="BL521" s="195"/>
    </row>
    <row r="522" spans="1:64" x14ac:dyDescent="0.3">
      <c r="A522" s="44">
        <v>1519</v>
      </c>
      <c r="B522" s="45"/>
      <c r="C522" s="197"/>
      <c r="P522" s="177"/>
      <c r="BF522" s="36"/>
      <c r="BG522" s="36"/>
      <c r="BH522" s="37"/>
      <c r="BJ522" s="195"/>
      <c r="BK522" s="195"/>
      <c r="BL522" s="195"/>
    </row>
    <row r="523" spans="1:64" x14ac:dyDescent="0.3">
      <c r="A523" s="44">
        <v>1520</v>
      </c>
      <c r="B523" s="45"/>
      <c r="C523" s="197"/>
      <c r="P523" s="177"/>
      <c r="BF523" s="36"/>
      <c r="BG523" s="36"/>
      <c r="BH523" s="37"/>
      <c r="BJ523" s="195"/>
      <c r="BK523" s="195"/>
      <c r="BL523" s="195"/>
    </row>
    <row r="524" spans="1:64" x14ac:dyDescent="0.3">
      <c r="A524" s="44">
        <v>1521</v>
      </c>
      <c r="B524" s="45"/>
      <c r="C524" s="197"/>
      <c r="P524" s="177"/>
      <c r="BF524" s="36"/>
      <c r="BG524" s="36"/>
      <c r="BH524" s="37"/>
      <c r="BJ524" s="195"/>
      <c r="BK524" s="195"/>
      <c r="BL524" s="195"/>
    </row>
    <row r="525" spans="1:64" x14ac:dyDescent="0.3">
      <c r="A525" s="44">
        <v>1522</v>
      </c>
      <c r="B525" s="45"/>
      <c r="C525" s="197"/>
      <c r="P525" s="177"/>
      <c r="BF525" s="36"/>
      <c r="BG525" s="36"/>
      <c r="BH525" s="37"/>
      <c r="BJ525" s="195"/>
      <c r="BK525" s="195"/>
      <c r="BL525" s="195"/>
    </row>
    <row r="526" spans="1:64" x14ac:dyDescent="0.3">
      <c r="A526" s="44">
        <v>1523</v>
      </c>
      <c r="B526" s="45"/>
      <c r="C526" s="197"/>
      <c r="P526" s="177"/>
      <c r="BF526" s="36"/>
      <c r="BG526" s="36"/>
      <c r="BH526" s="37"/>
      <c r="BJ526" s="195"/>
      <c r="BK526" s="195"/>
      <c r="BL526" s="195"/>
    </row>
    <row r="527" spans="1:64" x14ac:dyDescent="0.3">
      <c r="A527" s="44">
        <v>1524</v>
      </c>
      <c r="B527" s="45"/>
      <c r="C527" s="197"/>
      <c r="P527" s="177"/>
      <c r="BF527" s="36"/>
      <c r="BG527" s="36"/>
      <c r="BH527" s="37"/>
      <c r="BJ527" s="195"/>
      <c r="BK527" s="195"/>
      <c r="BL527" s="195"/>
    </row>
    <row r="528" spans="1:64" x14ac:dyDescent="0.3">
      <c r="A528" s="44">
        <v>1525</v>
      </c>
      <c r="B528" s="45"/>
      <c r="C528" s="197"/>
      <c r="P528" s="177"/>
      <c r="BF528" s="36"/>
      <c r="BG528" s="36"/>
      <c r="BH528" s="37"/>
      <c r="BJ528" s="195"/>
      <c r="BK528" s="195"/>
      <c r="BL528" s="195"/>
    </row>
    <row r="529" spans="1:64" x14ac:dyDescent="0.3">
      <c r="A529" s="44">
        <v>1526</v>
      </c>
      <c r="B529" s="45"/>
      <c r="C529" s="197"/>
      <c r="P529" s="177"/>
      <c r="BF529" s="36"/>
      <c r="BG529" s="36"/>
      <c r="BH529" s="37"/>
      <c r="BJ529" s="195"/>
      <c r="BK529" s="195"/>
      <c r="BL529" s="195"/>
    </row>
    <row r="530" spans="1:64" x14ac:dyDescent="0.3">
      <c r="A530" s="44">
        <v>1527</v>
      </c>
      <c r="B530" s="45"/>
      <c r="C530" s="197"/>
      <c r="P530" s="177"/>
      <c r="BF530" s="36"/>
      <c r="BG530" s="36"/>
      <c r="BH530" s="37"/>
      <c r="BJ530" s="195"/>
      <c r="BK530" s="195"/>
      <c r="BL530" s="195"/>
    </row>
    <row r="531" spans="1:64" x14ac:dyDescent="0.3">
      <c r="A531" s="44">
        <v>1528</v>
      </c>
      <c r="B531" s="45"/>
      <c r="C531" s="197"/>
      <c r="P531" s="177"/>
      <c r="BF531" s="36"/>
      <c r="BG531" s="36"/>
      <c r="BH531" s="37"/>
      <c r="BJ531" s="195"/>
      <c r="BK531" s="195"/>
      <c r="BL531" s="195"/>
    </row>
    <row r="532" spans="1:64" x14ac:dyDescent="0.3">
      <c r="A532" s="44">
        <v>1529</v>
      </c>
      <c r="B532" s="45"/>
      <c r="C532" s="197"/>
      <c r="P532" s="177"/>
      <c r="BF532" s="36"/>
      <c r="BG532" s="36"/>
      <c r="BH532" s="37"/>
      <c r="BJ532" s="195"/>
      <c r="BK532" s="195"/>
      <c r="BL532" s="195"/>
    </row>
    <row r="533" spans="1:64" x14ac:dyDescent="0.3">
      <c r="A533" s="44">
        <v>1530</v>
      </c>
      <c r="B533" s="45"/>
      <c r="C533" s="197"/>
      <c r="P533" s="177"/>
      <c r="BF533" s="36"/>
      <c r="BG533" s="36"/>
      <c r="BH533" s="37"/>
      <c r="BJ533" s="195"/>
      <c r="BK533" s="195"/>
      <c r="BL533" s="195"/>
    </row>
    <row r="534" spans="1:64" x14ac:dyDescent="0.3">
      <c r="A534" s="44">
        <v>1531</v>
      </c>
      <c r="B534" s="45"/>
      <c r="C534" s="197"/>
      <c r="P534" s="177"/>
      <c r="BF534" s="36"/>
      <c r="BG534" s="36"/>
      <c r="BH534" s="37"/>
      <c r="BJ534" s="195"/>
      <c r="BK534" s="195"/>
      <c r="BL534" s="195"/>
    </row>
    <row r="535" spans="1:64" x14ac:dyDescent="0.3">
      <c r="A535" s="44">
        <v>1532</v>
      </c>
      <c r="B535" s="45"/>
      <c r="C535" s="197"/>
      <c r="P535" s="177"/>
      <c r="BF535" s="36"/>
      <c r="BG535" s="36"/>
      <c r="BH535" s="37"/>
      <c r="BJ535" s="195"/>
      <c r="BK535" s="195"/>
      <c r="BL535" s="195"/>
    </row>
    <row r="536" spans="1:64" x14ac:dyDescent="0.3">
      <c r="A536" s="44">
        <v>1533</v>
      </c>
      <c r="B536" s="45"/>
      <c r="C536" s="197"/>
      <c r="P536" s="177"/>
      <c r="BF536" s="36"/>
      <c r="BG536" s="36"/>
      <c r="BH536" s="37"/>
      <c r="BJ536" s="195"/>
      <c r="BK536" s="195"/>
      <c r="BL536" s="195"/>
    </row>
    <row r="537" spans="1:64" x14ac:dyDescent="0.3">
      <c r="A537" s="44">
        <v>1534</v>
      </c>
      <c r="B537" s="45"/>
      <c r="C537" s="197"/>
      <c r="P537" s="177"/>
      <c r="BF537" s="36"/>
      <c r="BG537" s="36"/>
      <c r="BH537" s="37"/>
      <c r="BJ537" s="195"/>
      <c r="BK537" s="195"/>
      <c r="BL537" s="195"/>
    </row>
    <row r="538" spans="1:64" x14ac:dyDescent="0.3">
      <c r="A538" s="44">
        <v>1535</v>
      </c>
      <c r="B538" s="45"/>
      <c r="C538" s="197"/>
      <c r="P538" s="177"/>
      <c r="BF538" s="36"/>
      <c r="BG538" s="36"/>
      <c r="BH538" s="37"/>
      <c r="BJ538" s="195"/>
      <c r="BK538" s="195"/>
      <c r="BL538" s="195"/>
    </row>
    <row r="539" spans="1:64" x14ac:dyDescent="0.3">
      <c r="A539" s="44">
        <v>1536</v>
      </c>
      <c r="B539" s="45"/>
      <c r="C539" s="197"/>
      <c r="P539" s="177"/>
      <c r="BF539" s="36"/>
      <c r="BG539" s="36"/>
      <c r="BH539" s="37"/>
      <c r="BJ539" s="195"/>
      <c r="BK539" s="195"/>
      <c r="BL539" s="195"/>
    </row>
    <row r="540" spans="1:64" x14ac:dyDescent="0.3">
      <c r="A540" s="44">
        <v>1537</v>
      </c>
      <c r="B540" s="45"/>
      <c r="C540" s="197"/>
      <c r="P540" s="177"/>
      <c r="BF540" s="36"/>
      <c r="BG540" s="36"/>
      <c r="BH540" s="37"/>
      <c r="BJ540" s="195"/>
      <c r="BK540" s="195"/>
      <c r="BL540" s="195"/>
    </row>
    <row r="541" spans="1:64" x14ac:dyDescent="0.3">
      <c r="A541" s="44">
        <v>1538</v>
      </c>
      <c r="B541" s="45"/>
      <c r="C541" s="197"/>
      <c r="P541" s="177"/>
      <c r="BF541" s="36"/>
      <c r="BG541" s="36"/>
      <c r="BH541" s="37"/>
      <c r="BJ541" s="195"/>
      <c r="BK541" s="195"/>
      <c r="BL541" s="195"/>
    </row>
    <row r="542" spans="1:64" x14ac:dyDescent="0.3">
      <c r="A542" s="44">
        <v>1539</v>
      </c>
      <c r="B542" s="45"/>
      <c r="C542" s="197"/>
      <c r="P542" s="177"/>
      <c r="BF542" s="36"/>
      <c r="BG542" s="36"/>
      <c r="BH542" s="37"/>
      <c r="BJ542" s="195"/>
      <c r="BK542" s="195"/>
      <c r="BL542" s="195"/>
    </row>
    <row r="543" spans="1:64" x14ac:dyDescent="0.3">
      <c r="A543" s="44">
        <v>1540</v>
      </c>
      <c r="B543" s="45"/>
      <c r="C543" s="197"/>
      <c r="P543" s="177"/>
      <c r="BF543" s="36"/>
      <c r="BG543" s="36"/>
      <c r="BH543" s="37"/>
      <c r="BJ543" s="195"/>
      <c r="BK543" s="195"/>
      <c r="BL543" s="195"/>
    </row>
    <row r="544" spans="1:64" x14ac:dyDescent="0.3">
      <c r="A544" s="44">
        <v>1541</v>
      </c>
      <c r="B544" s="45"/>
      <c r="C544" s="197"/>
      <c r="P544" s="177"/>
      <c r="BF544" s="36"/>
      <c r="BG544" s="36"/>
      <c r="BH544" s="37"/>
      <c r="BJ544" s="195"/>
      <c r="BK544" s="195"/>
      <c r="BL544" s="195"/>
    </row>
    <row r="545" spans="1:64" x14ac:dyDescent="0.3">
      <c r="A545" s="44">
        <v>1542</v>
      </c>
      <c r="B545" s="45"/>
      <c r="C545" s="197"/>
      <c r="P545" s="177"/>
      <c r="BF545" s="36"/>
      <c r="BG545" s="36"/>
      <c r="BH545" s="37"/>
      <c r="BJ545" s="195"/>
      <c r="BK545" s="195"/>
      <c r="BL545" s="195"/>
    </row>
    <row r="546" spans="1:64" x14ac:dyDescent="0.3">
      <c r="A546" s="44">
        <v>1543</v>
      </c>
      <c r="B546" s="45"/>
      <c r="C546" s="197"/>
      <c r="P546" s="177"/>
      <c r="BF546" s="36"/>
      <c r="BG546" s="36"/>
      <c r="BH546" s="37"/>
      <c r="BJ546" s="195"/>
      <c r="BK546" s="195"/>
      <c r="BL546" s="195"/>
    </row>
    <row r="547" spans="1:64" x14ac:dyDescent="0.3">
      <c r="A547" s="44">
        <v>1544</v>
      </c>
      <c r="B547" s="45"/>
      <c r="C547" s="197"/>
      <c r="P547" s="177"/>
      <c r="BF547" s="36"/>
      <c r="BG547" s="36"/>
      <c r="BH547" s="37"/>
      <c r="BJ547" s="195"/>
      <c r="BK547" s="195"/>
      <c r="BL547" s="195"/>
    </row>
    <row r="548" spans="1:64" x14ac:dyDescent="0.3">
      <c r="A548" s="44">
        <v>1545</v>
      </c>
      <c r="B548" s="45"/>
      <c r="C548" s="197"/>
      <c r="P548" s="177"/>
      <c r="BF548" s="36"/>
      <c r="BG548" s="36"/>
      <c r="BH548" s="37"/>
      <c r="BJ548" s="195"/>
      <c r="BK548" s="195"/>
      <c r="BL548" s="195"/>
    </row>
    <row r="549" spans="1:64" x14ac:dyDescent="0.3">
      <c r="A549" s="44">
        <v>1546</v>
      </c>
      <c r="B549" s="45"/>
      <c r="C549" s="197"/>
      <c r="P549" s="177"/>
      <c r="BF549" s="36"/>
      <c r="BG549" s="36"/>
      <c r="BH549" s="37"/>
      <c r="BJ549" s="195"/>
      <c r="BK549" s="195"/>
      <c r="BL549" s="195"/>
    </row>
    <row r="550" spans="1:64" x14ac:dyDescent="0.3">
      <c r="A550" s="44">
        <v>1547</v>
      </c>
      <c r="B550" s="45"/>
      <c r="C550" s="197"/>
      <c r="P550" s="177"/>
      <c r="BF550" s="36"/>
      <c r="BG550" s="36"/>
      <c r="BH550" s="37"/>
      <c r="BJ550" s="195"/>
      <c r="BK550" s="195"/>
      <c r="BL550" s="195"/>
    </row>
    <row r="551" spans="1:64" x14ac:dyDescent="0.3">
      <c r="A551" s="44">
        <v>1548</v>
      </c>
      <c r="B551" s="45"/>
      <c r="C551" s="197"/>
      <c r="P551" s="177"/>
      <c r="BF551" s="36"/>
      <c r="BG551" s="36"/>
      <c r="BH551" s="37"/>
      <c r="BJ551" s="195"/>
      <c r="BK551" s="195"/>
      <c r="BL551" s="195"/>
    </row>
    <row r="552" spans="1:64" x14ac:dyDescent="0.3">
      <c r="A552" s="44">
        <v>1549</v>
      </c>
      <c r="B552" s="45"/>
      <c r="C552" s="197"/>
      <c r="P552" s="177"/>
      <c r="BF552" s="36"/>
      <c r="BG552" s="36"/>
      <c r="BH552" s="37"/>
      <c r="BJ552" s="195"/>
      <c r="BK552" s="195"/>
      <c r="BL552" s="195"/>
    </row>
    <row r="553" spans="1:64" x14ac:dyDescent="0.3">
      <c r="A553" s="44">
        <v>1550</v>
      </c>
      <c r="B553" s="45"/>
      <c r="C553" s="197"/>
      <c r="P553" s="177"/>
      <c r="BF553" s="36"/>
      <c r="BG553" s="36"/>
      <c r="BH553" s="37"/>
      <c r="BJ553" s="195"/>
      <c r="BK553" s="195"/>
      <c r="BL553" s="195"/>
    </row>
    <row r="554" spans="1:64" x14ac:dyDescent="0.3">
      <c r="A554" s="44">
        <v>1551</v>
      </c>
      <c r="B554" s="45"/>
      <c r="C554" s="197"/>
      <c r="P554" s="177"/>
      <c r="BF554" s="36"/>
      <c r="BG554" s="36"/>
      <c r="BH554" s="37"/>
      <c r="BJ554" s="195"/>
      <c r="BK554" s="195"/>
      <c r="BL554" s="195"/>
    </row>
    <row r="555" spans="1:64" x14ac:dyDescent="0.3">
      <c r="A555" s="44">
        <v>1552</v>
      </c>
      <c r="B555" s="45"/>
      <c r="C555" s="197"/>
      <c r="P555" s="177"/>
      <c r="BF555" s="36"/>
      <c r="BG555" s="36"/>
      <c r="BH555" s="37"/>
      <c r="BJ555" s="195"/>
      <c r="BK555" s="195"/>
      <c r="BL555" s="195"/>
    </row>
    <row r="556" spans="1:64" x14ac:dyDescent="0.3">
      <c r="A556" s="44">
        <v>1553</v>
      </c>
      <c r="B556" s="45"/>
      <c r="C556" s="197"/>
      <c r="P556" s="177"/>
      <c r="BF556" s="36"/>
      <c r="BG556" s="36"/>
      <c r="BH556" s="37"/>
      <c r="BJ556" s="195"/>
      <c r="BK556" s="195"/>
      <c r="BL556" s="195"/>
    </row>
    <row r="557" spans="1:64" x14ac:dyDescent="0.3">
      <c r="A557" s="44">
        <v>1554</v>
      </c>
      <c r="B557" s="45"/>
      <c r="C557" s="197"/>
      <c r="P557" s="177"/>
      <c r="BF557" s="36"/>
      <c r="BG557" s="36"/>
      <c r="BH557" s="37"/>
      <c r="BJ557" s="195"/>
      <c r="BK557" s="195"/>
      <c r="BL557" s="195"/>
    </row>
    <row r="558" spans="1:64" x14ac:dyDescent="0.3">
      <c r="A558" s="44">
        <v>1555</v>
      </c>
      <c r="B558" s="45"/>
      <c r="C558" s="197"/>
      <c r="P558" s="177"/>
      <c r="BF558" s="36"/>
      <c r="BG558" s="36"/>
      <c r="BH558" s="37"/>
      <c r="BJ558" s="195"/>
      <c r="BK558" s="195"/>
      <c r="BL558" s="195"/>
    </row>
    <row r="559" spans="1:64" x14ac:dyDescent="0.3">
      <c r="A559" s="44">
        <v>1556</v>
      </c>
      <c r="B559" s="45"/>
      <c r="C559" s="197"/>
      <c r="P559" s="177"/>
      <c r="BF559" s="36"/>
      <c r="BG559" s="36"/>
      <c r="BH559" s="37"/>
      <c r="BJ559" s="195"/>
      <c r="BK559" s="195"/>
      <c r="BL559" s="195"/>
    </row>
    <row r="560" spans="1:64" x14ac:dyDescent="0.3">
      <c r="A560" s="44">
        <v>1557</v>
      </c>
      <c r="B560" s="45"/>
      <c r="C560" s="197"/>
      <c r="P560" s="177"/>
      <c r="BF560" s="36"/>
      <c r="BG560" s="36"/>
      <c r="BH560" s="37"/>
      <c r="BJ560" s="195"/>
      <c r="BK560" s="195"/>
      <c r="BL560" s="195"/>
    </row>
    <row r="561" spans="1:64" x14ac:dyDescent="0.3">
      <c r="A561" s="44">
        <v>1558</v>
      </c>
      <c r="B561" s="45"/>
      <c r="C561" s="197"/>
      <c r="P561" s="177"/>
      <c r="BF561" s="36"/>
      <c r="BG561" s="36"/>
      <c r="BH561" s="37"/>
      <c r="BJ561" s="195"/>
      <c r="BK561" s="195"/>
      <c r="BL561" s="195"/>
    </row>
    <row r="562" spans="1:64" x14ac:dyDescent="0.3">
      <c r="A562" s="44">
        <v>1559</v>
      </c>
      <c r="B562" s="45"/>
      <c r="C562" s="197"/>
      <c r="P562" s="177"/>
      <c r="BF562" s="36"/>
      <c r="BG562" s="36"/>
      <c r="BH562" s="37"/>
      <c r="BJ562" s="195"/>
      <c r="BK562" s="195"/>
      <c r="BL562" s="195"/>
    </row>
    <row r="563" spans="1:64" x14ac:dyDescent="0.3">
      <c r="A563" s="44">
        <v>1560</v>
      </c>
      <c r="B563" s="45"/>
      <c r="C563" s="197"/>
      <c r="P563" s="177"/>
      <c r="BF563" s="36"/>
      <c r="BG563" s="36"/>
      <c r="BH563" s="37"/>
      <c r="BJ563" s="195"/>
      <c r="BK563" s="195"/>
      <c r="BL563" s="195"/>
    </row>
    <row r="564" spans="1:64" x14ac:dyDescent="0.3">
      <c r="A564" s="44">
        <v>1561</v>
      </c>
      <c r="B564" s="45"/>
      <c r="C564" s="197"/>
      <c r="P564" s="177"/>
      <c r="BF564" s="36"/>
      <c r="BG564" s="36"/>
      <c r="BH564" s="37"/>
      <c r="BJ564" s="195"/>
      <c r="BK564" s="195"/>
      <c r="BL564" s="195"/>
    </row>
    <row r="565" spans="1:64" x14ac:dyDescent="0.3">
      <c r="A565" s="44">
        <v>1562</v>
      </c>
      <c r="B565" s="45"/>
      <c r="C565" s="197"/>
      <c r="P565" s="177"/>
      <c r="BF565" s="36"/>
      <c r="BG565" s="36"/>
      <c r="BH565" s="37"/>
      <c r="BJ565" s="195"/>
      <c r="BK565" s="195"/>
      <c r="BL565" s="195"/>
    </row>
    <row r="566" spans="1:64" x14ac:dyDescent="0.3">
      <c r="A566" s="44">
        <v>1563</v>
      </c>
      <c r="B566" s="45"/>
      <c r="C566" s="197"/>
      <c r="P566" s="177"/>
      <c r="BF566" s="36"/>
      <c r="BG566" s="36"/>
      <c r="BH566" s="37"/>
      <c r="BJ566" s="195"/>
      <c r="BK566" s="195"/>
      <c r="BL566" s="195"/>
    </row>
    <row r="567" spans="1:64" x14ac:dyDescent="0.3">
      <c r="A567" s="44">
        <v>1564</v>
      </c>
      <c r="B567" s="45"/>
      <c r="C567" s="197"/>
      <c r="P567" s="177"/>
      <c r="BF567" s="36"/>
      <c r="BG567" s="36"/>
      <c r="BH567" s="37"/>
      <c r="BJ567" s="195"/>
      <c r="BK567" s="195"/>
      <c r="BL567" s="195"/>
    </row>
    <row r="568" spans="1:64" x14ac:dyDescent="0.3">
      <c r="A568" s="44">
        <v>1565</v>
      </c>
      <c r="B568" s="45"/>
      <c r="C568" s="197"/>
      <c r="P568" s="177"/>
      <c r="BF568" s="36"/>
      <c r="BG568" s="36"/>
      <c r="BH568" s="37"/>
      <c r="BJ568" s="195"/>
      <c r="BK568" s="195"/>
      <c r="BL568" s="195"/>
    </row>
    <row r="569" spans="1:64" x14ac:dyDescent="0.3">
      <c r="A569" s="44">
        <v>1566</v>
      </c>
      <c r="B569" s="45"/>
      <c r="C569" s="197"/>
      <c r="P569" s="177"/>
      <c r="BF569" s="36"/>
      <c r="BG569" s="36"/>
      <c r="BH569" s="37"/>
      <c r="BJ569" s="195"/>
      <c r="BK569" s="195"/>
      <c r="BL569" s="195"/>
    </row>
    <row r="570" spans="1:64" x14ac:dyDescent="0.3">
      <c r="A570" s="44">
        <v>1567</v>
      </c>
      <c r="B570" s="45"/>
      <c r="C570" s="197"/>
      <c r="P570" s="177"/>
      <c r="BF570" s="36"/>
      <c r="BG570" s="36"/>
      <c r="BH570" s="37"/>
      <c r="BJ570" s="195"/>
      <c r="BK570" s="195"/>
      <c r="BL570" s="195"/>
    </row>
    <row r="571" spans="1:64" x14ac:dyDescent="0.3">
      <c r="A571" s="44">
        <v>1568</v>
      </c>
      <c r="B571" s="45"/>
      <c r="C571" s="197"/>
      <c r="P571" s="177"/>
      <c r="BF571" s="36"/>
      <c r="BG571" s="36"/>
      <c r="BH571" s="37"/>
      <c r="BJ571" s="195"/>
      <c r="BK571" s="195"/>
      <c r="BL571" s="195"/>
    </row>
    <row r="572" spans="1:64" x14ac:dyDescent="0.3">
      <c r="A572" s="44">
        <v>1569</v>
      </c>
      <c r="B572" s="45"/>
      <c r="C572" s="197"/>
      <c r="P572" s="177"/>
      <c r="BF572" s="36"/>
      <c r="BG572" s="36"/>
      <c r="BH572" s="37"/>
      <c r="BJ572" s="195"/>
      <c r="BK572" s="195"/>
      <c r="BL572" s="195"/>
    </row>
    <row r="573" spans="1:64" x14ac:dyDescent="0.3">
      <c r="A573" s="44">
        <v>1570</v>
      </c>
      <c r="B573" s="45"/>
      <c r="C573" s="197"/>
      <c r="P573" s="177"/>
      <c r="BF573" s="36"/>
      <c r="BG573" s="36"/>
      <c r="BH573" s="37"/>
      <c r="BJ573" s="195"/>
      <c r="BK573" s="195"/>
      <c r="BL573" s="195"/>
    </row>
    <row r="574" spans="1:64" x14ac:dyDescent="0.3">
      <c r="A574" s="44">
        <v>1571</v>
      </c>
      <c r="B574" s="45"/>
      <c r="C574" s="197"/>
      <c r="P574" s="177"/>
      <c r="BF574" s="36"/>
      <c r="BG574" s="36"/>
      <c r="BH574" s="37"/>
      <c r="BJ574" s="195"/>
      <c r="BK574" s="195"/>
      <c r="BL574" s="195"/>
    </row>
    <row r="575" spans="1:64" x14ac:dyDescent="0.3">
      <c r="A575" s="44">
        <v>1572</v>
      </c>
      <c r="B575" s="45"/>
      <c r="C575" s="197"/>
      <c r="P575" s="177"/>
      <c r="BF575" s="36"/>
      <c r="BG575" s="36"/>
      <c r="BH575" s="37"/>
      <c r="BJ575" s="195"/>
      <c r="BK575" s="195"/>
      <c r="BL575" s="195"/>
    </row>
    <row r="576" spans="1:64" x14ac:dyDescent="0.3">
      <c r="A576" s="44">
        <v>1573</v>
      </c>
      <c r="B576" s="45"/>
      <c r="C576" s="197"/>
      <c r="P576" s="177"/>
      <c r="BF576" s="36"/>
      <c r="BG576" s="36"/>
      <c r="BH576" s="37"/>
      <c r="BJ576" s="195"/>
      <c r="BK576" s="195"/>
      <c r="BL576" s="195"/>
    </row>
    <row r="577" spans="1:64" x14ac:dyDescent="0.3">
      <c r="A577" s="44">
        <v>1574</v>
      </c>
      <c r="B577" s="45"/>
      <c r="C577" s="197"/>
      <c r="P577" s="177"/>
      <c r="BF577" s="36"/>
      <c r="BG577" s="36"/>
      <c r="BH577" s="37"/>
      <c r="BJ577" s="195"/>
      <c r="BK577" s="195"/>
      <c r="BL577" s="195"/>
    </row>
    <row r="578" spans="1:64" x14ac:dyDescent="0.3">
      <c r="A578" s="44">
        <v>1575</v>
      </c>
      <c r="B578" s="45"/>
      <c r="C578" s="197"/>
      <c r="P578" s="177"/>
      <c r="BF578" s="36"/>
      <c r="BG578" s="36"/>
      <c r="BH578" s="37"/>
      <c r="BJ578" s="195"/>
      <c r="BK578" s="195"/>
      <c r="BL578" s="195"/>
    </row>
    <row r="579" spans="1:64" x14ac:dyDescent="0.3">
      <c r="A579" s="44">
        <v>1576</v>
      </c>
      <c r="B579" s="45"/>
      <c r="C579" s="197"/>
      <c r="P579" s="177"/>
      <c r="BF579" s="36"/>
      <c r="BG579" s="36"/>
      <c r="BH579" s="37"/>
      <c r="BJ579" s="195"/>
      <c r="BK579" s="195"/>
      <c r="BL579" s="195"/>
    </row>
    <row r="580" spans="1:64" x14ac:dyDescent="0.3">
      <c r="A580" s="44">
        <v>1577</v>
      </c>
      <c r="B580" s="45"/>
      <c r="C580" s="197"/>
      <c r="P580" s="177"/>
      <c r="BF580" s="36"/>
      <c r="BG580" s="36"/>
      <c r="BH580" s="37"/>
      <c r="BJ580" s="195"/>
      <c r="BK580" s="195"/>
      <c r="BL580" s="195"/>
    </row>
    <row r="581" spans="1:64" x14ac:dyDescent="0.3">
      <c r="A581" s="44">
        <v>1578</v>
      </c>
      <c r="B581" s="45"/>
      <c r="C581" s="197"/>
      <c r="P581" s="177"/>
      <c r="BF581" s="36"/>
      <c r="BG581" s="36"/>
      <c r="BH581" s="37"/>
      <c r="BJ581" s="195"/>
      <c r="BK581" s="195"/>
      <c r="BL581" s="195"/>
    </row>
    <row r="582" spans="1:64" x14ac:dyDescent="0.3">
      <c r="A582" s="44">
        <v>1579</v>
      </c>
      <c r="B582" s="45"/>
      <c r="C582" s="197"/>
      <c r="P582" s="177"/>
      <c r="BF582" s="36"/>
      <c r="BG582" s="36"/>
      <c r="BH582" s="37"/>
      <c r="BJ582" s="195"/>
      <c r="BK582" s="195"/>
      <c r="BL582" s="195"/>
    </row>
    <row r="583" spans="1:64" x14ac:dyDescent="0.3">
      <c r="A583" s="44">
        <v>1580</v>
      </c>
      <c r="B583" s="45"/>
      <c r="C583" s="197"/>
      <c r="P583" s="177"/>
      <c r="BF583" s="36"/>
      <c r="BG583" s="36"/>
      <c r="BH583" s="37"/>
      <c r="BJ583" s="195"/>
      <c r="BK583" s="195"/>
      <c r="BL583" s="195"/>
    </row>
    <row r="584" spans="1:64" x14ac:dyDescent="0.3">
      <c r="A584" s="44">
        <v>1581</v>
      </c>
      <c r="B584" s="45"/>
      <c r="C584" s="197"/>
      <c r="P584" s="177"/>
      <c r="BF584" s="36"/>
      <c r="BG584" s="36"/>
      <c r="BH584" s="37"/>
      <c r="BJ584" s="195"/>
      <c r="BK584" s="195"/>
      <c r="BL584" s="195"/>
    </row>
    <row r="585" spans="1:64" x14ac:dyDescent="0.3">
      <c r="A585" s="44">
        <v>1582</v>
      </c>
      <c r="B585" s="45"/>
      <c r="C585" s="197"/>
      <c r="P585" s="177"/>
      <c r="BF585" s="36"/>
      <c r="BG585" s="36"/>
      <c r="BH585" s="37"/>
      <c r="BJ585" s="195"/>
      <c r="BK585" s="195"/>
      <c r="BL585" s="195"/>
    </row>
    <row r="586" spans="1:64" x14ac:dyDescent="0.3">
      <c r="A586" s="44">
        <v>1583</v>
      </c>
      <c r="B586" s="45"/>
      <c r="C586" s="197"/>
      <c r="P586" s="177"/>
      <c r="BF586" s="36"/>
      <c r="BG586" s="36"/>
      <c r="BH586" s="37"/>
      <c r="BJ586" s="195"/>
      <c r="BK586" s="195"/>
      <c r="BL586" s="195"/>
    </row>
    <row r="587" spans="1:64" x14ac:dyDescent="0.3">
      <c r="A587" s="44">
        <v>1584</v>
      </c>
      <c r="B587" s="45"/>
      <c r="C587" s="197"/>
      <c r="P587" s="177"/>
      <c r="BF587" s="36"/>
      <c r="BG587" s="36"/>
      <c r="BH587" s="37"/>
      <c r="BJ587" s="195"/>
      <c r="BK587" s="195"/>
      <c r="BL587" s="195"/>
    </row>
    <row r="588" spans="1:64" x14ac:dyDescent="0.3">
      <c r="A588" s="44">
        <v>1585</v>
      </c>
      <c r="B588" s="45"/>
      <c r="C588" s="197"/>
      <c r="P588" s="177"/>
      <c r="BF588" s="36"/>
      <c r="BG588" s="36"/>
      <c r="BH588" s="37"/>
      <c r="BJ588" s="195"/>
      <c r="BK588" s="195"/>
      <c r="BL588" s="195"/>
    </row>
    <row r="589" spans="1:64" x14ac:dyDescent="0.3">
      <c r="A589" s="44">
        <v>1586</v>
      </c>
      <c r="B589" s="45"/>
      <c r="C589" s="197"/>
      <c r="P589" s="177"/>
      <c r="BF589" s="36"/>
      <c r="BG589" s="36"/>
      <c r="BH589" s="37"/>
      <c r="BJ589" s="195"/>
      <c r="BK589" s="195"/>
      <c r="BL589" s="195"/>
    </row>
    <row r="590" spans="1:64" x14ac:dyDescent="0.3">
      <c r="A590" s="44">
        <v>1587</v>
      </c>
      <c r="B590" s="45"/>
      <c r="C590" s="197"/>
      <c r="P590" s="177"/>
      <c r="BF590" s="36"/>
      <c r="BG590" s="36"/>
      <c r="BH590" s="37"/>
      <c r="BJ590" s="195"/>
      <c r="BK590" s="195"/>
      <c r="BL590" s="195"/>
    </row>
    <row r="591" spans="1:64" x14ac:dyDescent="0.3">
      <c r="A591" s="44">
        <v>1588</v>
      </c>
      <c r="B591" s="45"/>
      <c r="C591" s="197"/>
      <c r="P591" s="177"/>
      <c r="BF591" s="36"/>
      <c r="BG591" s="36"/>
      <c r="BH591" s="37"/>
      <c r="BJ591" s="195"/>
      <c r="BK591" s="195"/>
      <c r="BL591" s="195"/>
    </row>
    <row r="592" spans="1:64" x14ac:dyDescent="0.3">
      <c r="A592" s="44">
        <v>1589</v>
      </c>
      <c r="B592" s="45"/>
      <c r="C592" s="197"/>
      <c r="P592" s="177"/>
      <c r="BF592" s="36"/>
      <c r="BG592" s="36"/>
      <c r="BH592" s="37"/>
      <c r="BJ592" s="195"/>
      <c r="BK592" s="195"/>
      <c r="BL592" s="195"/>
    </row>
    <row r="593" spans="1:64" x14ac:dyDescent="0.3">
      <c r="A593" s="44">
        <v>1590</v>
      </c>
      <c r="B593" s="45"/>
      <c r="C593" s="197"/>
      <c r="P593" s="177"/>
      <c r="BF593" s="36"/>
      <c r="BG593" s="36"/>
      <c r="BH593" s="37"/>
      <c r="BJ593" s="195"/>
      <c r="BK593" s="195"/>
      <c r="BL593" s="195"/>
    </row>
    <row r="594" spans="1:64" x14ac:dyDescent="0.3">
      <c r="A594" s="44">
        <v>1591</v>
      </c>
      <c r="B594" s="45"/>
      <c r="C594" s="197"/>
      <c r="P594" s="177"/>
      <c r="BF594" s="36"/>
      <c r="BG594" s="36"/>
      <c r="BH594" s="37"/>
      <c r="BJ594" s="195"/>
      <c r="BK594" s="195"/>
      <c r="BL594" s="195"/>
    </row>
    <row r="595" spans="1:64" x14ac:dyDescent="0.3">
      <c r="A595" s="44">
        <v>1592</v>
      </c>
      <c r="B595" s="45"/>
      <c r="C595" s="197"/>
      <c r="P595" s="177"/>
      <c r="BF595" s="36"/>
      <c r="BG595" s="36"/>
      <c r="BH595" s="37"/>
      <c r="BJ595" s="195"/>
      <c r="BK595" s="195"/>
      <c r="BL595" s="195"/>
    </row>
    <row r="596" spans="1:64" x14ac:dyDescent="0.3">
      <c r="A596" s="44">
        <v>1593</v>
      </c>
      <c r="B596" s="45"/>
      <c r="C596" s="197"/>
      <c r="P596" s="177"/>
      <c r="BF596" s="36"/>
      <c r="BG596" s="36"/>
      <c r="BH596" s="37"/>
      <c r="BJ596" s="195"/>
      <c r="BK596" s="195"/>
      <c r="BL596" s="195"/>
    </row>
    <row r="597" spans="1:64" x14ac:dyDescent="0.3">
      <c r="A597" s="44">
        <v>1594</v>
      </c>
      <c r="B597" s="45"/>
      <c r="C597" s="197"/>
      <c r="P597" s="177"/>
      <c r="BF597" s="36"/>
      <c r="BG597" s="36"/>
      <c r="BH597" s="37"/>
      <c r="BJ597" s="195"/>
      <c r="BK597" s="195"/>
      <c r="BL597" s="195"/>
    </row>
    <row r="598" spans="1:64" x14ac:dyDescent="0.3">
      <c r="A598" s="44">
        <v>1595</v>
      </c>
      <c r="B598" s="45"/>
      <c r="C598" s="197"/>
      <c r="P598" s="177"/>
      <c r="BF598" s="36"/>
      <c r="BG598" s="36"/>
      <c r="BH598" s="37"/>
      <c r="BJ598" s="195"/>
      <c r="BK598" s="195"/>
      <c r="BL598" s="195"/>
    </row>
    <row r="599" spans="1:64" x14ac:dyDescent="0.3">
      <c r="A599" s="44">
        <v>1596</v>
      </c>
      <c r="B599" s="45"/>
      <c r="C599" s="197"/>
      <c r="P599" s="177"/>
      <c r="BF599" s="36"/>
      <c r="BG599" s="36"/>
      <c r="BH599" s="37"/>
      <c r="BJ599" s="195"/>
      <c r="BK599" s="195"/>
      <c r="BL599" s="195"/>
    </row>
    <row r="600" spans="1:64" x14ac:dyDescent="0.3">
      <c r="A600" s="44">
        <v>1597</v>
      </c>
      <c r="B600" s="45"/>
      <c r="C600" s="197"/>
      <c r="P600" s="177"/>
      <c r="BF600" s="36"/>
      <c r="BG600" s="36"/>
      <c r="BH600" s="37"/>
      <c r="BJ600" s="195"/>
      <c r="BK600" s="195"/>
      <c r="BL600" s="195"/>
    </row>
    <row r="601" spans="1:64" x14ac:dyDescent="0.3">
      <c r="A601" s="44">
        <v>1598</v>
      </c>
      <c r="B601" s="45"/>
      <c r="C601" s="197"/>
      <c r="P601" s="177"/>
      <c r="BF601" s="36"/>
      <c r="BG601" s="36"/>
      <c r="BH601" s="37"/>
      <c r="BJ601" s="195"/>
      <c r="BK601" s="195"/>
      <c r="BL601" s="195"/>
    </row>
    <row r="602" spans="1:64" x14ac:dyDescent="0.3">
      <c r="A602" s="44">
        <v>1599</v>
      </c>
      <c r="B602" s="45"/>
      <c r="C602" s="197"/>
      <c r="P602" s="177"/>
      <c r="BF602" s="36"/>
      <c r="BG602" s="36"/>
      <c r="BH602" s="37"/>
      <c r="BJ602" s="195"/>
      <c r="BK602" s="195"/>
      <c r="BL602" s="195"/>
    </row>
    <row r="603" spans="1:64" x14ac:dyDescent="0.3">
      <c r="A603" s="44">
        <v>1600</v>
      </c>
      <c r="B603" s="45"/>
      <c r="C603" s="197"/>
      <c r="P603" s="177"/>
      <c r="BF603" s="36"/>
      <c r="BG603" s="36"/>
      <c r="BH603" s="37"/>
      <c r="BJ603" s="195"/>
      <c r="BK603" s="195"/>
      <c r="BL603" s="195"/>
    </row>
    <row r="604" spans="1:64" x14ac:dyDescent="0.3">
      <c r="A604" s="44">
        <v>1601</v>
      </c>
      <c r="B604" s="45"/>
      <c r="C604" s="197"/>
      <c r="P604" s="177"/>
      <c r="BF604" s="36"/>
      <c r="BG604" s="36"/>
      <c r="BH604" s="37"/>
      <c r="BJ604" s="195"/>
      <c r="BK604" s="195"/>
      <c r="BL604" s="195"/>
    </row>
    <row r="605" spans="1:64" x14ac:dyDescent="0.3">
      <c r="A605" s="44">
        <v>1602</v>
      </c>
      <c r="B605" s="45"/>
      <c r="C605" s="197"/>
      <c r="P605" s="177"/>
      <c r="BF605" s="36"/>
      <c r="BG605" s="36"/>
      <c r="BH605" s="37"/>
      <c r="BJ605" s="195"/>
      <c r="BK605" s="195"/>
      <c r="BL605" s="195"/>
    </row>
    <row r="606" spans="1:64" x14ac:dyDescent="0.3">
      <c r="A606" s="44">
        <v>1603</v>
      </c>
      <c r="B606" s="45"/>
      <c r="C606" s="197"/>
      <c r="P606" s="177"/>
      <c r="BF606" s="36"/>
      <c r="BG606" s="36"/>
      <c r="BH606" s="37"/>
      <c r="BJ606" s="195"/>
      <c r="BK606" s="195"/>
      <c r="BL606" s="195"/>
    </row>
    <row r="607" spans="1:64" x14ac:dyDescent="0.3">
      <c r="A607" s="44">
        <v>1604</v>
      </c>
      <c r="B607" s="45"/>
      <c r="C607" s="197"/>
      <c r="P607" s="177"/>
    </row>
    <row r="608" spans="1:64" x14ac:dyDescent="0.3">
      <c r="A608" s="44">
        <v>1605</v>
      </c>
      <c r="B608" s="45"/>
      <c r="C608" s="197"/>
      <c r="P608" s="177"/>
    </row>
    <row r="609" spans="1:16" x14ac:dyDescent="0.3">
      <c r="A609" s="44">
        <v>1606</v>
      </c>
      <c r="B609" s="45"/>
      <c r="C609" s="197"/>
      <c r="P609" s="177"/>
    </row>
    <row r="610" spans="1:16" x14ac:dyDescent="0.3">
      <c r="A610" s="44">
        <v>1607</v>
      </c>
      <c r="B610" s="45"/>
      <c r="C610" s="197"/>
      <c r="P610" s="177"/>
    </row>
    <row r="611" spans="1:16" x14ac:dyDescent="0.3">
      <c r="A611" s="44">
        <v>1608</v>
      </c>
      <c r="B611" s="45"/>
      <c r="C611" s="197"/>
      <c r="P611" s="177"/>
    </row>
    <row r="612" spans="1:16" x14ac:dyDescent="0.3">
      <c r="A612" s="44">
        <v>1609</v>
      </c>
      <c r="B612" s="45"/>
      <c r="C612" s="197"/>
      <c r="P612" s="177"/>
    </row>
    <row r="613" spans="1:16" x14ac:dyDescent="0.3">
      <c r="A613" s="44">
        <v>1610</v>
      </c>
      <c r="B613" s="45"/>
      <c r="C613" s="197"/>
      <c r="P613" s="177"/>
    </row>
    <row r="614" spans="1:16" x14ac:dyDescent="0.3">
      <c r="A614" s="44">
        <v>1611</v>
      </c>
      <c r="B614" s="45"/>
      <c r="C614" s="197"/>
      <c r="P614" s="177"/>
    </row>
    <row r="615" spans="1:16" x14ac:dyDescent="0.3">
      <c r="A615" s="44">
        <v>1612</v>
      </c>
      <c r="B615" s="45"/>
      <c r="C615" s="197"/>
      <c r="P615" s="177"/>
    </row>
    <row r="616" spans="1:16" x14ac:dyDescent="0.3">
      <c r="A616" s="44">
        <v>1613</v>
      </c>
      <c r="B616" s="45"/>
      <c r="C616" s="197"/>
      <c r="P616" s="177"/>
    </row>
    <row r="617" spans="1:16" x14ac:dyDescent="0.3">
      <c r="A617" s="44">
        <v>1614</v>
      </c>
      <c r="B617" s="45"/>
      <c r="C617" s="197"/>
      <c r="P617" s="177"/>
    </row>
    <row r="618" spans="1:16" x14ac:dyDescent="0.3">
      <c r="A618" s="44">
        <v>1615</v>
      </c>
      <c r="B618" s="45"/>
      <c r="C618" s="197"/>
      <c r="P618" s="177"/>
    </row>
    <row r="619" spans="1:16" x14ac:dyDescent="0.3">
      <c r="A619" s="44">
        <v>1616</v>
      </c>
      <c r="B619" s="45"/>
      <c r="C619" s="197"/>
      <c r="P619" s="177"/>
    </row>
    <row r="620" spans="1:16" x14ac:dyDescent="0.3">
      <c r="A620" s="44">
        <v>1617</v>
      </c>
      <c r="B620" s="45"/>
      <c r="C620" s="197"/>
      <c r="P620" s="177"/>
    </row>
    <row r="621" spans="1:16" x14ac:dyDescent="0.3">
      <c r="A621" s="44">
        <v>1618</v>
      </c>
      <c r="B621" s="45"/>
      <c r="C621" s="197"/>
      <c r="P621" s="177"/>
    </row>
    <row r="622" spans="1:16" x14ac:dyDescent="0.3">
      <c r="A622" s="44">
        <v>1619</v>
      </c>
      <c r="B622" s="45"/>
      <c r="C622" s="197"/>
      <c r="P622" s="177"/>
    </row>
    <row r="623" spans="1:16" x14ac:dyDescent="0.3">
      <c r="A623" s="44">
        <v>1620</v>
      </c>
      <c r="B623" s="45"/>
      <c r="C623" s="197"/>
      <c r="P623" s="177"/>
    </row>
    <row r="624" spans="1:16" x14ac:dyDescent="0.3">
      <c r="A624" s="44">
        <v>1621</v>
      </c>
      <c r="B624" s="45"/>
      <c r="C624" s="197"/>
      <c r="P624" s="177"/>
    </row>
    <row r="625" spans="1:16" x14ac:dyDescent="0.3">
      <c r="A625" s="44">
        <v>1622</v>
      </c>
      <c r="B625" s="45"/>
      <c r="C625" s="197"/>
      <c r="P625" s="177"/>
    </row>
    <row r="626" spans="1:16" x14ac:dyDescent="0.3">
      <c r="A626" s="44">
        <v>1623</v>
      </c>
      <c r="B626" s="45"/>
      <c r="C626" s="197"/>
      <c r="P626" s="177"/>
    </row>
    <row r="627" spans="1:16" x14ac:dyDescent="0.3">
      <c r="A627" s="44">
        <v>1624</v>
      </c>
      <c r="B627" s="45"/>
      <c r="C627" s="197"/>
      <c r="P627" s="177"/>
    </row>
    <row r="628" spans="1:16" x14ac:dyDescent="0.3">
      <c r="A628" s="44">
        <v>1625</v>
      </c>
      <c r="B628" s="45"/>
      <c r="C628" s="197"/>
      <c r="P628" s="177"/>
    </row>
    <row r="629" spans="1:16" x14ac:dyDescent="0.3">
      <c r="A629" s="44">
        <v>1626</v>
      </c>
      <c r="B629" s="45"/>
      <c r="C629" s="197"/>
      <c r="P629" s="177"/>
    </row>
    <row r="630" spans="1:16" x14ac:dyDescent="0.3">
      <c r="A630" s="44">
        <v>1627</v>
      </c>
      <c r="B630" s="45"/>
      <c r="C630" s="197"/>
      <c r="P630" s="177"/>
    </row>
    <row r="631" spans="1:16" x14ac:dyDescent="0.3">
      <c r="A631" s="44">
        <v>1628</v>
      </c>
      <c r="B631" s="45"/>
      <c r="C631" s="197"/>
      <c r="P631" s="177"/>
    </row>
    <row r="632" spans="1:16" x14ac:dyDescent="0.3">
      <c r="A632" s="44">
        <v>1629</v>
      </c>
      <c r="B632" s="45"/>
      <c r="C632" s="197"/>
      <c r="P632" s="177"/>
    </row>
    <row r="633" spans="1:16" x14ac:dyDescent="0.3">
      <c r="A633" s="44">
        <v>1630</v>
      </c>
      <c r="B633" s="45"/>
      <c r="C633" s="197"/>
      <c r="P633" s="177"/>
    </row>
    <row r="634" spans="1:16" x14ac:dyDescent="0.3">
      <c r="A634" s="44">
        <v>1631</v>
      </c>
      <c r="B634" s="45"/>
      <c r="C634" s="197"/>
      <c r="P634" s="177"/>
    </row>
    <row r="635" spans="1:16" x14ac:dyDescent="0.3">
      <c r="A635" s="44">
        <v>1632</v>
      </c>
      <c r="B635" s="45"/>
      <c r="C635" s="197"/>
      <c r="P635" s="177"/>
    </row>
    <row r="636" spans="1:16" x14ac:dyDescent="0.3">
      <c r="A636" s="44">
        <v>1633</v>
      </c>
      <c r="B636" s="45"/>
      <c r="C636" s="197"/>
      <c r="P636" s="177"/>
    </row>
    <row r="637" spans="1:16" x14ac:dyDescent="0.3">
      <c r="A637" s="44">
        <v>1634</v>
      </c>
      <c r="B637" s="45"/>
      <c r="C637" s="197"/>
      <c r="P637" s="177"/>
    </row>
    <row r="638" spans="1:16" x14ac:dyDescent="0.3">
      <c r="A638" s="44">
        <v>1635</v>
      </c>
      <c r="B638" s="45"/>
      <c r="C638" s="197"/>
      <c r="P638" s="177"/>
    </row>
    <row r="639" spans="1:16" x14ac:dyDescent="0.3">
      <c r="A639" s="44">
        <v>1636</v>
      </c>
      <c r="B639" s="45"/>
      <c r="C639" s="197"/>
      <c r="P639" s="177"/>
    </row>
    <row r="640" spans="1:16" x14ac:dyDescent="0.3">
      <c r="A640" s="44">
        <v>1637</v>
      </c>
      <c r="B640" s="45"/>
      <c r="C640" s="197"/>
      <c r="P640" s="177"/>
    </row>
    <row r="641" spans="1:16" x14ac:dyDescent="0.3">
      <c r="A641" s="44">
        <v>1638</v>
      </c>
      <c r="B641" s="45"/>
      <c r="C641" s="197"/>
      <c r="P641" s="177"/>
    </row>
    <row r="642" spans="1:16" x14ac:dyDescent="0.3">
      <c r="A642" s="44">
        <v>1639</v>
      </c>
      <c r="B642" s="45"/>
      <c r="C642" s="197"/>
      <c r="P642" s="177"/>
    </row>
    <row r="643" spans="1:16" x14ac:dyDescent="0.3">
      <c r="A643" s="44">
        <v>1640</v>
      </c>
      <c r="B643" s="45"/>
      <c r="C643" s="197"/>
      <c r="P643" s="177"/>
    </row>
    <row r="644" spans="1:16" x14ac:dyDescent="0.3">
      <c r="A644" s="44">
        <v>1641</v>
      </c>
      <c r="B644" s="45"/>
      <c r="C644" s="197"/>
      <c r="P644" s="177"/>
    </row>
    <row r="645" spans="1:16" x14ac:dyDescent="0.3">
      <c r="A645" s="44">
        <v>1642</v>
      </c>
      <c r="B645" s="45"/>
      <c r="C645" s="197"/>
      <c r="P645" s="177"/>
    </row>
    <row r="646" spans="1:16" x14ac:dyDescent="0.3">
      <c r="A646" s="44">
        <v>1643</v>
      </c>
      <c r="B646" s="45"/>
      <c r="C646" s="197"/>
      <c r="P646" s="177"/>
    </row>
    <row r="647" spans="1:16" x14ac:dyDescent="0.3">
      <c r="A647" s="44">
        <v>1644</v>
      </c>
      <c r="B647" s="45"/>
      <c r="C647" s="197"/>
      <c r="P647" s="177"/>
    </row>
    <row r="648" spans="1:16" x14ac:dyDescent="0.3">
      <c r="A648" s="44">
        <v>1645</v>
      </c>
      <c r="B648" s="45"/>
      <c r="C648" s="197"/>
      <c r="P648" s="177"/>
    </row>
    <row r="649" spans="1:16" x14ac:dyDescent="0.3">
      <c r="A649" s="44">
        <v>1646</v>
      </c>
      <c r="B649" s="45"/>
      <c r="C649" s="197"/>
      <c r="P649" s="177"/>
    </row>
    <row r="650" spans="1:16" x14ac:dyDescent="0.3">
      <c r="A650" s="44">
        <v>1647</v>
      </c>
      <c r="B650" s="45"/>
      <c r="C650" s="197"/>
      <c r="P650" s="177"/>
    </row>
    <row r="651" spans="1:16" x14ac:dyDescent="0.3">
      <c r="A651" s="44">
        <v>1648</v>
      </c>
      <c r="B651" s="45"/>
      <c r="C651" s="197"/>
      <c r="P651" s="177"/>
    </row>
    <row r="652" spans="1:16" x14ac:dyDescent="0.3">
      <c r="A652" s="44">
        <v>1649</v>
      </c>
      <c r="B652" s="45"/>
      <c r="C652" s="197"/>
      <c r="P652" s="177"/>
    </row>
    <row r="653" spans="1:16" x14ac:dyDescent="0.3">
      <c r="A653" s="44">
        <v>1650</v>
      </c>
      <c r="B653" s="45"/>
      <c r="C653" s="197"/>
      <c r="P653" s="177"/>
    </row>
    <row r="654" spans="1:16" x14ac:dyDescent="0.3">
      <c r="A654" s="44">
        <v>1651</v>
      </c>
      <c r="B654" s="45"/>
      <c r="C654" s="197"/>
      <c r="P654" s="177"/>
    </row>
    <row r="655" spans="1:16" x14ac:dyDescent="0.3">
      <c r="A655" s="44">
        <v>1652</v>
      </c>
      <c r="B655" s="45"/>
      <c r="C655" s="197"/>
      <c r="P655" s="177"/>
    </row>
    <row r="656" spans="1:16" x14ac:dyDescent="0.3">
      <c r="A656" s="44">
        <v>1653</v>
      </c>
      <c r="B656" s="45"/>
      <c r="C656" s="197"/>
      <c r="P656" s="177"/>
    </row>
    <row r="657" spans="1:16" x14ac:dyDescent="0.3">
      <c r="A657" s="44">
        <v>1654</v>
      </c>
      <c r="B657" s="45"/>
      <c r="C657" s="197"/>
      <c r="P657" s="177"/>
    </row>
    <row r="658" spans="1:16" x14ac:dyDescent="0.3">
      <c r="A658" s="44">
        <v>1655</v>
      </c>
      <c r="B658" s="45"/>
      <c r="C658" s="197"/>
      <c r="P658" s="177"/>
    </row>
    <row r="659" spans="1:16" x14ac:dyDescent="0.3">
      <c r="A659" s="44">
        <v>1656</v>
      </c>
      <c r="B659" s="45"/>
      <c r="C659" s="197"/>
      <c r="P659" s="177"/>
    </row>
    <row r="660" spans="1:16" x14ac:dyDescent="0.3">
      <c r="A660" s="44">
        <v>1657</v>
      </c>
      <c r="B660" s="45"/>
      <c r="C660" s="197"/>
      <c r="P660" s="177"/>
    </row>
    <row r="661" spans="1:16" x14ac:dyDescent="0.3">
      <c r="A661" s="44">
        <v>1658</v>
      </c>
      <c r="B661" s="45"/>
      <c r="C661" s="197"/>
      <c r="P661" s="177"/>
    </row>
    <row r="662" spans="1:16" x14ac:dyDescent="0.3">
      <c r="A662" s="44">
        <v>1659</v>
      </c>
      <c r="B662" s="45"/>
      <c r="C662" s="197"/>
      <c r="P662" s="177"/>
    </row>
    <row r="663" spans="1:16" x14ac:dyDescent="0.3">
      <c r="A663" s="44">
        <v>1660</v>
      </c>
      <c r="B663" s="45"/>
      <c r="C663" s="197"/>
      <c r="P663" s="177"/>
    </row>
    <row r="664" spans="1:16" x14ac:dyDescent="0.3">
      <c r="A664" s="44">
        <v>1661</v>
      </c>
      <c r="B664" s="45"/>
      <c r="C664" s="197"/>
      <c r="P664" s="177"/>
    </row>
    <row r="665" spans="1:16" x14ac:dyDescent="0.3">
      <c r="A665" s="44">
        <v>1662</v>
      </c>
      <c r="B665" s="45"/>
      <c r="C665" s="197"/>
      <c r="P665" s="177"/>
    </row>
    <row r="666" spans="1:16" x14ac:dyDescent="0.3">
      <c r="A666" s="44">
        <v>1663</v>
      </c>
      <c r="B666" s="45"/>
      <c r="C666" s="197"/>
      <c r="P666" s="177"/>
    </row>
    <row r="667" spans="1:16" x14ac:dyDescent="0.3">
      <c r="A667" s="44">
        <v>1664</v>
      </c>
      <c r="B667" s="45"/>
      <c r="C667" s="197"/>
      <c r="P667" s="177"/>
    </row>
    <row r="668" spans="1:16" x14ac:dyDescent="0.3">
      <c r="A668" s="44">
        <v>1665</v>
      </c>
      <c r="B668" s="45"/>
      <c r="C668" s="197"/>
      <c r="P668" s="177"/>
    </row>
    <row r="669" spans="1:16" x14ac:dyDescent="0.3">
      <c r="A669" s="44">
        <v>1666</v>
      </c>
      <c r="B669" s="45"/>
      <c r="C669" s="197"/>
      <c r="P669" s="177"/>
    </row>
    <row r="670" spans="1:16" x14ac:dyDescent="0.3">
      <c r="A670" s="44">
        <v>1667</v>
      </c>
      <c r="B670" s="45"/>
      <c r="C670" s="197"/>
      <c r="P670" s="177"/>
    </row>
    <row r="671" spans="1:16" x14ac:dyDescent="0.3">
      <c r="A671" s="44">
        <v>1668</v>
      </c>
      <c r="B671" s="45"/>
      <c r="C671" s="197"/>
      <c r="P671" s="177"/>
    </row>
    <row r="672" spans="1:16" x14ac:dyDescent="0.3">
      <c r="A672" s="44">
        <v>1669</v>
      </c>
      <c r="B672" s="45"/>
      <c r="C672" s="197"/>
      <c r="P672" s="177"/>
    </row>
    <row r="673" spans="1:16" x14ac:dyDescent="0.3">
      <c r="A673" s="44">
        <v>1670</v>
      </c>
      <c r="B673" s="45"/>
      <c r="C673" s="197"/>
      <c r="P673" s="177"/>
    </row>
    <row r="674" spans="1:16" x14ac:dyDescent="0.3">
      <c r="A674" s="44">
        <v>1671</v>
      </c>
      <c r="B674" s="45"/>
      <c r="C674" s="197"/>
      <c r="P674" s="177"/>
    </row>
    <row r="675" spans="1:16" x14ac:dyDescent="0.3">
      <c r="A675" s="44">
        <v>1672</v>
      </c>
      <c r="B675" s="45"/>
      <c r="C675" s="197"/>
      <c r="P675" s="177"/>
    </row>
    <row r="676" spans="1:16" x14ac:dyDescent="0.3">
      <c r="A676" s="44">
        <v>1673</v>
      </c>
      <c r="B676" s="45"/>
      <c r="C676" s="197"/>
      <c r="P676" s="177"/>
    </row>
    <row r="677" spans="1:16" x14ac:dyDescent="0.3">
      <c r="A677" s="44">
        <v>1674</v>
      </c>
      <c r="B677" s="45"/>
      <c r="C677" s="197"/>
      <c r="P677" s="177"/>
    </row>
    <row r="678" spans="1:16" x14ac:dyDescent="0.3">
      <c r="A678" s="44">
        <v>1675</v>
      </c>
      <c r="B678" s="45"/>
      <c r="C678" s="197"/>
      <c r="P678" s="177"/>
    </row>
    <row r="679" spans="1:16" x14ac:dyDescent="0.3">
      <c r="A679" s="44">
        <v>1676</v>
      </c>
      <c r="B679" s="45"/>
      <c r="C679" s="197"/>
      <c r="P679" s="177"/>
    </row>
    <row r="680" spans="1:16" x14ac:dyDescent="0.3">
      <c r="A680" s="44">
        <v>1677</v>
      </c>
      <c r="B680" s="45"/>
      <c r="C680" s="197"/>
      <c r="P680" s="177"/>
    </row>
    <row r="681" spans="1:16" x14ac:dyDescent="0.3">
      <c r="A681" s="44">
        <v>1678</v>
      </c>
      <c r="B681" s="45"/>
      <c r="C681" s="197"/>
      <c r="P681" s="177"/>
    </row>
    <row r="682" spans="1:16" x14ac:dyDescent="0.3">
      <c r="A682" s="44">
        <v>1679</v>
      </c>
      <c r="B682" s="45"/>
      <c r="C682" s="197"/>
      <c r="P682" s="177"/>
    </row>
    <row r="683" spans="1:16" x14ac:dyDescent="0.3">
      <c r="A683" s="44">
        <v>1680</v>
      </c>
      <c r="B683" s="45"/>
      <c r="C683" s="197"/>
      <c r="P683" s="177"/>
    </row>
    <row r="684" spans="1:16" x14ac:dyDescent="0.3">
      <c r="A684" s="44">
        <v>1681</v>
      </c>
      <c r="B684" s="45"/>
      <c r="C684" s="197"/>
      <c r="P684" s="177"/>
    </row>
    <row r="685" spans="1:16" x14ac:dyDescent="0.3">
      <c r="A685" s="44">
        <v>1682</v>
      </c>
      <c r="B685" s="45"/>
      <c r="C685" s="197"/>
      <c r="P685" s="177"/>
    </row>
    <row r="686" spans="1:16" x14ac:dyDescent="0.3">
      <c r="A686" s="44">
        <v>1683</v>
      </c>
      <c r="B686" s="45"/>
      <c r="C686" s="197"/>
      <c r="P686" s="177"/>
    </row>
    <row r="687" spans="1:16" x14ac:dyDescent="0.3">
      <c r="A687" s="44">
        <v>1684</v>
      </c>
      <c r="B687" s="45"/>
      <c r="C687" s="197"/>
      <c r="P687" s="177"/>
    </row>
    <row r="688" spans="1:16" x14ac:dyDescent="0.3">
      <c r="A688" s="44">
        <v>1685</v>
      </c>
      <c r="B688" s="45"/>
      <c r="C688" s="197"/>
      <c r="P688" s="177"/>
    </row>
    <row r="689" spans="1:16" x14ac:dyDescent="0.3">
      <c r="A689" s="44">
        <v>1686</v>
      </c>
      <c r="B689" s="45"/>
      <c r="C689" s="197"/>
      <c r="P689" s="177"/>
    </row>
    <row r="690" spans="1:16" x14ac:dyDescent="0.3">
      <c r="A690" s="44">
        <v>1687</v>
      </c>
      <c r="B690" s="45"/>
      <c r="C690" s="197"/>
      <c r="P690" s="177"/>
    </row>
    <row r="691" spans="1:16" x14ac:dyDescent="0.3">
      <c r="A691" s="44">
        <v>1688</v>
      </c>
      <c r="B691" s="45"/>
      <c r="C691" s="197"/>
      <c r="P691" s="177"/>
    </row>
    <row r="692" spans="1:16" x14ac:dyDescent="0.3">
      <c r="A692" s="44">
        <v>1689</v>
      </c>
      <c r="B692" s="45"/>
      <c r="C692" s="197"/>
      <c r="P692" s="177"/>
    </row>
    <row r="693" spans="1:16" x14ac:dyDescent="0.3">
      <c r="A693" s="44">
        <v>1690</v>
      </c>
      <c r="B693" s="45"/>
      <c r="C693" s="197"/>
      <c r="P693" s="177"/>
    </row>
    <row r="694" spans="1:16" x14ac:dyDescent="0.3">
      <c r="A694" s="44">
        <v>1691</v>
      </c>
      <c r="B694" s="45"/>
      <c r="C694" s="197"/>
      <c r="P694" s="177"/>
    </row>
    <row r="695" spans="1:16" x14ac:dyDescent="0.3">
      <c r="A695" s="44">
        <v>1692</v>
      </c>
      <c r="B695" s="45"/>
      <c r="C695" s="197"/>
      <c r="P695" s="177"/>
    </row>
    <row r="696" spans="1:16" x14ac:dyDescent="0.3">
      <c r="A696" s="44">
        <v>1693</v>
      </c>
      <c r="B696" s="45"/>
      <c r="C696" s="197"/>
      <c r="P696" s="177"/>
    </row>
    <row r="697" spans="1:16" x14ac:dyDescent="0.3">
      <c r="A697" s="44">
        <v>1694</v>
      </c>
      <c r="B697" s="45"/>
      <c r="C697" s="197"/>
      <c r="P697" s="177"/>
    </row>
    <row r="698" spans="1:16" x14ac:dyDescent="0.3">
      <c r="A698" s="44">
        <v>1695</v>
      </c>
      <c r="B698" s="45"/>
      <c r="C698" s="197"/>
      <c r="P698" s="177"/>
    </row>
    <row r="699" spans="1:16" x14ac:dyDescent="0.3">
      <c r="A699" s="44">
        <v>1696</v>
      </c>
      <c r="B699" s="45"/>
      <c r="C699" s="197"/>
      <c r="P699" s="177"/>
    </row>
    <row r="700" spans="1:16" x14ac:dyDescent="0.3">
      <c r="A700" s="44">
        <v>1697</v>
      </c>
      <c r="B700" s="45"/>
      <c r="C700" s="197"/>
      <c r="P700" s="177"/>
    </row>
    <row r="701" spans="1:16" x14ac:dyDescent="0.3">
      <c r="A701" s="44">
        <v>1698</v>
      </c>
      <c r="B701" s="45"/>
      <c r="C701" s="197"/>
      <c r="P701" s="177"/>
    </row>
    <row r="702" spans="1:16" x14ac:dyDescent="0.3">
      <c r="A702" s="44">
        <v>1699</v>
      </c>
      <c r="B702" s="45"/>
      <c r="C702" s="197"/>
      <c r="P702" s="177"/>
    </row>
    <row r="703" spans="1:16" x14ac:dyDescent="0.3">
      <c r="A703" s="44">
        <v>1700</v>
      </c>
      <c r="B703" s="45"/>
      <c r="C703" s="197"/>
      <c r="P703" s="177"/>
    </row>
    <row r="704" spans="1:16" x14ac:dyDescent="0.3">
      <c r="A704" s="44">
        <v>1701</v>
      </c>
      <c r="B704" s="45"/>
      <c r="C704" s="197"/>
      <c r="P704" s="177"/>
    </row>
    <row r="705" spans="1:16" x14ac:dyDescent="0.3">
      <c r="A705" s="44">
        <v>1702</v>
      </c>
      <c r="B705" s="45"/>
      <c r="C705" s="197"/>
      <c r="P705" s="177"/>
    </row>
    <row r="706" spans="1:16" x14ac:dyDescent="0.3">
      <c r="A706" s="44">
        <v>1703</v>
      </c>
      <c r="B706" s="45"/>
      <c r="C706" s="197"/>
      <c r="P706" s="177"/>
    </row>
    <row r="707" spans="1:16" x14ac:dyDescent="0.3">
      <c r="A707" s="44">
        <v>1704</v>
      </c>
      <c r="B707" s="45"/>
      <c r="C707" s="197"/>
      <c r="P707" s="177"/>
    </row>
    <row r="708" spans="1:16" x14ac:dyDescent="0.3">
      <c r="A708" s="44">
        <v>1705</v>
      </c>
      <c r="B708" s="45"/>
      <c r="C708" s="197"/>
      <c r="P708" s="177"/>
    </row>
    <row r="709" spans="1:16" x14ac:dyDescent="0.3">
      <c r="A709" s="44">
        <v>1706</v>
      </c>
      <c r="B709" s="45"/>
      <c r="C709" s="197"/>
      <c r="P709" s="177"/>
    </row>
    <row r="710" spans="1:16" x14ac:dyDescent="0.3">
      <c r="A710" s="44">
        <v>1707</v>
      </c>
      <c r="B710" s="45"/>
      <c r="C710" s="197"/>
      <c r="P710" s="177"/>
    </row>
    <row r="711" spans="1:16" x14ac:dyDescent="0.3">
      <c r="A711" s="44">
        <v>1708</v>
      </c>
      <c r="B711" s="45"/>
      <c r="C711" s="197"/>
      <c r="P711" s="177"/>
    </row>
    <row r="712" spans="1:16" x14ac:dyDescent="0.3">
      <c r="A712" s="44">
        <v>1709</v>
      </c>
      <c r="B712" s="45"/>
      <c r="C712" s="197"/>
      <c r="P712" s="177"/>
    </row>
    <row r="713" spans="1:16" x14ac:dyDescent="0.3">
      <c r="A713" s="44">
        <v>1710</v>
      </c>
      <c r="B713" s="45"/>
      <c r="C713" s="197"/>
      <c r="P713" s="177"/>
    </row>
    <row r="714" spans="1:16" x14ac:dyDescent="0.3">
      <c r="A714" s="44">
        <v>1711</v>
      </c>
      <c r="B714" s="45"/>
      <c r="C714" s="197"/>
      <c r="P714" s="177"/>
    </row>
    <row r="715" spans="1:16" x14ac:dyDescent="0.3">
      <c r="A715" s="44">
        <v>1712</v>
      </c>
      <c r="B715" s="45"/>
      <c r="C715" s="197"/>
      <c r="P715" s="177"/>
    </row>
    <row r="716" spans="1:16" x14ac:dyDescent="0.3">
      <c r="A716" s="44">
        <v>1713</v>
      </c>
      <c r="B716" s="45"/>
      <c r="C716" s="197"/>
      <c r="P716" s="177"/>
    </row>
    <row r="717" spans="1:16" x14ac:dyDescent="0.3">
      <c r="A717" s="44">
        <v>1714</v>
      </c>
      <c r="B717" s="45"/>
      <c r="C717" s="197"/>
      <c r="P717" s="177"/>
    </row>
    <row r="718" spans="1:16" x14ac:dyDescent="0.3">
      <c r="A718" s="44">
        <v>1715</v>
      </c>
      <c r="B718" s="45"/>
      <c r="C718" s="197"/>
      <c r="P718" s="177"/>
    </row>
    <row r="719" spans="1:16" x14ac:dyDescent="0.3">
      <c r="A719" s="44">
        <v>1716</v>
      </c>
      <c r="B719" s="45"/>
      <c r="C719" s="197"/>
      <c r="P719" s="177"/>
    </row>
    <row r="720" spans="1:16" x14ac:dyDescent="0.3">
      <c r="A720" s="44">
        <v>1717</v>
      </c>
      <c r="B720" s="45"/>
      <c r="C720" s="197"/>
      <c r="P720" s="177"/>
    </row>
    <row r="721" spans="1:16" x14ac:dyDescent="0.3">
      <c r="A721" s="44">
        <v>1718</v>
      </c>
      <c r="B721" s="45"/>
      <c r="C721" s="197"/>
      <c r="P721" s="177"/>
    </row>
    <row r="722" spans="1:16" x14ac:dyDescent="0.3">
      <c r="A722" s="44">
        <v>1719</v>
      </c>
      <c r="B722" s="45"/>
      <c r="C722" s="197"/>
      <c r="P722" s="177"/>
    </row>
    <row r="723" spans="1:16" x14ac:dyDescent="0.3">
      <c r="A723" s="44">
        <v>1720</v>
      </c>
      <c r="B723" s="45"/>
      <c r="C723" s="197"/>
      <c r="P723" s="177"/>
    </row>
    <row r="724" spans="1:16" x14ac:dyDescent="0.3">
      <c r="A724" s="44">
        <v>1721</v>
      </c>
      <c r="B724" s="45"/>
      <c r="C724" s="197"/>
      <c r="P724" s="177"/>
    </row>
    <row r="725" spans="1:16" x14ac:dyDescent="0.3">
      <c r="A725" s="44">
        <v>1722</v>
      </c>
      <c r="B725" s="45"/>
      <c r="C725" s="197"/>
      <c r="P725" s="177"/>
    </row>
    <row r="726" spans="1:16" x14ac:dyDescent="0.3">
      <c r="A726" s="44">
        <v>1723</v>
      </c>
      <c r="B726" s="45"/>
      <c r="C726" s="197"/>
      <c r="P726" s="177"/>
    </row>
    <row r="727" spans="1:16" x14ac:dyDescent="0.3">
      <c r="A727" s="44">
        <v>1724</v>
      </c>
      <c r="B727" s="45"/>
      <c r="C727" s="197"/>
      <c r="P727" s="177"/>
    </row>
    <row r="728" spans="1:16" x14ac:dyDescent="0.3">
      <c r="A728" s="44">
        <v>1725</v>
      </c>
      <c r="B728" s="45"/>
      <c r="C728" s="197"/>
      <c r="P728" s="177"/>
    </row>
    <row r="729" spans="1:16" x14ac:dyDescent="0.3">
      <c r="A729" s="44">
        <v>1726</v>
      </c>
      <c r="B729" s="45"/>
      <c r="C729" s="197"/>
      <c r="P729" s="177"/>
    </row>
    <row r="730" spans="1:16" x14ac:dyDescent="0.3">
      <c r="A730" s="44">
        <v>1727</v>
      </c>
      <c r="B730" s="45"/>
      <c r="C730" s="197"/>
      <c r="P730" s="177"/>
    </row>
    <row r="731" spans="1:16" x14ac:dyDescent="0.3">
      <c r="A731" s="44">
        <v>1728</v>
      </c>
      <c r="B731" s="45"/>
      <c r="C731" s="197"/>
      <c r="P731" s="177"/>
    </row>
    <row r="732" spans="1:16" x14ac:dyDescent="0.3">
      <c r="A732" s="44">
        <v>1729</v>
      </c>
      <c r="B732" s="45"/>
      <c r="C732" s="197"/>
      <c r="P732" s="177"/>
    </row>
    <row r="733" spans="1:16" x14ac:dyDescent="0.3">
      <c r="A733" s="44">
        <v>1730</v>
      </c>
      <c r="B733" s="45"/>
      <c r="C733" s="197"/>
      <c r="P733" s="177"/>
    </row>
    <row r="734" spans="1:16" x14ac:dyDescent="0.3">
      <c r="A734" s="44">
        <v>1731</v>
      </c>
      <c r="B734" s="45"/>
      <c r="C734" s="197"/>
      <c r="P734" s="177"/>
    </row>
    <row r="735" spans="1:16" x14ac:dyDescent="0.3">
      <c r="A735" s="44">
        <v>1732</v>
      </c>
      <c r="B735" s="45"/>
      <c r="C735" s="197"/>
      <c r="P735" s="177"/>
    </row>
    <row r="736" spans="1:16" x14ac:dyDescent="0.3">
      <c r="A736" s="44">
        <v>1733</v>
      </c>
      <c r="B736" s="45"/>
      <c r="C736" s="197"/>
      <c r="P736" s="177"/>
    </row>
    <row r="737" spans="1:16" x14ac:dyDescent="0.3">
      <c r="A737" s="44">
        <v>1734</v>
      </c>
      <c r="B737" s="45"/>
      <c r="C737" s="197"/>
      <c r="P737" s="177"/>
    </row>
    <row r="738" spans="1:16" x14ac:dyDescent="0.3">
      <c r="A738" s="44">
        <v>1735</v>
      </c>
      <c r="B738" s="45"/>
      <c r="C738" s="197"/>
      <c r="P738" s="177"/>
    </row>
    <row r="739" spans="1:16" x14ac:dyDescent="0.3">
      <c r="A739" s="44">
        <v>1736</v>
      </c>
      <c r="B739" s="45"/>
      <c r="C739" s="197"/>
      <c r="P739" s="177"/>
    </row>
    <row r="740" spans="1:16" x14ac:dyDescent="0.3">
      <c r="A740" s="44">
        <v>1737</v>
      </c>
      <c r="B740" s="45"/>
      <c r="C740" s="197"/>
      <c r="P740" s="177"/>
    </row>
    <row r="741" spans="1:16" x14ac:dyDescent="0.3">
      <c r="A741" s="44">
        <v>1738</v>
      </c>
      <c r="B741" s="45"/>
      <c r="C741" s="197"/>
      <c r="P741" s="177"/>
    </row>
    <row r="742" spans="1:16" x14ac:dyDescent="0.3">
      <c r="A742" s="44">
        <v>1739</v>
      </c>
      <c r="B742" s="45"/>
      <c r="C742" s="197"/>
      <c r="P742" s="177"/>
    </row>
    <row r="743" spans="1:16" x14ac:dyDescent="0.3">
      <c r="A743" s="44">
        <v>1740</v>
      </c>
      <c r="B743" s="45"/>
      <c r="C743" s="197"/>
      <c r="P743" s="177"/>
    </row>
    <row r="744" spans="1:16" x14ac:dyDescent="0.3">
      <c r="A744" s="44">
        <v>1741</v>
      </c>
      <c r="B744" s="45"/>
      <c r="C744" s="197"/>
      <c r="P744" s="177"/>
    </row>
    <row r="745" spans="1:16" x14ac:dyDescent="0.3">
      <c r="A745" s="44">
        <v>1742</v>
      </c>
      <c r="B745" s="45"/>
      <c r="C745" s="197"/>
      <c r="P745" s="177"/>
    </row>
    <row r="746" spans="1:16" x14ac:dyDescent="0.3">
      <c r="A746" s="44">
        <v>1743</v>
      </c>
      <c r="B746" s="45"/>
      <c r="C746" s="197"/>
      <c r="P746" s="177"/>
    </row>
    <row r="747" spans="1:16" x14ac:dyDescent="0.3">
      <c r="A747" s="44">
        <v>1744</v>
      </c>
      <c r="B747" s="45"/>
      <c r="C747" s="197"/>
      <c r="P747" s="177"/>
    </row>
    <row r="748" spans="1:16" x14ac:dyDescent="0.3">
      <c r="A748" s="44">
        <v>1745</v>
      </c>
      <c r="B748" s="45"/>
      <c r="C748" s="197"/>
      <c r="P748" s="177"/>
    </row>
    <row r="749" spans="1:16" x14ac:dyDescent="0.3">
      <c r="A749" s="44">
        <v>1746</v>
      </c>
      <c r="B749" s="45"/>
      <c r="C749" s="197"/>
      <c r="P749" s="177"/>
    </row>
    <row r="750" spans="1:16" x14ac:dyDescent="0.3">
      <c r="A750" s="44">
        <v>1747</v>
      </c>
      <c r="B750" s="45"/>
      <c r="C750" s="197"/>
      <c r="P750" s="177"/>
    </row>
    <row r="751" spans="1:16" x14ac:dyDescent="0.3">
      <c r="A751" s="44">
        <v>1748</v>
      </c>
      <c r="B751" s="45"/>
      <c r="C751" s="197"/>
      <c r="P751" s="177"/>
    </row>
    <row r="752" spans="1:16" x14ac:dyDescent="0.3">
      <c r="A752" s="44">
        <v>1749</v>
      </c>
      <c r="B752" s="45"/>
      <c r="C752" s="197"/>
      <c r="P752" s="177"/>
    </row>
    <row r="753" spans="1:16" x14ac:dyDescent="0.3">
      <c r="A753" s="44">
        <v>1750</v>
      </c>
      <c r="B753" s="45"/>
      <c r="C753" s="197"/>
      <c r="P753" s="177"/>
    </row>
    <row r="754" spans="1:16" x14ac:dyDescent="0.3">
      <c r="A754" s="44">
        <v>1751</v>
      </c>
      <c r="B754" s="45"/>
      <c r="C754" s="197"/>
      <c r="P754" s="177"/>
    </row>
    <row r="755" spans="1:16" x14ac:dyDescent="0.3">
      <c r="A755" s="44">
        <v>1752</v>
      </c>
      <c r="B755" s="45"/>
      <c r="C755" s="197"/>
      <c r="P755" s="177"/>
    </row>
    <row r="756" spans="1:16" x14ac:dyDescent="0.3">
      <c r="A756" s="44">
        <v>1753</v>
      </c>
      <c r="B756" s="45"/>
      <c r="C756" s="197"/>
      <c r="P756" s="177"/>
    </row>
    <row r="757" spans="1:16" x14ac:dyDescent="0.3">
      <c r="A757" s="44">
        <v>1754</v>
      </c>
      <c r="B757" s="45"/>
      <c r="C757" s="197"/>
      <c r="P757" s="177"/>
    </row>
    <row r="758" spans="1:16" x14ac:dyDescent="0.3">
      <c r="A758" s="44">
        <v>1755</v>
      </c>
      <c r="B758" s="45"/>
      <c r="C758" s="197"/>
      <c r="P758" s="177"/>
    </row>
    <row r="759" spans="1:16" x14ac:dyDescent="0.3">
      <c r="A759" s="44">
        <v>1756</v>
      </c>
      <c r="B759" s="45"/>
      <c r="C759" s="197"/>
      <c r="P759" s="177"/>
    </row>
    <row r="760" spans="1:16" x14ac:dyDescent="0.3">
      <c r="A760" s="44">
        <v>1757</v>
      </c>
      <c r="B760" s="45"/>
      <c r="C760" s="197"/>
      <c r="P760" s="177"/>
    </row>
    <row r="761" spans="1:16" x14ac:dyDescent="0.3">
      <c r="A761" s="44">
        <v>1758</v>
      </c>
      <c r="B761" s="45"/>
      <c r="C761" s="197"/>
      <c r="P761" s="177"/>
    </row>
    <row r="762" spans="1:16" x14ac:dyDescent="0.3">
      <c r="A762" s="44">
        <v>1759</v>
      </c>
      <c r="B762" s="45"/>
      <c r="C762" s="197"/>
      <c r="P762" s="177"/>
    </row>
    <row r="763" spans="1:16" x14ac:dyDescent="0.3">
      <c r="A763" s="44">
        <v>1760</v>
      </c>
      <c r="B763" s="45"/>
      <c r="C763" s="197"/>
      <c r="P763" s="177"/>
    </row>
    <row r="764" spans="1:16" x14ac:dyDescent="0.3">
      <c r="A764" s="44">
        <v>1761</v>
      </c>
      <c r="B764" s="45"/>
      <c r="C764" s="197"/>
      <c r="P764" s="177"/>
    </row>
    <row r="765" spans="1:16" x14ac:dyDescent="0.3">
      <c r="A765" s="44">
        <v>1762</v>
      </c>
      <c r="B765" s="45"/>
      <c r="C765" s="197"/>
      <c r="P765" s="177"/>
    </row>
    <row r="766" spans="1:16" x14ac:dyDescent="0.3">
      <c r="A766" s="44">
        <v>1763</v>
      </c>
      <c r="B766" s="45"/>
      <c r="C766" s="197"/>
      <c r="P766" s="177"/>
    </row>
    <row r="767" spans="1:16" x14ac:dyDescent="0.3">
      <c r="A767" s="44">
        <v>1764</v>
      </c>
      <c r="B767" s="45"/>
      <c r="C767" s="197"/>
      <c r="P767" s="177"/>
    </row>
    <row r="768" spans="1:16" x14ac:dyDescent="0.3">
      <c r="A768" s="44">
        <v>1765</v>
      </c>
      <c r="B768" s="45"/>
      <c r="C768" s="197"/>
      <c r="P768" s="177"/>
    </row>
    <row r="769" spans="1:16" x14ac:dyDescent="0.3">
      <c r="A769" s="44">
        <v>1766</v>
      </c>
      <c r="B769" s="45"/>
      <c r="C769" s="197"/>
      <c r="P769" s="177"/>
    </row>
    <row r="770" spans="1:16" x14ac:dyDescent="0.3">
      <c r="A770" s="44">
        <v>1767</v>
      </c>
      <c r="B770" s="45"/>
      <c r="C770" s="197"/>
      <c r="P770" s="177"/>
    </row>
    <row r="771" spans="1:16" x14ac:dyDescent="0.3">
      <c r="A771" s="44">
        <v>1768</v>
      </c>
      <c r="B771" s="45"/>
      <c r="C771" s="197"/>
      <c r="P771" s="177"/>
    </row>
    <row r="772" spans="1:16" x14ac:dyDescent="0.3">
      <c r="A772" s="44">
        <v>1769</v>
      </c>
      <c r="B772" s="45"/>
      <c r="C772" s="197"/>
      <c r="P772" s="177"/>
    </row>
    <row r="773" spans="1:16" x14ac:dyDescent="0.3">
      <c r="A773" s="44">
        <v>1770</v>
      </c>
      <c r="B773" s="45"/>
      <c r="C773" s="197"/>
      <c r="P773" s="177"/>
    </row>
    <row r="774" spans="1:16" x14ac:dyDescent="0.3">
      <c r="A774" s="44">
        <v>1771</v>
      </c>
      <c r="B774" s="45"/>
      <c r="C774" s="197"/>
      <c r="P774" s="177"/>
    </row>
    <row r="775" spans="1:16" x14ac:dyDescent="0.3">
      <c r="A775" s="44">
        <v>1772</v>
      </c>
      <c r="B775" s="45"/>
      <c r="C775" s="197"/>
      <c r="P775" s="177"/>
    </row>
    <row r="776" spans="1:16" x14ac:dyDescent="0.3">
      <c r="A776" s="44">
        <v>1773</v>
      </c>
      <c r="B776" s="45"/>
      <c r="C776" s="197"/>
      <c r="P776" s="177"/>
    </row>
    <row r="777" spans="1:16" x14ac:dyDescent="0.3">
      <c r="A777" s="44">
        <v>1774</v>
      </c>
      <c r="B777" s="45"/>
      <c r="C777" s="197"/>
      <c r="P777" s="177"/>
    </row>
    <row r="778" spans="1:16" x14ac:dyDescent="0.3">
      <c r="A778" s="44">
        <v>1775</v>
      </c>
      <c r="B778" s="45"/>
      <c r="C778" s="197"/>
      <c r="P778" s="177"/>
    </row>
    <row r="779" spans="1:16" x14ac:dyDescent="0.3">
      <c r="A779" s="44">
        <v>1776</v>
      </c>
      <c r="B779" s="45"/>
      <c r="C779" s="197"/>
      <c r="P779" s="177"/>
    </row>
    <row r="780" spans="1:16" x14ac:dyDescent="0.3">
      <c r="A780" s="44">
        <v>1777</v>
      </c>
      <c r="B780" s="45"/>
      <c r="C780" s="197"/>
      <c r="P780" s="177"/>
    </row>
    <row r="781" spans="1:16" x14ac:dyDescent="0.3">
      <c r="A781" s="44">
        <v>1778</v>
      </c>
      <c r="B781" s="45"/>
      <c r="C781" s="197"/>
      <c r="P781" s="177"/>
    </row>
    <row r="782" spans="1:16" x14ac:dyDescent="0.3">
      <c r="A782" s="44">
        <v>1779</v>
      </c>
      <c r="B782" s="45"/>
      <c r="C782" s="197"/>
      <c r="P782" s="177"/>
    </row>
    <row r="783" spans="1:16" x14ac:dyDescent="0.3">
      <c r="A783" s="44">
        <v>1780</v>
      </c>
      <c r="B783" s="45"/>
      <c r="C783" s="197"/>
      <c r="P783" s="177"/>
    </row>
    <row r="784" spans="1:16" x14ac:dyDescent="0.3">
      <c r="A784" s="44">
        <v>1781</v>
      </c>
      <c r="B784" s="45"/>
      <c r="C784" s="197"/>
      <c r="P784" s="177"/>
    </row>
    <row r="785" spans="1:16" x14ac:dyDescent="0.3">
      <c r="A785" s="44">
        <v>1782</v>
      </c>
      <c r="B785" s="45"/>
      <c r="C785" s="197"/>
      <c r="P785" s="177"/>
    </row>
    <row r="786" spans="1:16" x14ac:dyDescent="0.3">
      <c r="A786" s="44">
        <v>1783</v>
      </c>
      <c r="B786" s="45"/>
      <c r="C786" s="197"/>
      <c r="P786" s="177"/>
    </row>
    <row r="787" spans="1:16" x14ac:dyDescent="0.3">
      <c r="A787" s="44">
        <v>1784</v>
      </c>
      <c r="B787" s="45"/>
      <c r="C787" s="197"/>
      <c r="P787" s="177"/>
    </row>
    <row r="788" spans="1:16" x14ac:dyDescent="0.3">
      <c r="A788" s="44">
        <v>1785</v>
      </c>
      <c r="B788" s="45"/>
      <c r="C788" s="197"/>
      <c r="P788" s="177"/>
    </row>
    <row r="789" spans="1:16" x14ac:dyDescent="0.3">
      <c r="A789" s="44">
        <v>1786</v>
      </c>
      <c r="B789" s="45"/>
      <c r="C789" s="197"/>
      <c r="P789" s="177"/>
    </row>
    <row r="790" spans="1:16" x14ac:dyDescent="0.3">
      <c r="A790" s="44">
        <v>1787</v>
      </c>
      <c r="B790" s="45"/>
      <c r="C790" s="197"/>
      <c r="P790" s="177"/>
    </row>
    <row r="791" spans="1:16" x14ac:dyDescent="0.3">
      <c r="A791" s="44">
        <v>1788</v>
      </c>
      <c r="B791" s="45"/>
      <c r="C791" s="197"/>
      <c r="P791" s="177"/>
    </row>
    <row r="792" spans="1:16" x14ac:dyDescent="0.3">
      <c r="A792" s="44">
        <v>1789</v>
      </c>
      <c r="B792" s="45"/>
      <c r="C792" s="197"/>
      <c r="P792" s="177"/>
    </row>
    <row r="793" spans="1:16" x14ac:dyDescent="0.3">
      <c r="A793" s="44">
        <v>1790</v>
      </c>
      <c r="B793" s="45"/>
      <c r="C793" s="197"/>
      <c r="P793" s="177"/>
    </row>
    <row r="794" spans="1:16" x14ac:dyDescent="0.3">
      <c r="A794" s="44">
        <v>1791</v>
      </c>
      <c r="B794" s="45"/>
      <c r="C794" s="197"/>
      <c r="P794" s="177"/>
    </row>
    <row r="795" spans="1:16" x14ac:dyDescent="0.3">
      <c r="A795" s="44">
        <v>1792</v>
      </c>
      <c r="B795" s="45"/>
      <c r="C795" s="197"/>
      <c r="P795" s="177"/>
    </row>
    <row r="796" spans="1:16" x14ac:dyDescent="0.3">
      <c r="A796" s="44">
        <v>1793</v>
      </c>
      <c r="B796" s="45"/>
      <c r="C796" s="197"/>
      <c r="P796" s="177"/>
    </row>
    <row r="797" spans="1:16" x14ac:dyDescent="0.3">
      <c r="A797" s="44">
        <v>1794</v>
      </c>
      <c r="B797" s="45"/>
      <c r="C797" s="197"/>
      <c r="P797" s="177"/>
    </row>
    <row r="798" spans="1:16" x14ac:dyDescent="0.3">
      <c r="A798" s="44">
        <v>1795</v>
      </c>
      <c r="B798" s="45"/>
      <c r="C798" s="197"/>
      <c r="P798" s="177"/>
    </row>
    <row r="799" spans="1:16" x14ac:dyDescent="0.3">
      <c r="A799" s="44">
        <v>1796</v>
      </c>
      <c r="B799" s="45"/>
      <c r="C799" s="197"/>
      <c r="P799" s="177"/>
    </row>
    <row r="800" spans="1:16" x14ac:dyDescent="0.3">
      <c r="A800" s="44">
        <v>1797</v>
      </c>
      <c r="B800" s="45"/>
      <c r="C800" s="197"/>
      <c r="P800" s="177"/>
    </row>
    <row r="801" spans="1:16" x14ac:dyDescent="0.3">
      <c r="A801" s="44">
        <v>1798</v>
      </c>
      <c r="B801" s="45"/>
      <c r="C801" s="197"/>
      <c r="P801" s="177"/>
    </row>
    <row r="802" spans="1:16" x14ac:dyDescent="0.3">
      <c r="A802" s="44">
        <v>1799</v>
      </c>
      <c r="B802" s="45"/>
      <c r="C802" s="197"/>
      <c r="P802" s="177"/>
    </row>
    <row r="803" spans="1:16" x14ac:dyDescent="0.3">
      <c r="A803" s="44">
        <v>1800</v>
      </c>
      <c r="B803" s="45"/>
      <c r="C803" s="197"/>
      <c r="P803" s="177"/>
    </row>
    <row r="804" spans="1:16" x14ac:dyDescent="0.3">
      <c r="A804" s="44">
        <v>1801</v>
      </c>
      <c r="B804" s="45"/>
      <c r="C804" s="197"/>
      <c r="P804" s="177"/>
    </row>
    <row r="805" spans="1:16" x14ac:dyDescent="0.3">
      <c r="A805" s="44">
        <v>1802</v>
      </c>
      <c r="B805" s="45"/>
      <c r="C805" s="197"/>
      <c r="P805" s="177"/>
    </row>
    <row r="806" spans="1:16" x14ac:dyDescent="0.3">
      <c r="A806" s="44">
        <v>1803</v>
      </c>
      <c r="B806" s="45"/>
      <c r="C806" s="197"/>
      <c r="P806" s="177"/>
    </row>
    <row r="807" spans="1:16" x14ac:dyDescent="0.3">
      <c r="A807" s="44">
        <v>1804</v>
      </c>
      <c r="B807" s="45"/>
      <c r="C807" s="197"/>
      <c r="P807" s="177"/>
    </row>
    <row r="808" spans="1:16" x14ac:dyDescent="0.3">
      <c r="A808" s="44">
        <v>1805</v>
      </c>
      <c r="B808" s="45"/>
      <c r="C808" s="197"/>
      <c r="P808" s="177"/>
    </row>
    <row r="809" spans="1:16" x14ac:dyDescent="0.3">
      <c r="A809" s="44">
        <v>1806</v>
      </c>
      <c r="B809" s="45"/>
      <c r="C809" s="197"/>
      <c r="P809" s="177"/>
    </row>
    <row r="810" spans="1:16" x14ac:dyDescent="0.3">
      <c r="A810" s="44">
        <v>1807</v>
      </c>
      <c r="B810" s="45"/>
      <c r="C810" s="197"/>
      <c r="P810" s="177"/>
    </row>
    <row r="811" spans="1:16" x14ac:dyDescent="0.3">
      <c r="A811" s="44">
        <v>1808</v>
      </c>
      <c r="B811" s="45"/>
      <c r="C811" s="197"/>
      <c r="P811" s="177"/>
    </row>
    <row r="812" spans="1:16" x14ac:dyDescent="0.3">
      <c r="A812" s="44">
        <v>1809</v>
      </c>
      <c r="B812" s="45"/>
      <c r="C812" s="197"/>
      <c r="P812" s="177"/>
    </row>
    <row r="813" spans="1:16" x14ac:dyDescent="0.3">
      <c r="A813" s="44">
        <v>1810</v>
      </c>
      <c r="B813" s="45"/>
      <c r="C813" s="197"/>
      <c r="P813" s="177"/>
    </row>
    <row r="814" spans="1:16" x14ac:dyDescent="0.3">
      <c r="A814" s="44">
        <v>1811</v>
      </c>
      <c r="B814" s="45"/>
      <c r="C814" s="197"/>
      <c r="P814" s="177"/>
    </row>
    <row r="815" spans="1:16" x14ac:dyDescent="0.3">
      <c r="A815" s="44">
        <v>1812</v>
      </c>
      <c r="B815" s="45"/>
      <c r="C815" s="197"/>
      <c r="P815" s="177"/>
    </row>
    <row r="816" spans="1:16" x14ac:dyDescent="0.3">
      <c r="A816" s="44">
        <v>1813</v>
      </c>
      <c r="B816" s="45"/>
      <c r="C816" s="197"/>
      <c r="P816" s="177"/>
    </row>
    <row r="817" spans="1:16" x14ac:dyDescent="0.3">
      <c r="A817" s="44">
        <v>1814</v>
      </c>
      <c r="B817" s="45"/>
      <c r="C817" s="197"/>
      <c r="P817" s="177"/>
    </row>
    <row r="818" spans="1:16" x14ac:dyDescent="0.3">
      <c r="A818" s="44">
        <v>1815</v>
      </c>
      <c r="B818" s="45"/>
      <c r="C818" s="197"/>
      <c r="P818" s="177"/>
    </row>
    <row r="819" spans="1:16" x14ac:dyDescent="0.3">
      <c r="A819" s="44">
        <v>1816</v>
      </c>
      <c r="B819" s="45"/>
      <c r="C819" s="197"/>
      <c r="P819" s="177"/>
    </row>
    <row r="820" spans="1:16" x14ac:dyDescent="0.3">
      <c r="A820" s="44">
        <v>1817</v>
      </c>
      <c r="B820" s="45"/>
      <c r="C820" s="197"/>
      <c r="P820" s="177"/>
    </row>
    <row r="821" spans="1:16" x14ac:dyDescent="0.3">
      <c r="A821" s="44">
        <v>1818</v>
      </c>
      <c r="B821" s="45"/>
      <c r="C821" s="197"/>
      <c r="P821" s="177"/>
    </row>
    <row r="822" spans="1:16" x14ac:dyDescent="0.3">
      <c r="A822" s="44">
        <v>1819</v>
      </c>
      <c r="B822" s="45"/>
      <c r="C822" s="197"/>
      <c r="P822" s="177"/>
    </row>
    <row r="823" spans="1:16" x14ac:dyDescent="0.3">
      <c r="A823" s="44">
        <v>1820</v>
      </c>
      <c r="B823" s="45"/>
      <c r="C823" s="197"/>
      <c r="P823" s="177"/>
    </row>
    <row r="824" spans="1:16" x14ac:dyDescent="0.3">
      <c r="A824" s="44">
        <v>1821</v>
      </c>
      <c r="B824" s="45"/>
      <c r="C824" s="197"/>
      <c r="P824" s="177"/>
    </row>
    <row r="825" spans="1:16" x14ac:dyDescent="0.3">
      <c r="A825" s="44">
        <v>1822</v>
      </c>
      <c r="B825" s="45"/>
      <c r="C825" s="197"/>
      <c r="P825" s="177"/>
    </row>
    <row r="826" spans="1:16" x14ac:dyDescent="0.3">
      <c r="A826" s="44">
        <v>1823</v>
      </c>
      <c r="B826" s="45"/>
      <c r="C826" s="197"/>
      <c r="P826" s="177"/>
    </row>
    <row r="827" spans="1:16" x14ac:dyDescent="0.3">
      <c r="A827" s="44">
        <v>1824</v>
      </c>
      <c r="B827" s="45"/>
      <c r="C827" s="197"/>
      <c r="P827" s="177"/>
    </row>
    <row r="828" spans="1:16" x14ac:dyDescent="0.3">
      <c r="A828" s="44">
        <v>1825</v>
      </c>
      <c r="B828" s="45"/>
      <c r="C828" s="197"/>
      <c r="P828" s="177"/>
    </row>
    <row r="829" spans="1:16" x14ac:dyDescent="0.3">
      <c r="A829" s="44">
        <v>1826</v>
      </c>
      <c r="B829" s="45"/>
      <c r="C829" s="197"/>
      <c r="P829" s="177"/>
    </row>
    <row r="830" spans="1:16" x14ac:dyDescent="0.3">
      <c r="A830" s="44">
        <v>1827</v>
      </c>
      <c r="B830" s="45"/>
      <c r="C830" s="197"/>
      <c r="P830" s="177"/>
    </row>
    <row r="831" spans="1:16" x14ac:dyDescent="0.3">
      <c r="A831" s="44">
        <v>1828</v>
      </c>
      <c r="B831" s="45"/>
      <c r="C831" s="197"/>
      <c r="P831" s="177"/>
    </row>
    <row r="832" spans="1:16" x14ac:dyDescent="0.3">
      <c r="A832" s="44">
        <v>1829</v>
      </c>
      <c r="B832" s="45"/>
      <c r="C832" s="197"/>
      <c r="P832" s="177"/>
    </row>
    <row r="833" spans="1:16" x14ac:dyDescent="0.3">
      <c r="A833" s="44">
        <v>1830</v>
      </c>
      <c r="B833" s="45"/>
      <c r="C833" s="197"/>
      <c r="P833" s="177"/>
    </row>
    <row r="834" spans="1:16" x14ac:dyDescent="0.3">
      <c r="A834" s="44">
        <v>1831</v>
      </c>
      <c r="B834" s="45"/>
      <c r="C834" s="197"/>
      <c r="P834" s="177"/>
    </row>
    <row r="835" spans="1:16" x14ac:dyDescent="0.3">
      <c r="A835" s="44">
        <v>1832</v>
      </c>
      <c r="B835" s="45"/>
      <c r="C835" s="197"/>
      <c r="P835" s="177"/>
    </row>
    <row r="836" spans="1:16" x14ac:dyDescent="0.3">
      <c r="A836" s="44">
        <v>1833</v>
      </c>
      <c r="B836" s="45"/>
      <c r="C836" s="197"/>
      <c r="P836" s="177"/>
    </row>
    <row r="837" spans="1:16" x14ac:dyDescent="0.3">
      <c r="A837" s="44">
        <v>1834</v>
      </c>
      <c r="B837" s="45"/>
      <c r="C837" s="197"/>
      <c r="P837" s="177"/>
    </row>
    <row r="838" spans="1:16" x14ac:dyDescent="0.3">
      <c r="A838" s="44">
        <v>1835</v>
      </c>
      <c r="B838" s="45"/>
      <c r="C838" s="197"/>
      <c r="P838" s="177"/>
    </row>
    <row r="839" spans="1:16" x14ac:dyDescent="0.3">
      <c r="A839" s="44">
        <v>1836</v>
      </c>
      <c r="B839" s="45"/>
      <c r="C839" s="197"/>
      <c r="P839" s="177"/>
    </row>
    <row r="840" spans="1:16" x14ac:dyDescent="0.3">
      <c r="A840" s="44">
        <v>1837</v>
      </c>
      <c r="B840" s="45"/>
      <c r="C840" s="197"/>
      <c r="P840" s="177"/>
    </row>
    <row r="841" spans="1:16" x14ac:dyDescent="0.3">
      <c r="A841" s="44">
        <v>1838</v>
      </c>
      <c r="B841" s="45"/>
      <c r="C841" s="197"/>
      <c r="P841" s="177"/>
    </row>
    <row r="842" spans="1:16" x14ac:dyDescent="0.3">
      <c r="A842" s="44">
        <v>1839</v>
      </c>
      <c r="B842" s="45"/>
      <c r="C842" s="197"/>
      <c r="P842" s="177"/>
    </row>
    <row r="843" spans="1:16" x14ac:dyDescent="0.3">
      <c r="A843" s="44">
        <v>1840</v>
      </c>
      <c r="B843" s="45"/>
      <c r="C843" s="197"/>
      <c r="P843" s="177"/>
    </row>
    <row r="844" spans="1:16" x14ac:dyDescent="0.3">
      <c r="A844" s="44">
        <v>1841</v>
      </c>
      <c r="B844" s="45"/>
      <c r="C844" s="197"/>
      <c r="P844" s="177"/>
    </row>
    <row r="845" spans="1:16" x14ac:dyDescent="0.3">
      <c r="A845" s="44">
        <v>1842</v>
      </c>
      <c r="B845" s="45"/>
      <c r="C845" s="197"/>
      <c r="P845" s="177"/>
    </row>
    <row r="846" spans="1:16" x14ac:dyDescent="0.3">
      <c r="A846" s="44">
        <v>1843</v>
      </c>
      <c r="B846" s="45"/>
      <c r="C846" s="197"/>
      <c r="P846" s="177"/>
    </row>
    <row r="847" spans="1:16" x14ac:dyDescent="0.3">
      <c r="A847" s="44">
        <v>1844</v>
      </c>
      <c r="B847" s="45"/>
      <c r="C847" s="197"/>
      <c r="P847" s="177"/>
    </row>
    <row r="848" spans="1:16" x14ac:dyDescent="0.3">
      <c r="A848" s="44">
        <v>1845</v>
      </c>
      <c r="B848" s="45"/>
      <c r="C848" s="197"/>
      <c r="P848" s="177"/>
    </row>
    <row r="849" spans="1:16" x14ac:dyDescent="0.3">
      <c r="A849" s="44">
        <v>1846</v>
      </c>
      <c r="B849" s="45"/>
      <c r="C849" s="197"/>
      <c r="P849" s="177"/>
    </row>
    <row r="850" spans="1:16" x14ac:dyDescent="0.3">
      <c r="A850" s="44">
        <v>1847</v>
      </c>
      <c r="B850" s="45"/>
      <c r="C850" s="197"/>
      <c r="P850" s="177"/>
    </row>
    <row r="851" spans="1:16" x14ac:dyDescent="0.3">
      <c r="A851" s="44">
        <v>1848</v>
      </c>
      <c r="B851" s="45"/>
      <c r="C851" s="197"/>
      <c r="P851" s="177"/>
    </row>
    <row r="852" spans="1:16" x14ac:dyDescent="0.3">
      <c r="A852" s="44">
        <v>1849</v>
      </c>
      <c r="B852" s="45"/>
      <c r="C852" s="197"/>
      <c r="P852" s="177"/>
    </row>
    <row r="853" spans="1:16" x14ac:dyDescent="0.3">
      <c r="A853" s="44">
        <v>1850</v>
      </c>
      <c r="B853" s="45"/>
      <c r="C853" s="197"/>
      <c r="P853" s="177"/>
    </row>
    <row r="854" spans="1:16" x14ac:dyDescent="0.3">
      <c r="A854" s="44">
        <v>1851</v>
      </c>
      <c r="B854" s="45"/>
      <c r="C854" s="197"/>
      <c r="P854" s="177"/>
    </row>
    <row r="855" spans="1:16" x14ac:dyDescent="0.3">
      <c r="A855" s="44">
        <v>1852</v>
      </c>
      <c r="B855" s="45"/>
      <c r="C855" s="197"/>
      <c r="P855" s="177"/>
    </row>
    <row r="856" spans="1:16" x14ac:dyDescent="0.3">
      <c r="A856" s="44">
        <v>1853</v>
      </c>
      <c r="B856" s="45"/>
      <c r="C856" s="197"/>
      <c r="P856" s="177"/>
    </row>
    <row r="857" spans="1:16" x14ac:dyDescent="0.3">
      <c r="A857" s="44">
        <v>1854</v>
      </c>
      <c r="B857" s="45"/>
      <c r="C857" s="197"/>
      <c r="P857" s="177"/>
    </row>
    <row r="858" spans="1:16" x14ac:dyDescent="0.3">
      <c r="A858" s="44">
        <v>1855</v>
      </c>
      <c r="B858" s="45"/>
      <c r="C858" s="197"/>
      <c r="P858" s="177"/>
    </row>
    <row r="859" spans="1:16" x14ac:dyDescent="0.3">
      <c r="A859" s="44">
        <v>1856</v>
      </c>
      <c r="B859" s="45"/>
      <c r="C859" s="197"/>
      <c r="P859" s="177"/>
    </row>
    <row r="860" spans="1:16" x14ac:dyDescent="0.3">
      <c r="A860" s="44">
        <v>1857</v>
      </c>
      <c r="B860" s="45"/>
      <c r="C860" s="197"/>
      <c r="P860" s="177"/>
    </row>
    <row r="861" spans="1:16" x14ac:dyDescent="0.3">
      <c r="A861" s="44">
        <v>1858</v>
      </c>
      <c r="B861" s="45"/>
      <c r="C861" s="197"/>
      <c r="P861" s="177"/>
    </row>
    <row r="862" spans="1:16" x14ac:dyDescent="0.3">
      <c r="A862" s="44">
        <v>1859</v>
      </c>
      <c r="B862" s="45"/>
      <c r="C862" s="197"/>
      <c r="P862" s="177"/>
    </row>
    <row r="863" spans="1:16" x14ac:dyDescent="0.3">
      <c r="A863" s="44">
        <v>1860</v>
      </c>
      <c r="B863" s="45"/>
      <c r="C863" s="197"/>
      <c r="P863" s="177"/>
    </row>
    <row r="864" spans="1:16" x14ac:dyDescent="0.3">
      <c r="A864" s="44">
        <v>1861</v>
      </c>
      <c r="B864" s="45"/>
      <c r="C864" s="197"/>
      <c r="P864" s="177"/>
    </row>
    <row r="865" spans="1:16" x14ac:dyDescent="0.3">
      <c r="A865" s="44">
        <v>1862</v>
      </c>
      <c r="B865" s="45"/>
      <c r="C865" s="197"/>
      <c r="P865" s="177"/>
    </row>
    <row r="866" spans="1:16" x14ac:dyDescent="0.3">
      <c r="A866" s="44">
        <v>1863</v>
      </c>
      <c r="B866" s="45"/>
      <c r="C866" s="197"/>
      <c r="P866" s="177"/>
    </row>
    <row r="867" spans="1:16" x14ac:dyDescent="0.3">
      <c r="A867" s="44">
        <v>1864</v>
      </c>
      <c r="B867" s="45"/>
      <c r="C867" s="197"/>
      <c r="P867" s="177"/>
    </row>
    <row r="868" spans="1:16" x14ac:dyDescent="0.3">
      <c r="A868" s="44">
        <v>1865</v>
      </c>
      <c r="B868" s="45"/>
      <c r="C868" s="197"/>
      <c r="P868" s="177"/>
    </row>
    <row r="869" spans="1:16" x14ac:dyDescent="0.3">
      <c r="A869" s="44">
        <v>1866</v>
      </c>
      <c r="B869" s="45"/>
      <c r="C869" s="197"/>
      <c r="P869" s="177"/>
    </row>
    <row r="870" spans="1:16" x14ac:dyDescent="0.3">
      <c r="A870" s="44">
        <v>1867</v>
      </c>
      <c r="B870" s="45"/>
      <c r="C870" s="197"/>
      <c r="P870" s="177"/>
    </row>
    <row r="871" spans="1:16" x14ac:dyDescent="0.3">
      <c r="A871" s="44">
        <v>1868</v>
      </c>
      <c r="B871" s="45"/>
      <c r="C871" s="197"/>
      <c r="P871" s="177"/>
    </row>
    <row r="872" spans="1:16" x14ac:dyDescent="0.3">
      <c r="A872" s="44">
        <v>1869</v>
      </c>
      <c r="B872" s="45"/>
      <c r="C872" s="197"/>
      <c r="P872" s="177"/>
    </row>
    <row r="873" spans="1:16" x14ac:dyDescent="0.3">
      <c r="A873" s="44">
        <v>1870</v>
      </c>
      <c r="B873" s="45"/>
      <c r="C873" s="197"/>
      <c r="P873" s="177"/>
    </row>
    <row r="874" spans="1:16" x14ac:dyDescent="0.3">
      <c r="A874" s="44">
        <v>1871</v>
      </c>
      <c r="B874" s="45"/>
      <c r="C874" s="197"/>
      <c r="P874" s="177"/>
    </row>
    <row r="875" spans="1:16" x14ac:dyDescent="0.3">
      <c r="A875" s="44">
        <v>1872</v>
      </c>
      <c r="B875" s="45"/>
      <c r="C875" s="197"/>
      <c r="P875" s="177"/>
    </row>
    <row r="876" spans="1:16" x14ac:dyDescent="0.3">
      <c r="A876" s="44">
        <v>1873</v>
      </c>
      <c r="B876" s="45"/>
      <c r="C876" s="197"/>
      <c r="P876" s="177"/>
    </row>
    <row r="877" spans="1:16" x14ac:dyDescent="0.3">
      <c r="A877" s="44">
        <v>1874</v>
      </c>
      <c r="B877" s="45"/>
      <c r="C877" s="197"/>
      <c r="P877" s="177"/>
    </row>
    <row r="878" spans="1:16" x14ac:dyDescent="0.3">
      <c r="A878" s="44">
        <v>1875</v>
      </c>
      <c r="B878" s="45"/>
      <c r="C878" s="197"/>
      <c r="P878" s="177"/>
    </row>
    <row r="879" spans="1:16" x14ac:dyDescent="0.3">
      <c r="A879" s="44">
        <v>1876</v>
      </c>
      <c r="B879" s="45"/>
      <c r="C879" s="197"/>
      <c r="P879" s="177"/>
    </row>
    <row r="880" spans="1:16" x14ac:dyDescent="0.3">
      <c r="A880" s="44">
        <v>1877</v>
      </c>
      <c r="B880" s="45"/>
      <c r="C880" s="197"/>
      <c r="P880" s="177"/>
    </row>
    <row r="881" spans="1:16" x14ac:dyDescent="0.3">
      <c r="A881" s="44">
        <v>1878</v>
      </c>
      <c r="B881" s="45"/>
      <c r="C881" s="197"/>
      <c r="P881" s="177"/>
    </row>
    <row r="882" spans="1:16" x14ac:dyDescent="0.3">
      <c r="A882" s="44">
        <v>1879</v>
      </c>
      <c r="B882" s="45"/>
      <c r="C882" s="197"/>
      <c r="P882" s="177"/>
    </row>
    <row r="883" spans="1:16" x14ac:dyDescent="0.3">
      <c r="A883" s="44">
        <v>1880</v>
      </c>
      <c r="B883" s="45"/>
      <c r="C883" s="197"/>
      <c r="P883" s="177"/>
    </row>
    <row r="884" spans="1:16" x14ac:dyDescent="0.3">
      <c r="A884" s="44">
        <v>1881</v>
      </c>
      <c r="B884" s="45"/>
      <c r="C884" s="197"/>
      <c r="P884" s="177"/>
    </row>
    <row r="885" spans="1:16" x14ac:dyDescent="0.3">
      <c r="A885" s="44">
        <v>1882</v>
      </c>
      <c r="B885" s="45"/>
      <c r="C885" s="197"/>
      <c r="P885" s="177"/>
    </row>
    <row r="886" spans="1:16" x14ac:dyDescent="0.3">
      <c r="A886" s="44">
        <v>1883</v>
      </c>
      <c r="B886" s="45"/>
      <c r="C886" s="197"/>
      <c r="P886" s="177"/>
    </row>
    <row r="887" spans="1:16" x14ac:dyDescent="0.3">
      <c r="A887" s="44">
        <v>1884</v>
      </c>
      <c r="B887" s="45"/>
      <c r="C887" s="197"/>
      <c r="P887" s="177"/>
    </row>
    <row r="888" spans="1:16" x14ac:dyDescent="0.3">
      <c r="A888" s="44">
        <v>1885</v>
      </c>
      <c r="B888" s="45"/>
      <c r="C888" s="197"/>
      <c r="P888" s="177"/>
    </row>
    <row r="889" spans="1:16" x14ac:dyDescent="0.3">
      <c r="A889" s="44">
        <v>1886</v>
      </c>
      <c r="B889" s="45"/>
      <c r="C889" s="197"/>
      <c r="P889" s="177"/>
    </row>
    <row r="890" spans="1:16" x14ac:dyDescent="0.3">
      <c r="A890" s="44">
        <v>1887</v>
      </c>
      <c r="B890" s="45"/>
      <c r="C890" s="197"/>
      <c r="P890" s="177"/>
    </row>
    <row r="891" spans="1:16" x14ac:dyDescent="0.3">
      <c r="A891" s="44">
        <v>1888</v>
      </c>
      <c r="B891" s="45"/>
      <c r="C891" s="197"/>
      <c r="P891" s="177"/>
    </row>
    <row r="892" spans="1:16" x14ac:dyDescent="0.3">
      <c r="A892" s="44">
        <v>1889</v>
      </c>
      <c r="B892" s="45"/>
      <c r="C892" s="197"/>
      <c r="P892" s="177"/>
    </row>
    <row r="893" spans="1:16" x14ac:dyDescent="0.3">
      <c r="A893" s="44">
        <v>1890</v>
      </c>
      <c r="B893" s="45"/>
      <c r="C893" s="197"/>
      <c r="P893" s="177"/>
    </row>
    <row r="894" spans="1:16" x14ac:dyDescent="0.3">
      <c r="A894" s="44">
        <v>1891</v>
      </c>
      <c r="B894" s="45"/>
      <c r="C894" s="197"/>
      <c r="P894" s="177"/>
    </row>
    <row r="895" spans="1:16" x14ac:dyDescent="0.3">
      <c r="A895" s="44">
        <v>1892</v>
      </c>
      <c r="B895" s="45"/>
      <c r="C895" s="197"/>
      <c r="P895" s="177"/>
    </row>
    <row r="896" spans="1:16" x14ac:dyDescent="0.3">
      <c r="A896" s="44">
        <v>1893</v>
      </c>
      <c r="B896" s="45"/>
      <c r="C896" s="197"/>
      <c r="P896" s="177"/>
    </row>
    <row r="897" spans="1:16" x14ac:dyDescent="0.3">
      <c r="A897" s="44">
        <v>1894</v>
      </c>
      <c r="B897" s="45"/>
      <c r="C897" s="197"/>
      <c r="P897" s="177"/>
    </row>
    <row r="898" spans="1:16" x14ac:dyDescent="0.3">
      <c r="A898" s="44">
        <v>1895</v>
      </c>
      <c r="B898" s="45"/>
      <c r="C898" s="197"/>
      <c r="P898" s="177"/>
    </row>
    <row r="899" spans="1:16" x14ac:dyDescent="0.3">
      <c r="A899" s="44">
        <v>1896</v>
      </c>
      <c r="B899" s="45"/>
      <c r="C899" s="197"/>
      <c r="P899" s="177"/>
    </row>
    <row r="900" spans="1:16" x14ac:dyDescent="0.3">
      <c r="A900" s="44">
        <v>1897</v>
      </c>
      <c r="B900" s="45"/>
      <c r="C900" s="197"/>
      <c r="P900" s="177"/>
    </row>
    <row r="901" spans="1:16" x14ac:dyDescent="0.3">
      <c r="A901" s="44">
        <v>1898</v>
      </c>
      <c r="B901" s="45"/>
      <c r="C901" s="197"/>
      <c r="P901" s="177"/>
    </row>
    <row r="902" spans="1:16" x14ac:dyDescent="0.3">
      <c r="A902" s="44">
        <v>1899</v>
      </c>
      <c r="B902" s="45"/>
      <c r="C902" s="197"/>
      <c r="P902" s="177"/>
    </row>
    <row r="903" spans="1:16" x14ac:dyDescent="0.3">
      <c r="A903" s="44">
        <v>1900</v>
      </c>
      <c r="B903" s="45"/>
      <c r="C903" s="197"/>
      <c r="P903" s="177"/>
    </row>
    <row r="904" spans="1:16" x14ac:dyDescent="0.3">
      <c r="A904" s="44">
        <v>1901</v>
      </c>
      <c r="B904" s="45"/>
      <c r="C904" s="197"/>
      <c r="P904" s="177"/>
    </row>
    <row r="905" spans="1:16" x14ac:dyDescent="0.3">
      <c r="A905" s="44">
        <v>1902</v>
      </c>
      <c r="B905" s="45"/>
      <c r="C905" s="197"/>
      <c r="P905" s="177"/>
    </row>
    <row r="906" spans="1:16" x14ac:dyDescent="0.3">
      <c r="A906" s="44">
        <v>1903</v>
      </c>
      <c r="B906" s="45"/>
      <c r="C906" s="197"/>
      <c r="P906" s="177"/>
    </row>
    <row r="907" spans="1:16" x14ac:dyDescent="0.3">
      <c r="A907" s="44">
        <v>1904</v>
      </c>
      <c r="B907" s="45"/>
      <c r="C907" s="197"/>
      <c r="P907" s="177"/>
    </row>
    <row r="908" spans="1:16" x14ac:dyDescent="0.3">
      <c r="A908" s="44">
        <v>1905</v>
      </c>
      <c r="B908" s="45"/>
      <c r="C908" s="197"/>
      <c r="P908" s="177"/>
    </row>
    <row r="909" spans="1:16" x14ac:dyDescent="0.3">
      <c r="A909" s="44">
        <v>1906</v>
      </c>
      <c r="B909" s="45"/>
      <c r="C909" s="197"/>
      <c r="P909" s="177"/>
    </row>
    <row r="910" spans="1:16" x14ac:dyDescent="0.3">
      <c r="A910" s="44">
        <v>1907</v>
      </c>
      <c r="B910" s="45"/>
      <c r="C910" s="197"/>
      <c r="P910" s="177"/>
    </row>
    <row r="911" spans="1:16" x14ac:dyDescent="0.3">
      <c r="A911" s="44">
        <v>1908</v>
      </c>
      <c r="B911" s="45"/>
      <c r="C911" s="197"/>
      <c r="P911" s="177"/>
    </row>
    <row r="912" spans="1:16" x14ac:dyDescent="0.3">
      <c r="A912" s="44">
        <v>1909</v>
      </c>
      <c r="B912" s="45"/>
      <c r="C912" s="197"/>
      <c r="P912" s="177"/>
    </row>
    <row r="913" spans="1:16" x14ac:dyDescent="0.3">
      <c r="A913" s="44">
        <v>1910</v>
      </c>
      <c r="B913" s="45"/>
      <c r="C913" s="197"/>
      <c r="P913" s="177"/>
    </row>
    <row r="914" spans="1:16" x14ac:dyDescent="0.3">
      <c r="A914" s="44">
        <v>1911</v>
      </c>
      <c r="B914" s="45"/>
      <c r="C914" s="197"/>
      <c r="P914" s="177"/>
    </row>
    <row r="915" spans="1:16" x14ac:dyDescent="0.3">
      <c r="A915" s="44">
        <v>1912</v>
      </c>
      <c r="B915" s="45"/>
      <c r="C915" s="197"/>
      <c r="P915" s="177"/>
    </row>
    <row r="916" spans="1:16" x14ac:dyDescent="0.3">
      <c r="A916" s="44">
        <v>1913</v>
      </c>
      <c r="B916" s="45"/>
      <c r="C916" s="197"/>
      <c r="P916" s="177"/>
    </row>
    <row r="917" spans="1:16" x14ac:dyDescent="0.3">
      <c r="A917" s="44">
        <v>1914</v>
      </c>
      <c r="B917" s="45"/>
      <c r="C917" s="197"/>
      <c r="P917" s="177"/>
    </row>
    <row r="918" spans="1:16" x14ac:dyDescent="0.3">
      <c r="A918" s="44">
        <v>1915</v>
      </c>
      <c r="B918" s="45"/>
      <c r="C918" s="197"/>
      <c r="P918" s="177"/>
    </row>
    <row r="919" spans="1:16" x14ac:dyDescent="0.3">
      <c r="A919" s="44">
        <v>1916</v>
      </c>
      <c r="B919" s="45"/>
      <c r="C919" s="197"/>
      <c r="P919" s="177"/>
    </row>
    <row r="920" spans="1:16" x14ac:dyDescent="0.3">
      <c r="A920" s="44">
        <v>1917</v>
      </c>
      <c r="B920" s="45"/>
      <c r="C920" s="197"/>
      <c r="P920" s="177"/>
    </row>
    <row r="921" spans="1:16" x14ac:dyDescent="0.3">
      <c r="A921" s="44">
        <v>1918</v>
      </c>
      <c r="B921" s="45"/>
      <c r="C921" s="197"/>
      <c r="P921" s="177"/>
    </row>
    <row r="922" spans="1:16" x14ac:dyDescent="0.3">
      <c r="A922" s="44">
        <v>1919</v>
      </c>
      <c r="B922" s="45"/>
      <c r="C922" s="197"/>
      <c r="P922" s="177"/>
    </row>
    <row r="923" spans="1:16" x14ac:dyDescent="0.3">
      <c r="A923" s="44">
        <v>1920</v>
      </c>
      <c r="B923" s="45"/>
      <c r="C923" s="197"/>
      <c r="P923" s="177"/>
    </row>
    <row r="924" spans="1:16" x14ac:dyDescent="0.3">
      <c r="A924" s="44">
        <v>1921</v>
      </c>
      <c r="B924" s="45"/>
      <c r="C924" s="197"/>
      <c r="P924" s="177"/>
    </row>
    <row r="925" spans="1:16" x14ac:dyDescent="0.3">
      <c r="A925" s="44">
        <v>1922</v>
      </c>
      <c r="B925" s="45"/>
      <c r="C925" s="197"/>
      <c r="P925" s="177"/>
    </row>
    <row r="926" spans="1:16" x14ac:dyDescent="0.3">
      <c r="A926" s="44">
        <v>1923</v>
      </c>
      <c r="B926" s="45"/>
      <c r="C926" s="197"/>
      <c r="P926" s="177"/>
    </row>
    <row r="927" spans="1:16" x14ac:dyDescent="0.3">
      <c r="A927" s="44">
        <v>1924</v>
      </c>
      <c r="B927" s="45"/>
      <c r="C927" s="197"/>
      <c r="P927" s="177"/>
    </row>
    <row r="928" spans="1:16" x14ac:dyDescent="0.3">
      <c r="A928" s="44">
        <v>1925</v>
      </c>
      <c r="B928" s="45"/>
      <c r="C928" s="197"/>
      <c r="P928" s="177"/>
    </row>
    <row r="929" spans="1:16" x14ac:dyDescent="0.3">
      <c r="A929" s="44">
        <v>1926</v>
      </c>
      <c r="B929" s="45"/>
      <c r="C929" s="197"/>
      <c r="P929" s="177"/>
    </row>
    <row r="930" spans="1:16" x14ac:dyDescent="0.3">
      <c r="A930" s="44">
        <v>1927</v>
      </c>
      <c r="B930" s="45"/>
      <c r="C930" s="197"/>
      <c r="P930" s="177"/>
    </row>
    <row r="931" spans="1:16" x14ac:dyDescent="0.3">
      <c r="A931" s="44">
        <v>1928</v>
      </c>
      <c r="B931" s="45"/>
      <c r="C931" s="197"/>
      <c r="P931" s="177"/>
    </row>
    <row r="932" spans="1:16" x14ac:dyDescent="0.3">
      <c r="A932" s="44">
        <v>1929</v>
      </c>
      <c r="B932" s="45"/>
      <c r="C932" s="197"/>
      <c r="P932" s="177"/>
    </row>
    <row r="933" spans="1:16" x14ac:dyDescent="0.3">
      <c r="A933" s="44">
        <v>1930</v>
      </c>
      <c r="B933" s="45"/>
      <c r="C933" s="197"/>
      <c r="P933" s="177"/>
    </row>
    <row r="934" spans="1:16" x14ac:dyDescent="0.3">
      <c r="A934" s="44">
        <v>1931</v>
      </c>
      <c r="B934" s="45"/>
      <c r="C934" s="197"/>
      <c r="P934" s="177"/>
    </row>
    <row r="935" spans="1:16" x14ac:dyDescent="0.3">
      <c r="A935" s="44">
        <v>1932</v>
      </c>
      <c r="B935" s="45"/>
      <c r="C935" s="197"/>
      <c r="P935" s="177"/>
    </row>
    <row r="936" spans="1:16" x14ac:dyDescent="0.3">
      <c r="A936" s="44">
        <v>1933</v>
      </c>
      <c r="B936" s="45"/>
      <c r="C936" s="197"/>
      <c r="P936" s="177"/>
    </row>
    <row r="937" spans="1:16" x14ac:dyDescent="0.3">
      <c r="A937" s="44">
        <v>1934</v>
      </c>
      <c r="B937" s="45"/>
      <c r="C937" s="197"/>
      <c r="P937" s="177"/>
    </row>
    <row r="938" spans="1:16" x14ac:dyDescent="0.3">
      <c r="A938" s="44">
        <v>1935</v>
      </c>
      <c r="B938" s="45"/>
      <c r="C938" s="197"/>
      <c r="P938" s="177"/>
    </row>
    <row r="939" spans="1:16" x14ac:dyDescent="0.3">
      <c r="A939" s="44">
        <v>1936</v>
      </c>
      <c r="B939" s="45"/>
      <c r="C939" s="197"/>
      <c r="P939" s="177"/>
    </row>
    <row r="940" spans="1:16" x14ac:dyDescent="0.3">
      <c r="A940" s="44">
        <v>1937</v>
      </c>
      <c r="B940" s="45"/>
      <c r="C940" s="197"/>
      <c r="P940" s="177"/>
    </row>
    <row r="941" spans="1:16" x14ac:dyDescent="0.3">
      <c r="A941" s="44">
        <v>1938</v>
      </c>
      <c r="B941" s="45"/>
      <c r="C941" s="197"/>
      <c r="P941" s="177"/>
    </row>
    <row r="942" spans="1:16" x14ac:dyDescent="0.3">
      <c r="A942" s="44">
        <v>1939</v>
      </c>
      <c r="B942" s="45"/>
      <c r="C942" s="197"/>
      <c r="P942" s="177"/>
    </row>
    <row r="943" spans="1:16" x14ac:dyDescent="0.3">
      <c r="A943" s="44">
        <v>1940</v>
      </c>
      <c r="B943" s="45"/>
      <c r="C943" s="197"/>
      <c r="P943" s="177"/>
    </row>
    <row r="944" spans="1:16" x14ac:dyDescent="0.3">
      <c r="A944" s="44">
        <v>1941</v>
      </c>
      <c r="B944" s="45"/>
      <c r="C944" s="197"/>
      <c r="P944" s="177"/>
    </row>
    <row r="945" spans="1:16" x14ac:dyDescent="0.3">
      <c r="A945" s="44">
        <v>1942</v>
      </c>
      <c r="B945" s="45"/>
      <c r="C945" s="197"/>
      <c r="P945" s="177"/>
    </row>
    <row r="946" spans="1:16" x14ac:dyDescent="0.3">
      <c r="A946" s="44">
        <v>1943</v>
      </c>
      <c r="B946" s="45"/>
      <c r="C946" s="197"/>
      <c r="P946" s="177"/>
    </row>
    <row r="947" spans="1:16" x14ac:dyDescent="0.3">
      <c r="A947" s="44">
        <v>1944</v>
      </c>
      <c r="B947" s="45"/>
      <c r="C947" s="197"/>
      <c r="P947" s="177"/>
    </row>
    <row r="948" spans="1:16" x14ac:dyDescent="0.3">
      <c r="A948" s="44">
        <v>1945</v>
      </c>
      <c r="B948" s="45"/>
      <c r="C948" s="197"/>
      <c r="P948" s="177"/>
    </row>
    <row r="949" spans="1:16" x14ac:dyDescent="0.3">
      <c r="A949" s="44">
        <v>1946</v>
      </c>
      <c r="B949" s="45"/>
      <c r="C949" s="197"/>
      <c r="P949" s="177"/>
    </row>
    <row r="950" spans="1:16" x14ac:dyDescent="0.3">
      <c r="A950" s="44">
        <v>1947</v>
      </c>
      <c r="B950" s="45"/>
      <c r="C950" s="197"/>
      <c r="P950" s="177"/>
    </row>
    <row r="951" spans="1:16" x14ac:dyDescent="0.3">
      <c r="A951" s="44">
        <v>1948</v>
      </c>
      <c r="B951" s="45"/>
      <c r="C951" s="197"/>
      <c r="P951" s="177"/>
    </row>
    <row r="952" spans="1:16" x14ac:dyDescent="0.3">
      <c r="A952" s="44">
        <v>1949</v>
      </c>
      <c r="B952" s="45"/>
      <c r="C952" s="197"/>
      <c r="P952" s="177"/>
    </row>
    <row r="953" spans="1:16" x14ac:dyDescent="0.3">
      <c r="A953" s="44">
        <v>1950</v>
      </c>
      <c r="B953" s="45"/>
      <c r="C953" s="197"/>
      <c r="P953" s="177"/>
    </row>
    <row r="954" spans="1:16" x14ac:dyDescent="0.3">
      <c r="A954" s="44">
        <v>1951</v>
      </c>
      <c r="B954" s="45"/>
      <c r="C954" s="197"/>
      <c r="P954" s="177"/>
    </row>
    <row r="955" spans="1:16" x14ac:dyDescent="0.3">
      <c r="A955" s="44">
        <v>1952</v>
      </c>
      <c r="B955" s="45"/>
      <c r="C955" s="197"/>
      <c r="P955" s="177"/>
    </row>
    <row r="956" spans="1:16" x14ac:dyDescent="0.3">
      <c r="A956" s="44">
        <v>1953</v>
      </c>
      <c r="B956" s="45"/>
      <c r="C956" s="197"/>
      <c r="P956" s="177"/>
    </row>
    <row r="957" spans="1:16" x14ac:dyDescent="0.3">
      <c r="A957" s="44">
        <v>1954</v>
      </c>
      <c r="B957" s="45"/>
      <c r="C957" s="197"/>
      <c r="P957" s="177"/>
    </row>
    <row r="958" spans="1:16" x14ac:dyDescent="0.3">
      <c r="A958" s="44">
        <v>1955</v>
      </c>
      <c r="B958" s="45"/>
      <c r="C958" s="197"/>
      <c r="P958" s="177"/>
    </row>
    <row r="959" spans="1:16" x14ac:dyDescent="0.3">
      <c r="A959" s="44">
        <v>1956</v>
      </c>
      <c r="B959" s="45"/>
      <c r="C959" s="197"/>
      <c r="P959" s="177"/>
    </row>
    <row r="960" spans="1:16" x14ac:dyDescent="0.3">
      <c r="A960" s="44">
        <v>1957</v>
      </c>
      <c r="B960" s="45"/>
      <c r="C960" s="197"/>
      <c r="P960" s="177"/>
    </row>
    <row r="961" spans="1:16" x14ac:dyDescent="0.3">
      <c r="A961" s="44">
        <v>1958</v>
      </c>
      <c r="B961" s="45"/>
      <c r="C961" s="197"/>
      <c r="P961" s="177"/>
    </row>
    <row r="962" spans="1:16" x14ac:dyDescent="0.3">
      <c r="A962" s="44">
        <v>1959</v>
      </c>
      <c r="B962" s="45"/>
      <c r="C962" s="197"/>
      <c r="P962" s="177"/>
    </row>
    <row r="963" spans="1:16" x14ac:dyDescent="0.3">
      <c r="A963" s="44">
        <v>1960</v>
      </c>
      <c r="B963" s="45"/>
      <c r="C963" s="197"/>
      <c r="P963" s="177"/>
    </row>
    <row r="964" spans="1:16" x14ac:dyDescent="0.3">
      <c r="A964" s="44">
        <v>1961</v>
      </c>
      <c r="B964" s="45"/>
      <c r="C964" s="197"/>
      <c r="P964" s="177"/>
    </row>
    <row r="965" spans="1:16" x14ac:dyDescent="0.3">
      <c r="A965" s="44">
        <v>1962</v>
      </c>
      <c r="B965" s="45"/>
      <c r="C965" s="197"/>
      <c r="P965" s="177"/>
    </row>
    <row r="966" spans="1:16" x14ac:dyDescent="0.3">
      <c r="A966" s="44">
        <v>1963</v>
      </c>
      <c r="B966" s="45"/>
      <c r="C966" s="197"/>
      <c r="P966" s="177"/>
    </row>
    <row r="967" spans="1:16" x14ac:dyDescent="0.3">
      <c r="A967" s="44">
        <v>1964</v>
      </c>
      <c r="B967" s="45"/>
      <c r="C967" s="197"/>
      <c r="P967" s="177"/>
    </row>
    <row r="968" spans="1:16" x14ac:dyDescent="0.3">
      <c r="A968" s="44">
        <v>1965</v>
      </c>
      <c r="B968" s="45"/>
      <c r="C968" s="197"/>
      <c r="P968" s="177"/>
    </row>
    <row r="969" spans="1:16" x14ac:dyDescent="0.3">
      <c r="A969" s="44">
        <v>1966</v>
      </c>
      <c r="B969" s="45"/>
      <c r="C969" s="197"/>
      <c r="P969" s="177"/>
    </row>
    <row r="970" spans="1:16" x14ac:dyDescent="0.3">
      <c r="A970" s="44">
        <v>1967</v>
      </c>
      <c r="B970" s="45"/>
      <c r="C970" s="197"/>
      <c r="P970" s="177"/>
    </row>
    <row r="971" spans="1:16" x14ac:dyDescent="0.3">
      <c r="A971" s="44">
        <v>1968</v>
      </c>
      <c r="B971" s="45"/>
      <c r="C971" s="197"/>
      <c r="P971" s="177"/>
    </row>
    <row r="972" spans="1:16" x14ac:dyDescent="0.3">
      <c r="A972" s="44">
        <v>1969</v>
      </c>
      <c r="B972" s="45"/>
      <c r="C972" s="197"/>
      <c r="P972" s="177"/>
    </row>
    <row r="973" spans="1:16" x14ac:dyDescent="0.3">
      <c r="A973" s="44">
        <v>1970</v>
      </c>
      <c r="B973" s="45"/>
      <c r="C973" s="197"/>
      <c r="P973" s="177"/>
    </row>
    <row r="974" spans="1:16" x14ac:dyDescent="0.3">
      <c r="A974" s="44">
        <v>1971</v>
      </c>
      <c r="B974" s="45"/>
      <c r="C974" s="197"/>
      <c r="P974" s="177"/>
    </row>
    <row r="975" spans="1:16" x14ac:dyDescent="0.3">
      <c r="A975" s="44">
        <v>1972</v>
      </c>
      <c r="B975" s="45"/>
      <c r="C975" s="197"/>
      <c r="P975" s="177"/>
    </row>
    <row r="976" spans="1:16" x14ac:dyDescent="0.3">
      <c r="A976" s="44">
        <v>1973</v>
      </c>
      <c r="B976" s="45"/>
      <c r="C976" s="197"/>
      <c r="P976" s="177"/>
    </row>
    <row r="977" spans="1:64" x14ac:dyDescent="0.3">
      <c r="A977" s="44">
        <v>1974</v>
      </c>
      <c r="B977" s="45"/>
      <c r="C977" s="197"/>
      <c r="P977" s="177"/>
    </row>
    <row r="978" spans="1:64" x14ac:dyDescent="0.3">
      <c r="A978" s="44">
        <v>1975</v>
      </c>
      <c r="B978" s="45"/>
      <c r="C978" s="197"/>
      <c r="P978" s="177"/>
    </row>
    <row r="979" spans="1:64" x14ac:dyDescent="0.3">
      <c r="A979" s="44">
        <v>1976</v>
      </c>
      <c r="B979" s="45"/>
      <c r="C979" s="197"/>
      <c r="P979" s="177"/>
    </row>
    <row r="980" spans="1:64" x14ac:dyDescent="0.3">
      <c r="A980" s="44">
        <v>1977</v>
      </c>
      <c r="B980" s="45"/>
      <c r="C980" s="197"/>
      <c r="P980" s="177"/>
    </row>
    <row r="981" spans="1:64" x14ac:dyDescent="0.3">
      <c r="A981" s="44">
        <v>1978</v>
      </c>
      <c r="B981" s="45"/>
      <c r="C981" s="197"/>
      <c r="P981" s="177"/>
    </row>
    <row r="982" spans="1:64" x14ac:dyDescent="0.3">
      <c r="A982" s="44">
        <v>1979</v>
      </c>
      <c r="B982" s="45"/>
      <c r="C982" s="197"/>
      <c r="P982" s="177"/>
    </row>
    <row r="983" spans="1:64" x14ac:dyDescent="0.3">
      <c r="A983" s="44">
        <v>1980</v>
      </c>
      <c r="B983" s="45"/>
      <c r="C983" s="197"/>
      <c r="P983" s="177"/>
    </row>
    <row r="984" spans="1:64" x14ac:dyDescent="0.3">
      <c r="A984" s="44">
        <v>1981</v>
      </c>
      <c r="B984" s="45"/>
      <c r="C984" s="197"/>
      <c r="P984" s="177"/>
    </row>
    <row r="985" spans="1:64" x14ac:dyDescent="0.3">
      <c r="A985" s="44">
        <v>1982</v>
      </c>
      <c r="B985" s="45"/>
      <c r="C985" s="197"/>
      <c r="P985" s="177"/>
    </row>
    <row r="986" spans="1:64" x14ac:dyDescent="0.3">
      <c r="A986" s="44">
        <v>1983</v>
      </c>
      <c r="B986" s="45"/>
      <c r="C986" s="197"/>
      <c r="P986" s="177"/>
    </row>
    <row r="987" spans="1:64" x14ac:dyDescent="0.3">
      <c r="A987" s="44">
        <v>1984</v>
      </c>
      <c r="B987" s="45"/>
      <c r="C987" s="197"/>
      <c r="P987" s="177"/>
    </row>
    <row r="988" spans="1:64" x14ac:dyDescent="0.3">
      <c r="A988" s="44">
        <v>1985</v>
      </c>
      <c r="B988" s="45"/>
      <c r="C988" s="197"/>
      <c r="P988" s="177"/>
    </row>
    <row r="989" spans="1:64" x14ac:dyDescent="0.3">
      <c r="A989" s="44">
        <v>1986</v>
      </c>
      <c r="B989" s="45"/>
      <c r="C989" s="197"/>
      <c r="P989" s="177"/>
    </row>
    <row r="990" spans="1:64" x14ac:dyDescent="0.3">
      <c r="A990" s="44">
        <v>1987</v>
      </c>
      <c r="B990" s="45"/>
      <c r="C990" s="197"/>
      <c r="P990" s="177"/>
    </row>
    <row r="991" spans="1:64" x14ac:dyDescent="0.3">
      <c r="A991" s="44">
        <v>1988</v>
      </c>
      <c r="B991" s="45"/>
      <c r="C991" s="197"/>
      <c r="P991" s="177"/>
      <c r="BF991" s="36"/>
      <c r="BG991" s="36"/>
      <c r="BH991" s="37"/>
      <c r="BJ991" s="195"/>
      <c r="BK991" s="195"/>
      <c r="BL991" s="195"/>
    </row>
    <row r="992" spans="1:64" x14ac:dyDescent="0.3">
      <c r="A992" s="44">
        <v>1989</v>
      </c>
      <c r="B992" s="45"/>
      <c r="C992" s="197"/>
      <c r="P992" s="177"/>
      <c r="BF992" s="36"/>
      <c r="BG992" s="36"/>
      <c r="BH992" s="37"/>
      <c r="BJ992" s="195"/>
      <c r="BK992" s="195"/>
      <c r="BL992" s="195"/>
    </row>
    <row r="993" spans="1:64" x14ac:dyDescent="0.3">
      <c r="A993" s="44">
        <v>1990</v>
      </c>
      <c r="B993" s="45"/>
      <c r="C993" s="197"/>
      <c r="P993" s="177"/>
      <c r="BF993" s="36"/>
      <c r="BG993" s="36"/>
      <c r="BH993" s="37"/>
      <c r="BJ993" s="195"/>
      <c r="BK993" s="195"/>
      <c r="BL993" s="195"/>
    </row>
    <row r="994" spans="1:64" x14ac:dyDescent="0.3">
      <c r="A994" s="44">
        <v>1991</v>
      </c>
      <c r="B994" s="45"/>
      <c r="C994" s="197"/>
      <c r="P994" s="177"/>
      <c r="BF994" s="36"/>
      <c r="BG994" s="36"/>
      <c r="BH994" s="37"/>
      <c r="BJ994" s="195"/>
      <c r="BK994" s="195"/>
      <c r="BL994" s="195"/>
    </row>
    <row r="995" spans="1:64" x14ac:dyDescent="0.3">
      <c r="A995" s="44">
        <v>1992</v>
      </c>
      <c r="B995" s="45"/>
      <c r="C995" s="197"/>
      <c r="P995" s="177"/>
      <c r="BF995" s="36"/>
      <c r="BG995" s="36"/>
      <c r="BH995" s="37"/>
      <c r="BJ995" s="195"/>
      <c r="BK995" s="195"/>
      <c r="BL995" s="195"/>
    </row>
    <row r="996" spans="1:64" x14ac:dyDescent="0.3">
      <c r="A996" s="44">
        <v>1993</v>
      </c>
      <c r="B996" s="45"/>
      <c r="C996" s="197"/>
      <c r="P996" s="177"/>
      <c r="BF996" s="36"/>
      <c r="BG996" s="36"/>
      <c r="BH996" s="37"/>
      <c r="BJ996" s="195"/>
      <c r="BK996" s="195"/>
      <c r="BL996" s="195"/>
    </row>
    <row r="997" spans="1:64" x14ac:dyDescent="0.3">
      <c r="A997" s="44">
        <v>1994</v>
      </c>
      <c r="B997" s="45"/>
      <c r="C997" s="197"/>
      <c r="P997" s="177"/>
      <c r="BF997" s="36"/>
      <c r="BG997" s="36"/>
      <c r="BH997" s="37"/>
      <c r="BJ997" s="195"/>
      <c r="BK997" s="195"/>
      <c r="BL997" s="195"/>
    </row>
    <row r="998" spans="1:64" x14ac:dyDescent="0.3">
      <c r="A998" s="44">
        <v>1995</v>
      </c>
      <c r="B998" s="45"/>
      <c r="C998" s="197"/>
      <c r="P998" s="177"/>
      <c r="BF998" s="36"/>
      <c r="BG998" s="36"/>
      <c r="BH998" s="37"/>
      <c r="BJ998" s="195"/>
      <c r="BK998" s="195"/>
      <c r="BL998" s="195"/>
    </row>
    <row r="999" spans="1:64" x14ac:dyDescent="0.3">
      <c r="A999" s="44">
        <v>1996</v>
      </c>
      <c r="B999" s="45"/>
      <c r="C999" s="197"/>
      <c r="P999" s="177"/>
    </row>
    <row r="1000" spans="1:64" x14ac:dyDescent="0.3">
      <c r="A1000" s="44">
        <v>1997</v>
      </c>
      <c r="B1000" s="45"/>
      <c r="C1000" s="197"/>
      <c r="P1000" s="177"/>
    </row>
    <row r="1001" spans="1:64" x14ac:dyDescent="0.3">
      <c r="A1001" s="44">
        <v>1998</v>
      </c>
      <c r="B1001" s="45"/>
      <c r="C1001" s="197"/>
      <c r="P1001" s="177"/>
    </row>
    <row r="1002" spans="1:64" x14ac:dyDescent="0.3">
      <c r="A1002" s="44">
        <v>1999</v>
      </c>
      <c r="B1002" s="45"/>
      <c r="C1002" s="197"/>
      <c r="P1002" s="177"/>
    </row>
    <row r="1003" spans="1:64" ht="15" thickBot="1" x14ac:dyDescent="0.35">
      <c r="A1003" s="46">
        <v>2000</v>
      </c>
      <c r="B1003" s="47"/>
      <c r="C1003" s="198"/>
      <c r="P1003" s="178"/>
    </row>
  </sheetData>
  <sortState ref="BI3:BL18">
    <sortCondition descending="1" ref="BL3:BL18"/>
  </sortState>
  <conditionalFormatting sqref="BE53:BE174 BE223:BE1048576">
    <cfRule type="cellIs" dxfId="655" priority="6" operator="equal">
      <formula>0</formula>
    </cfRule>
    <cfRule type="containsErrors" dxfId="654" priority="7">
      <formula>ISERROR(BE53)</formula>
    </cfRule>
  </conditionalFormatting>
  <conditionalFormatting sqref="BF53:BL174 BF223:BL1048576">
    <cfRule type="containsErrors" dxfId="653" priority="4">
      <formula>ISERROR(BF53)</formula>
    </cfRule>
    <cfRule type="cellIs" dxfId="652" priority="5" operator="equal">
      <formula>0</formula>
    </cfRule>
  </conditionalFormatting>
  <conditionalFormatting sqref="BE2:BG18">
    <cfRule type="containsErrors" dxfId="651" priority="3">
      <formula>ISERROR(BE2)</formula>
    </cfRule>
  </conditionalFormatting>
  <conditionalFormatting sqref="A1">
    <cfRule type="cellIs" dxfId="650" priority="1" operator="equal">
      <formula>0</formula>
    </cfRule>
    <cfRule type="containsErrors" dxfId="649" priority="2">
      <formula>ISERROR(A1)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G174:CY590"/>
  <sheetViews>
    <sheetView topLeftCell="BF173" workbookViewId="0">
      <selection activeCell="BG175" sqref="BG175"/>
    </sheetView>
  </sheetViews>
  <sheetFormatPr baseColWidth="10" defaultRowHeight="13.95" customHeight="1" x14ac:dyDescent="0.25"/>
  <cols>
    <col min="1" max="58" width="0.19921875" customWidth="1"/>
    <col min="59" max="59" width="20.69921875" customWidth="1"/>
    <col min="60" max="60" width="6.69921875" customWidth="1"/>
    <col min="61" max="63" width="6.69921875" style="687" customWidth="1"/>
    <col min="64" max="64" width="11.69921875" style="687" customWidth="1"/>
    <col min="65" max="67" width="6.69921875" style="687" customWidth="1"/>
    <col min="68" max="68" width="0.19921875" style="687" customWidth="1"/>
    <col min="69" max="69" width="19.69921875" style="687" customWidth="1"/>
    <col min="70" max="72" width="6.69921875" customWidth="1"/>
    <col min="73" max="73" width="7.69921875" customWidth="1"/>
    <col min="74" max="74" width="19.69921875" customWidth="1"/>
    <col min="75" max="77" width="6.69921875" customWidth="1"/>
    <col min="78" max="78" width="7.69921875" customWidth="1"/>
    <col min="79" max="80" width="0.19921875" customWidth="1"/>
    <col min="81" max="81" width="4.59765625" customWidth="1"/>
    <col min="82" max="82" width="15.59765625" customWidth="1"/>
    <col min="83" max="97" width="5.69921875" customWidth="1"/>
    <col min="99" max="99" width="4.69921875" customWidth="1"/>
    <col min="100" max="100" width="29.69921875" customWidth="1"/>
    <col min="101" max="101" width="4.69921875" customWidth="1"/>
    <col min="102" max="102" width="26.69921875" customWidth="1"/>
    <col min="103" max="103" width="12.69921875" customWidth="1"/>
  </cols>
  <sheetData>
    <row r="174" spans="59:103" ht="13.95" customHeight="1" thickBot="1" x14ac:dyDescent="0.3"/>
    <row r="175" spans="59:103" ht="14.4" customHeight="1" thickBot="1" x14ac:dyDescent="0.3">
      <c r="BG175" s="586"/>
      <c r="BH175" s="587" t="s">
        <v>176</v>
      </c>
      <c r="BI175" s="588"/>
      <c r="BJ175" s="588" t="s">
        <v>177</v>
      </c>
      <c r="BK175" s="588"/>
      <c r="BL175" s="588"/>
      <c r="BM175" s="588"/>
      <c r="BN175" s="588"/>
      <c r="BO175" s="589"/>
      <c r="BP175" s="24"/>
      <c r="BQ175" s="555">
        <f>Horaire!A5</f>
        <v>42621</v>
      </c>
      <c r="BR175" s="556"/>
      <c r="BS175" s="556" t="s">
        <v>164</v>
      </c>
      <c r="BT175" s="556"/>
      <c r="BU175" s="556"/>
      <c r="BV175" s="556" t="s">
        <v>5</v>
      </c>
      <c r="BW175" s="556"/>
      <c r="BX175" s="557" t="str">
        <f>Horaire!B5</f>
        <v>Sem1</v>
      </c>
      <c r="BY175" s="556"/>
      <c r="BZ175" s="558"/>
      <c r="CC175" s="52"/>
      <c r="CD175" s="335">
        <f>Horaire!A5</f>
        <v>42621</v>
      </c>
      <c r="CE175" s="53"/>
      <c r="CF175" s="53" t="s">
        <v>121</v>
      </c>
      <c r="CG175" s="53"/>
      <c r="CH175" s="53"/>
      <c r="CI175" s="53"/>
      <c r="CJ175" s="53"/>
      <c r="CK175" s="53"/>
      <c r="CL175" s="53"/>
      <c r="CM175" s="53"/>
      <c r="CN175" s="54"/>
      <c r="CO175" s="53"/>
      <c r="CP175" s="53" t="str">
        <f>Horaire!B5</f>
        <v>Sem1</v>
      </c>
      <c r="CQ175" s="53"/>
      <c r="CR175" s="53"/>
      <c r="CS175" s="55"/>
      <c r="CU175" s="353"/>
      <c r="CV175" s="354" t="s">
        <v>136</v>
      </c>
      <c r="CW175" s="354"/>
      <c r="CX175" s="354" t="s">
        <v>137</v>
      </c>
      <c r="CY175" s="355">
        <f>Horaire!A6</f>
        <v>42628</v>
      </c>
    </row>
    <row r="176" spans="59:103" ht="14.4" customHeight="1" thickBot="1" x14ac:dyDescent="0.3">
      <c r="BG176" s="590"/>
      <c r="BH176" s="591"/>
      <c r="BI176" s="592" t="s">
        <v>178</v>
      </c>
      <c r="BJ176" s="592"/>
      <c r="BK176" s="592"/>
      <c r="BL176" s="592"/>
      <c r="BM176" s="592"/>
      <c r="BN176" s="593" t="s">
        <v>179</v>
      </c>
      <c r="BO176" s="594"/>
      <c r="BP176" s="26"/>
      <c r="BQ176" s="559"/>
      <c r="BR176" s="560"/>
      <c r="BS176" s="560"/>
      <c r="BT176" s="560" t="s">
        <v>165</v>
      </c>
      <c r="BU176" s="560"/>
      <c r="BV176" s="560" t="s">
        <v>135</v>
      </c>
      <c r="BW176" s="560"/>
      <c r="BX176" s="561"/>
      <c r="BY176" s="561"/>
      <c r="BZ176" s="562"/>
      <c r="CC176" s="56"/>
      <c r="CD176" s="57"/>
      <c r="CE176" s="58" t="s">
        <v>122</v>
      </c>
      <c r="CF176" s="58"/>
      <c r="CG176" s="58" t="s">
        <v>123</v>
      </c>
      <c r="CH176" s="58" t="s">
        <v>124</v>
      </c>
      <c r="CI176" s="58"/>
      <c r="CJ176" s="58" t="s">
        <v>123</v>
      </c>
      <c r="CK176" s="58" t="s">
        <v>125</v>
      </c>
      <c r="CL176" s="58"/>
      <c r="CM176" s="58" t="s">
        <v>123</v>
      </c>
      <c r="CN176" s="58" t="s">
        <v>126</v>
      </c>
      <c r="CO176" s="58"/>
      <c r="CP176" s="58" t="s">
        <v>123</v>
      </c>
      <c r="CQ176" s="58" t="s">
        <v>123</v>
      </c>
      <c r="CR176" s="58" t="s">
        <v>123</v>
      </c>
      <c r="CS176" s="59"/>
      <c r="CU176" s="356"/>
      <c r="CV176" s="357" t="s">
        <v>6</v>
      </c>
      <c r="CW176" s="358"/>
      <c r="CX176" s="359" t="s">
        <v>138</v>
      </c>
      <c r="CY176" s="359" t="s">
        <v>139</v>
      </c>
    </row>
    <row r="177" spans="59:103" ht="14.4" customHeight="1" x14ac:dyDescent="0.3">
      <c r="BG177" s="595"/>
      <c r="BH177" s="596"/>
      <c r="BI177" s="597"/>
      <c r="BJ177" s="597"/>
      <c r="BK177" s="597"/>
      <c r="BL177" s="597"/>
      <c r="BM177" s="597"/>
      <c r="BN177" s="593"/>
      <c r="BO177" s="594"/>
      <c r="BP177" s="26"/>
      <c r="BQ177" s="563" t="s">
        <v>166</v>
      </c>
      <c r="BR177" s="564"/>
      <c r="BS177" s="564"/>
      <c r="BT177" s="564"/>
      <c r="BU177" s="565"/>
      <c r="BV177" s="563" t="s">
        <v>166</v>
      </c>
      <c r="BW177" s="564"/>
      <c r="BX177" s="564"/>
      <c r="BY177" s="564"/>
      <c r="BZ177" s="565"/>
      <c r="CC177" s="60" t="s">
        <v>127</v>
      </c>
      <c r="CD177" s="61" t="s">
        <v>128</v>
      </c>
      <c r="CE177" s="62" t="s">
        <v>129</v>
      </c>
      <c r="CF177" s="58" t="s">
        <v>123</v>
      </c>
      <c r="CG177" s="62" t="s">
        <v>130</v>
      </c>
      <c r="CH177" s="62" t="s">
        <v>129</v>
      </c>
      <c r="CI177" s="58" t="s">
        <v>123</v>
      </c>
      <c r="CJ177" s="62" t="s">
        <v>130</v>
      </c>
      <c r="CK177" s="62" t="s">
        <v>129</v>
      </c>
      <c r="CL177" s="58" t="s">
        <v>123</v>
      </c>
      <c r="CM177" s="62" t="s">
        <v>130</v>
      </c>
      <c r="CN177" s="62" t="s">
        <v>131</v>
      </c>
      <c r="CO177" s="58" t="s">
        <v>123</v>
      </c>
      <c r="CP177" s="62" t="s">
        <v>130</v>
      </c>
      <c r="CQ177" s="62" t="s">
        <v>132</v>
      </c>
      <c r="CR177" s="62" t="s">
        <v>133</v>
      </c>
      <c r="CS177" s="63" t="s">
        <v>134</v>
      </c>
      <c r="CU177" s="356"/>
      <c r="CV177" s="360" t="str">
        <f>Donnees!BF3</f>
        <v>Lucille Pinel</v>
      </c>
      <c r="CW177" s="358"/>
      <c r="CX177" s="361" t="s">
        <v>140</v>
      </c>
      <c r="CY177" s="361" t="s">
        <v>139</v>
      </c>
    </row>
    <row r="178" spans="59:103" ht="14.4" customHeight="1" x14ac:dyDescent="0.25">
      <c r="BG178" s="598" t="s">
        <v>180</v>
      </c>
      <c r="BH178" s="599">
        <v>1</v>
      </c>
      <c r="BI178" s="592"/>
      <c r="BJ178" s="592"/>
      <c r="BK178" s="592" t="s">
        <v>100</v>
      </c>
      <c r="BL178" s="600">
        <f>Horaire!A5</f>
        <v>42621</v>
      </c>
      <c r="BM178" s="601"/>
      <c r="BN178" s="602"/>
      <c r="BO178" s="603"/>
      <c r="BP178" s="432"/>
      <c r="BQ178" s="566" t="s">
        <v>167</v>
      </c>
      <c r="BR178" s="567" t="s">
        <v>126</v>
      </c>
      <c r="BS178" s="567" t="s">
        <v>126</v>
      </c>
      <c r="BT178" s="567" t="s">
        <v>168</v>
      </c>
      <c r="BU178" s="568"/>
      <c r="BV178" s="569" t="s">
        <v>167</v>
      </c>
      <c r="BW178" s="570" t="s">
        <v>126</v>
      </c>
      <c r="BX178" s="570" t="s">
        <v>126</v>
      </c>
      <c r="BY178" s="570" t="s">
        <v>168</v>
      </c>
      <c r="BZ178" s="571"/>
      <c r="CC178" s="64">
        <v>1</v>
      </c>
      <c r="CD178" s="65" t="str">
        <f>Donnees!BF7</f>
        <v>Gilberte Caron</v>
      </c>
      <c r="CE178" s="66">
        <f>$E$51+$A$51</f>
        <v>0</v>
      </c>
      <c r="CF178" s="67" t="str">
        <f>IF(CE178&gt;CE179,5,IF(CE178=CE179,"2,5",0))</f>
        <v>2,5</v>
      </c>
      <c r="CG178" s="61">
        <f t="shared" ref="CG178:CG193" si="0">_xlfn.RANK.AVG(CE178,CE$178:CE$193,1)</f>
        <v>8.5</v>
      </c>
      <c r="CH178" s="66">
        <f>$F$11+$A$51</f>
        <v>0</v>
      </c>
      <c r="CI178" s="67" t="str">
        <f>IF(CH178&gt;CH179,5,IF(CH178=CH179,"2,5",0))</f>
        <v>2,5</v>
      </c>
      <c r="CJ178" s="61">
        <f t="shared" ref="CJ178:CJ193" si="1">_xlfn.RANK.AVG(CH178,CH$178:CH$193,1)</f>
        <v>8.5</v>
      </c>
      <c r="CK178" s="66">
        <f>$G$11+$A$51</f>
        <v>0</v>
      </c>
      <c r="CL178" s="67" t="str">
        <f>IF(CK178&gt;CK179,5,IF(CK178=CK179,"2,5",0))</f>
        <v>2,5</v>
      </c>
      <c r="CM178" s="61">
        <f t="shared" ref="CM178:CM193" si="2">_xlfn.RANK.AVG(CK178,CK$178:CK$193,1)</f>
        <v>8.5</v>
      </c>
      <c r="CN178" s="68">
        <f>$M$11+($A$51*3)</f>
        <v>0</v>
      </c>
      <c r="CO178" s="67" t="str">
        <f>IF(CN178&gt;CN179,10,IF(CN178=CN179,"5",0))</f>
        <v>5</v>
      </c>
      <c r="CP178" s="61">
        <f t="shared" ref="CP178:CP193" si="3">_xlfn.RANK.AVG(CN178,CN$178:CN$193,1)</f>
        <v>8.5</v>
      </c>
      <c r="CQ178" s="69">
        <f t="shared" ref="CQ178:CQ193" si="4">CF178+CG178+CI178+CJ178+CL178+CM178+CO178+CP178</f>
        <v>46.5</v>
      </c>
      <c r="CR178" s="69">
        <v>101</v>
      </c>
      <c r="CS178" s="70">
        <v>5</v>
      </c>
      <c r="CU178" s="356"/>
      <c r="CV178" s="360"/>
      <c r="CW178" s="358"/>
      <c r="CX178" s="362"/>
      <c r="CY178" s="363"/>
    </row>
    <row r="179" spans="59:103" ht="14.4" customHeight="1" x14ac:dyDescent="0.3">
      <c r="BG179" s="604"/>
      <c r="BH179" s="596"/>
      <c r="BI179" s="597"/>
      <c r="BJ179" s="597"/>
      <c r="BK179" s="597"/>
      <c r="BL179" s="596"/>
      <c r="BM179" s="597"/>
      <c r="BN179" s="593"/>
      <c r="BO179" s="594"/>
      <c r="BP179" s="26"/>
      <c r="BQ179" s="569" t="s">
        <v>169</v>
      </c>
      <c r="BR179" s="570" t="s">
        <v>170</v>
      </c>
      <c r="BS179" s="570" t="s">
        <v>171</v>
      </c>
      <c r="BT179" s="570" t="s">
        <v>132</v>
      </c>
      <c r="BU179" s="571" t="s">
        <v>172</v>
      </c>
      <c r="BV179" s="569" t="s">
        <v>173</v>
      </c>
      <c r="BW179" s="570" t="s">
        <v>170</v>
      </c>
      <c r="BX179" s="570" t="s">
        <v>171</v>
      </c>
      <c r="BY179" s="570" t="s">
        <v>132</v>
      </c>
      <c r="BZ179" s="571" t="s">
        <v>172</v>
      </c>
      <c r="CC179" s="64">
        <v>2</v>
      </c>
      <c r="CD179" s="65" t="str">
        <f>Donnees!BF18</f>
        <v>Michel Taillon</v>
      </c>
      <c r="CE179" s="66">
        <f>$E$161+$A$161</f>
        <v>0</v>
      </c>
      <c r="CF179" s="67" t="str">
        <f>IF(CE179&gt;CE178,5,IF(CE179=CE178,"2,5",0))</f>
        <v>2,5</v>
      </c>
      <c r="CG179" s="61">
        <f t="shared" si="0"/>
        <v>8.5</v>
      </c>
      <c r="CH179" s="66">
        <f>$F$11+$A$161</f>
        <v>0</v>
      </c>
      <c r="CI179" s="67" t="str">
        <f>IF(CH179&gt;CH178,5,IF(CH179=CH178,"2,5",0))</f>
        <v>2,5</v>
      </c>
      <c r="CJ179" s="61">
        <f t="shared" si="1"/>
        <v>8.5</v>
      </c>
      <c r="CK179" s="66">
        <f>$G$11+$A$161</f>
        <v>0</v>
      </c>
      <c r="CL179" s="67" t="str">
        <f>IF(CK179&gt;CK178,5,IF(CK179=CK178,"2,5",0))</f>
        <v>2,5</v>
      </c>
      <c r="CM179" s="61">
        <f t="shared" si="2"/>
        <v>8.5</v>
      </c>
      <c r="CN179" s="68">
        <f>$M$11+($A$161*3)</f>
        <v>0</v>
      </c>
      <c r="CO179" s="67" t="str">
        <f>IF(CN179&gt;CN178,10,IF(CN179=CN178,"5",0))</f>
        <v>5</v>
      </c>
      <c r="CP179" s="61">
        <f t="shared" si="3"/>
        <v>8.5</v>
      </c>
      <c r="CQ179" s="69">
        <f t="shared" si="4"/>
        <v>46.5</v>
      </c>
      <c r="CR179" s="69">
        <v>100</v>
      </c>
      <c r="CS179" s="70">
        <v>16</v>
      </c>
      <c r="CU179" s="356"/>
      <c r="CV179" s="358" t="s">
        <v>141</v>
      </c>
      <c r="CW179" s="358"/>
      <c r="CX179" s="358"/>
      <c r="CY179" s="364" t="str">
        <f>Horaire!B6</f>
        <v>Sem2</v>
      </c>
    </row>
    <row r="180" spans="59:103" ht="14.4" customHeight="1" x14ac:dyDescent="0.3">
      <c r="BG180" s="598" t="s">
        <v>181</v>
      </c>
      <c r="BH180" s="605" t="str">
        <f>Donnees!BF3</f>
        <v>Lucille Pinel</v>
      </c>
      <c r="BI180" s="591"/>
      <c r="BJ180" s="596"/>
      <c r="BK180" s="606"/>
      <c r="BL180" s="593" t="str">
        <f>Horaire!B5</f>
        <v>Sem1</v>
      </c>
      <c r="BM180" s="607"/>
      <c r="BN180" s="606"/>
      <c r="BO180" s="608"/>
      <c r="BP180" s="14"/>
      <c r="BQ180" s="572"/>
      <c r="BR180" s="573"/>
      <c r="BS180" s="573"/>
      <c r="BT180" s="573"/>
      <c r="BU180" s="574"/>
      <c r="BV180" s="572"/>
      <c r="BW180" s="573"/>
      <c r="BX180" s="573"/>
      <c r="BY180" s="573"/>
      <c r="BZ180" s="574"/>
      <c r="CC180" s="64">
        <v>3</v>
      </c>
      <c r="CD180" s="65" t="str">
        <f>Donnees!BF8</f>
        <v>Carole Moreau</v>
      </c>
      <c r="CE180" s="71">
        <f>$E$61+$A$61</f>
        <v>0</v>
      </c>
      <c r="CF180" s="67" t="str">
        <f>IF(CE180&gt;CE179,5,IF(CE180=CE179,"2,5",0))</f>
        <v>2,5</v>
      </c>
      <c r="CG180" s="61">
        <f t="shared" si="0"/>
        <v>8.5</v>
      </c>
      <c r="CH180" s="66">
        <f>$F$11+$A$61</f>
        <v>0</v>
      </c>
      <c r="CI180" s="67" t="str">
        <f>IF(CH180&gt;CH179,5,IF(CH180=CH179,"2,5",0))</f>
        <v>2,5</v>
      </c>
      <c r="CJ180" s="61">
        <f t="shared" si="1"/>
        <v>8.5</v>
      </c>
      <c r="CK180" s="66">
        <f>$G$11+$A$61</f>
        <v>0</v>
      </c>
      <c r="CL180" s="67" t="str">
        <f>IF(CK180&gt;CK179,5,IF(CK180=CK179,"2,5",0))</f>
        <v>2,5</v>
      </c>
      <c r="CM180" s="61">
        <f t="shared" si="2"/>
        <v>8.5</v>
      </c>
      <c r="CN180" s="68">
        <f>$M$11+($A$61*3)</f>
        <v>0</v>
      </c>
      <c r="CO180" s="67" t="str">
        <f>IF(CN180&gt;CN179,10,IF(CN180=CN179,"5",0))</f>
        <v>5</v>
      </c>
      <c r="CP180" s="61">
        <f t="shared" si="3"/>
        <v>8.5</v>
      </c>
      <c r="CQ180" s="69">
        <f t="shared" si="4"/>
        <v>46.5</v>
      </c>
      <c r="CR180" s="69">
        <v>98</v>
      </c>
      <c r="CS180" s="70">
        <v>6</v>
      </c>
      <c r="CU180" s="356"/>
      <c r="CV180" s="365" t="s">
        <v>142</v>
      </c>
      <c r="CW180" s="358"/>
      <c r="CX180" s="365" t="s">
        <v>143</v>
      </c>
      <c r="CY180" s="365" t="s">
        <v>144</v>
      </c>
    </row>
    <row r="181" spans="59:103" ht="14.4" customHeight="1" thickBot="1" x14ac:dyDescent="0.35">
      <c r="BG181" s="609"/>
      <c r="BH181" s="610"/>
      <c r="BI181" s="611"/>
      <c r="BJ181" s="612"/>
      <c r="BK181" s="612"/>
      <c r="BL181" s="610"/>
      <c r="BM181" s="613"/>
      <c r="BN181" s="611"/>
      <c r="BO181" s="614"/>
      <c r="BP181" s="26"/>
      <c r="BQ181" s="572"/>
      <c r="BR181" s="573"/>
      <c r="BS181" s="573"/>
      <c r="BT181" s="573"/>
      <c r="BU181" s="574"/>
      <c r="BV181" s="572"/>
      <c r="BW181" s="573"/>
      <c r="BX181" s="573"/>
      <c r="BY181" s="573"/>
      <c r="BZ181" s="574"/>
      <c r="CC181" s="64">
        <v>4</v>
      </c>
      <c r="CD181" s="65" t="str">
        <f>Donnees!BF3</f>
        <v>Lucille Pinel</v>
      </c>
      <c r="CE181" s="71">
        <f>$E$11+$A$11</f>
        <v>0</v>
      </c>
      <c r="CF181" s="67" t="str">
        <f>IF(CE181&gt;CE182,5,IF(CE181=CE182,"2,5",0))</f>
        <v>2,5</v>
      </c>
      <c r="CG181" s="61">
        <f t="shared" si="0"/>
        <v>8.5</v>
      </c>
      <c r="CH181" s="66">
        <f>$F$11+$A$11</f>
        <v>0</v>
      </c>
      <c r="CI181" s="67" t="str">
        <f>IF(CH181&gt;CH182,5,IF(CH181=CH182,"2,5",0))</f>
        <v>2,5</v>
      </c>
      <c r="CJ181" s="61">
        <f t="shared" si="1"/>
        <v>8.5</v>
      </c>
      <c r="CK181" s="66">
        <f>$G$11+$A$11</f>
        <v>0</v>
      </c>
      <c r="CL181" s="67" t="str">
        <f>IF(CK181&gt;CK182,5,IF(CK181=CK182,"2,5",0))</f>
        <v>2,5</v>
      </c>
      <c r="CM181" s="61">
        <f t="shared" si="2"/>
        <v>8.5</v>
      </c>
      <c r="CN181" s="68">
        <f>$M$11+($A$11*3)</f>
        <v>0</v>
      </c>
      <c r="CO181" s="67" t="str">
        <f>IF(CN181&gt;CN182,10,IF(CN181=CN182,"5",0))</f>
        <v>5</v>
      </c>
      <c r="CP181" s="61">
        <f t="shared" si="3"/>
        <v>8.5</v>
      </c>
      <c r="CQ181" s="69">
        <f t="shared" si="4"/>
        <v>46.5</v>
      </c>
      <c r="CR181" s="69">
        <f t="shared" ref="CR181:CR193" si="5">CQ181</f>
        <v>46.5</v>
      </c>
      <c r="CS181" s="70">
        <v>1</v>
      </c>
      <c r="CU181" s="356"/>
      <c r="CV181" s="366"/>
      <c r="CW181" s="367"/>
      <c r="CX181" s="368"/>
      <c r="CY181" s="369"/>
    </row>
    <row r="182" spans="59:103" ht="14.4" customHeight="1" x14ac:dyDescent="0.25">
      <c r="BG182" s="615" t="s">
        <v>182</v>
      </c>
      <c r="BH182" s="616" t="s">
        <v>172</v>
      </c>
      <c r="BI182" s="617">
        <v>1</v>
      </c>
      <c r="BJ182" s="617">
        <v>2</v>
      </c>
      <c r="BK182" s="617">
        <v>3</v>
      </c>
      <c r="BL182" s="617" t="s">
        <v>126</v>
      </c>
      <c r="BM182" s="617">
        <v>69</v>
      </c>
      <c r="BN182" s="618">
        <v>169</v>
      </c>
      <c r="BO182" s="619">
        <v>269</v>
      </c>
      <c r="BP182" s="26"/>
      <c r="BQ182" s="572"/>
      <c r="BR182" s="573"/>
      <c r="BS182" s="573"/>
      <c r="BT182" s="573"/>
      <c r="BU182" s="574"/>
      <c r="BV182" s="572"/>
      <c r="BW182" s="573"/>
      <c r="BX182" s="573"/>
      <c r="BY182" s="573"/>
      <c r="BZ182" s="574"/>
      <c r="CC182" s="64">
        <v>5</v>
      </c>
      <c r="CD182" s="65" t="str">
        <f>Donnees!BF4</f>
        <v>Francine Allard</v>
      </c>
      <c r="CE182" s="71">
        <f>$E$11+$A$21</f>
        <v>0</v>
      </c>
      <c r="CF182" s="67" t="str">
        <f>IF(CE182&gt;CE181,5,IF(CE182=CE181,"2,5",0))</f>
        <v>2,5</v>
      </c>
      <c r="CG182" s="61">
        <f t="shared" si="0"/>
        <v>8.5</v>
      </c>
      <c r="CH182" s="66">
        <f>$F$11+$A$21</f>
        <v>0</v>
      </c>
      <c r="CI182" s="67" t="str">
        <f>IF(CH182&gt;CH181,5,IF(CH182=CH181,"2,5",0))</f>
        <v>2,5</v>
      </c>
      <c r="CJ182" s="61">
        <f t="shared" si="1"/>
        <v>8.5</v>
      </c>
      <c r="CK182" s="66">
        <f>$G$11+$A$21</f>
        <v>0</v>
      </c>
      <c r="CL182" s="67" t="str">
        <f>IF(CK182&gt;CK181,5,IF(CK182=CK181,"2,5",0))</f>
        <v>2,5</v>
      </c>
      <c r="CM182" s="61">
        <f t="shared" si="2"/>
        <v>8.5</v>
      </c>
      <c r="CN182" s="68">
        <f>$M$11+($A$21*3)</f>
        <v>0</v>
      </c>
      <c r="CO182" s="67" t="str">
        <f>IF(CN182&gt;CN181,10,IF(CN182=CN181,"5",0))</f>
        <v>5</v>
      </c>
      <c r="CP182" s="61">
        <f t="shared" si="3"/>
        <v>8.5</v>
      </c>
      <c r="CQ182" s="69">
        <f t="shared" si="4"/>
        <v>46.5</v>
      </c>
      <c r="CR182" s="69">
        <f t="shared" si="5"/>
        <v>46.5</v>
      </c>
      <c r="CS182" s="70">
        <v>2</v>
      </c>
      <c r="CU182" s="356"/>
      <c r="CV182" s="370"/>
      <c r="CW182" s="371"/>
      <c r="CX182" s="368" t="s">
        <v>163</v>
      </c>
      <c r="CY182" s="369">
        <v>10</v>
      </c>
    </row>
    <row r="183" spans="59:103" ht="14.4" customHeight="1" x14ac:dyDescent="0.25">
      <c r="BG183" s="620"/>
      <c r="BH183" s="621"/>
      <c r="BI183" s="622"/>
      <c r="BJ183" s="622"/>
      <c r="BK183" s="622"/>
      <c r="BL183" s="622"/>
      <c r="BM183" s="623"/>
      <c r="BN183" s="624"/>
      <c r="BO183" s="625"/>
      <c r="BP183" s="26"/>
      <c r="BQ183" s="572"/>
      <c r="BR183" s="573"/>
      <c r="BS183" s="573"/>
      <c r="BT183" s="573"/>
      <c r="BU183" s="574"/>
      <c r="BV183" s="572"/>
      <c r="BW183" s="573"/>
      <c r="BX183" s="573"/>
      <c r="BY183" s="573"/>
      <c r="BZ183" s="574"/>
      <c r="CC183" s="64">
        <v>6</v>
      </c>
      <c r="CD183" s="65" t="str">
        <f>Donnees!BF5</f>
        <v>André Ouimet</v>
      </c>
      <c r="CE183" s="71">
        <f>$E$31+$A$31</f>
        <v>0</v>
      </c>
      <c r="CF183" s="67" t="str">
        <f>IF(CE183&gt;CE184,5,IF(CE183=CE184,"2,5",0))</f>
        <v>2,5</v>
      </c>
      <c r="CG183" s="61">
        <f t="shared" si="0"/>
        <v>8.5</v>
      </c>
      <c r="CH183" s="66">
        <f>$F$11+$A$31</f>
        <v>0</v>
      </c>
      <c r="CI183" s="67" t="str">
        <f>IF(CH183&gt;CH184,5,IF(CH183=CH184,"2,5",0))</f>
        <v>2,5</v>
      </c>
      <c r="CJ183" s="61">
        <f t="shared" si="1"/>
        <v>8.5</v>
      </c>
      <c r="CK183" s="66">
        <f>$G$11+$A$31</f>
        <v>0</v>
      </c>
      <c r="CL183" s="67" t="str">
        <f>IF(CK183&gt;CK184,5,IF(CK183=CK184,"2,5",0))</f>
        <v>2,5</v>
      </c>
      <c r="CM183" s="61">
        <f t="shared" si="2"/>
        <v>8.5</v>
      </c>
      <c r="CN183" s="68">
        <f>$M$11+($A$31*3)</f>
        <v>0</v>
      </c>
      <c r="CO183" s="67" t="str">
        <f>IF(CN183&gt;CN184,10,IF(CN183=CN184,"5",0))</f>
        <v>5</v>
      </c>
      <c r="CP183" s="61">
        <f t="shared" si="3"/>
        <v>8.5</v>
      </c>
      <c r="CQ183" s="69">
        <f t="shared" si="4"/>
        <v>46.5</v>
      </c>
      <c r="CR183" s="69">
        <f t="shared" si="5"/>
        <v>46.5</v>
      </c>
      <c r="CS183" s="70">
        <v>3</v>
      </c>
      <c r="CU183" s="356"/>
      <c r="CV183" s="370"/>
      <c r="CW183" s="371"/>
      <c r="CX183" s="368"/>
      <c r="CY183" s="369"/>
    </row>
    <row r="184" spans="59:103" ht="14.4" customHeight="1" x14ac:dyDescent="0.25">
      <c r="BG184" s="620"/>
      <c r="BH184" s="621"/>
      <c r="BI184" s="622"/>
      <c r="BJ184" s="622"/>
      <c r="BK184" s="622"/>
      <c r="BL184" s="622"/>
      <c r="BM184" s="623"/>
      <c r="BN184" s="624"/>
      <c r="BO184" s="625"/>
      <c r="BP184" s="26"/>
      <c r="BQ184" s="572"/>
      <c r="BR184" s="573"/>
      <c r="BS184" s="573"/>
      <c r="BT184" s="573"/>
      <c r="BU184" s="574"/>
      <c r="BV184" s="572"/>
      <c r="BW184" s="573"/>
      <c r="BX184" s="573"/>
      <c r="BY184" s="573"/>
      <c r="BZ184" s="574"/>
      <c r="CC184" s="64">
        <v>7</v>
      </c>
      <c r="CD184" s="65" t="str">
        <f>Donnees!BF6</f>
        <v>Jocelyne Brunelle</v>
      </c>
      <c r="CE184" s="71">
        <f>$E$41+$A$41</f>
        <v>0</v>
      </c>
      <c r="CF184" s="67" t="str">
        <f>IF(CE184&gt;CE183,5,IF(CE184=CE183,"2,5",0))</f>
        <v>2,5</v>
      </c>
      <c r="CG184" s="61">
        <f t="shared" si="0"/>
        <v>8.5</v>
      </c>
      <c r="CH184" s="66">
        <f>$F$11+$A$41</f>
        <v>0</v>
      </c>
      <c r="CI184" s="67" t="str">
        <f>IF(CH184&gt;CH183,5,IF(CH184=CH183,"2,5",0))</f>
        <v>2,5</v>
      </c>
      <c r="CJ184" s="61">
        <f t="shared" si="1"/>
        <v>8.5</v>
      </c>
      <c r="CK184" s="66">
        <f>$G$11+$A$41</f>
        <v>0</v>
      </c>
      <c r="CL184" s="67" t="str">
        <f>IF(CK184&gt;CK183,5,IF(CK184=CK183,"2,5",0))</f>
        <v>2,5</v>
      </c>
      <c r="CM184" s="61">
        <f t="shared" si="2"/>
        <v>8.5</v>
      </c>
      <c r="CN184" s="68">
        <f>$M$11+($A$41*3)</f>
        <v>0</v>
      </c>
      <c r="CO184" s="67" t="str">
        <f>IF(CN184&gt;CN183,10,IF(CN184=CN183,"5",0))</f>
        <v>5</v>
      </c>
      <c r="CP184" s="61">
        <f t="shared" si="3"/>
        <v>8.5</v>
      </c>
      <c r="CQ184" s="69">
        <f t="shared" si="4"/>
        <v>46.5</v>
      </c>
      <c r="CR184" s="69">
        <f t="shared" si="5"/>
        <v>46.5</v>
      </c>
      <c r="CS184" s="70">
        <v>4</v>
      </c>
      <c r="CU184" s="356"/>
      <c r="CV184" s="370"/>
      <c r="CW184" s="371"/>
      <c r="CX184" s="368"/>
      <c r="CY184" s="369"/>
    </row>
    <row r="185" spans="59:103" ht="14.4" customHeight="1" x14ac:dyDescent="0.25">
      <c r="BG185" s="620"/>
      <c r="BH185" s="621"/>
      <c r="BI185" s="622"/>
      <c r="BJ185" s="622"/>
      <c r="BK185" s="622"/>
      <c r="BL185" s="622"/>
      <c r="BM185" s="623"/>
      <c r="BN185" s="624"/>
      <c r="BO185" s="625"/>
      <c r="BP185" s="26"/>
      <c r="BQ185" s="572"/>
      <c r="BR185" s="573"/>
      <c r="BS185" s="573"/>
      <c r="BT185" s="573"/>
      <c r="BU185" s="574"/>
      <c r="BV185" s="572"/>
      <c r="BW185" s="573"/>
      <c r="BX185" s="573"/>
      <c r="BY185" s="573"/>
      <c r="BZ185" s="574"/>
      <c r="CC185" s="64">
        <v>8</v>
      </c>
      <c r="CD185" s="65" t="str">
        <f>Donnees!BF9</f>
        <v>Cécile Hébert</v>
      </c>
      <c r="CE185" s="71">
        <f>$E$71+$A$71</f>
        <v>0</v>
      </c>
      <c r="CF185" s="67" t="str">
        <f>IF(CE185&gt;CE186,5,IF(CE185=CE186,"2,5",0))</f>
        <v>2,5</v>
      </c>
      <c r="CG185" s="61">
        <f t="shared" si="0"/>
        <v>8.5</v>
      </c>
      <c r="CH185" s="66">
        <f>$F$11+$A$71</f>
        <v>0</v>
      </c>
      <c r="CI185" s="67" t="str">
        <f>IF(CH185&gt;CH186,5,IF(CH185=CH186,"2,5",0))</f>
        <v>2,5</v>
      </c>
      <c r="CJ185" s="61">
        <f t="shared" si="1"/>
        <v>8.5</v>
      </c>
      <c r="CK185" s="66">
        <f>$G$11+$A$71</f>
        <v>0</v>
      </c>
      <c r="CL185" s="67" t="str">
        <f>IF(CK185&gt;CK186,5,IF(CK185=CK186,"2,5",0))</f>
        <v>2,5</v>
      </c>
      <c r="CM185" s="61">
        <f t="shared" si="2"/>
        <v>8.5</v>
      </c>
      <c r="CN185" s="68">
        <f>$M$11+($A$71*3)</f>
        <v>0</v>
      </c>
      <c r="CO185" s="67" t="str">
        <f>IF(CN185&gt;CN186,10,IF(CN185=CN186,"5",0))</f>
        <v>5</v>
      </c>
      <c r="CP185" s="61">
        <f t="shared" si="3"/>
        <v>8.5</v>
      </c>
      <c r="CQ185" s="69">
        <f t="shared" si="4"/>
        <v>46.5</v>
      </c>
      <c r="CR185" s="69">
        <f t="shared" si="5"/>
        <v>46.5</v>
      </c>
      <c r="CS185" s="70">
        <v>7</v>
      </c>
      <c r="CU185" s="356"/>
      <c r="CV185" s="372"/>
      <c r="CW185" s="371"/>
      <c r="CX185" s="368"/>
      <c r="CY185" s="369"/>
    </row>
    <row r="186" spans="59:103" ht="14.4" customHeight="1" x14ac:dyDescent="0.25">
      <c r="BG186" s="620"/>
      <c r="BH186" s="621"/>
      <c r="BI186" s="622"/>
      <c r="BJ186" s="622"/>
      <c r="BK186" s="622"/>
      <c r="BL186" s="622"/>
      <c r="BM186" s="623"/>
      <c r="BN186" s="624"/>
      <c r="BO186" s="625"/>
      <c r="BP186" s="26"/>
      <c r="BQ186" s="572"/>
      <c r="BR186" s="573"/>
      <c r="BS186" s="573"/>
      <c r="BT186" s="573"/>
      <c r="BU186" s="574"/>
      <c r="BV186" s="572"/>
      <c r="BW186" s="573"/>
      <c r="BX186" s="573"/>
      <c r="BY186" s="573"/>
      <c r="BZ186" s="574"/>
      <c r="CC186" s="64">
        <v>9</v>
      </c>
      <c r="CD186" s="65" t="str">
        <f>Donnees!BF10</f>
        <v>Jeannine Chartré</v>
      </c>
      <c r="CE186" s="71">
        <f>$E$81+$A$81</f>
        <v>0</v>
      </c>
      <c r="CF186" s="67" t="str">
        <f>IF(CE186&gt;CE185,5,IF(CE186=CE185,"2,5",0))</f>
        <v>2,5</v>
      </c>
      <c r="CG186" s="61">
        <f t="shared" si="0"/>
        <v>8.5</v>
      </c>
      <c r="CH186" s="66">
        <f>$F$11+$A$81</f>
        <v>0</v>
      </c>
      <c r="CI186" s="67" t="str">
        <f>IF(CH186&gt;CH185,5,IF(CH186=CH185,"2,5",0))</f>
        <v>2,5</v>
      </c>
      <c r="CJ186" s="61">
        <f t="shared" si="1"/>
        <v>8.5</v>
      </c>
      <c r="CK186" s="66">
        <f>$G$11+$A$81</f>
        <v>0</v>
      </c>
      <c r="CL186" s="67" t="str">
        <f>IF(CK186&gt;CK185,5,IF(CK186=CK185,"2,5",0))</f>
        <v>2,5</v>
      </c>
      <c r="CM186" s="61">
        <f t="shared" si="2"/>
        <v>8.5</v>
      </c>
      <c r="CN186" s="68">
        <f>$M$11+($A$81*3)</f>
        <v>0</v>
      </c>
      <c r="CO186" s="67" t="str">
        <f>IF(CN186&gt;CN185,10,IF(CN186=CN185,"5",0))</f>
        <v>5</v>
      </c>
      <c r="CP186" s="61">
        <f t="shared" si="3"/>
        <v>8.5</v>
      </c>
      <c r="CQ186" s="69">
        <f t="shared" si="4"/>
        <v>46.5</v>
      </c>
      <c r="CR186" s="69">
        <f t="shared" si="5"/>
        <v>46.5</v>
      </c>
      <c r="CS186" s="70">
        <v>8</v>
      </c>
      <c r="CU186" s="356"/>
      <c r="CV186" s="358"/>
      <c r="CW186" s="358"/>
      <c r="CX186" s="361" t="s">
        <v>145</v>
      </c>
      <c r="CY186" s="373"/>
    </row>
    <row r="187" spans="59:103" ht="14.4" customHeight="1" thickBot="1" x14ac:dyDescent="0.3">
      <c r="BG187" s="626"/>
      <c r="BH187" s="627"/>
      <c r="BI187" s="628"/>
      <c r="BJ187" s="628"/>
      <c r="BK187" s="628"/>
      <c r="BL187" s="628"/>
      <c r="BM187" s="629"/>
      <c r="BN187" s="630"/>
      <c r="BO187" s="631"/>
      <c r="BP187" s="26"/>
      <c r="BQ187" s="572"/>
      <c r="BR187" s="573"/>
      <c r="BS187" s="573"/>
      <c r="BT187" s="573"/>
      <c r="BU187" s="574"/>
      <c r="BV187" s="572"/>
      <c r="BW187" s="573"/>
      <c r="BX187" s="573"/>
      <c r="BY187" s="573"/>
      <c r="BZ187" s="574"/>
      <c r="CC187" s="64">
        <v>10</v>
      </c>
      <c r="CD187" s="65" t="str">
        <f>Donnees!BF11</f>
        <v>France Baril</v>
      </c>
      <c r="CE187" s="61">
        <f>$E$91+$A$91</f>
        <v>0</v>
      </c>
      <c r="CF187" s="67" t="str">
        <f>IF(CE187&gt;CE188,5,IF(CE187=CE188,"2,5",0))</f>
        <v>2,5</v>
      </c>
      <c r="CG187" s="61">
        <f t="shared" si="0"/>
        <v>8.5</v>
      </c>
      <c r="CH187" s="66">
        <f>$F$11+$A$91</f>
        <v>0</v>
      </c>
      <c r="CI187" s="67" t="str">
        <f>IF(CH187&gt;CH188,5,IF(CH187=CH188,"2,5",0))</f>
        <v>2,5</v>
      </c>
      <c r="CJ187" s="61">
        <f t="shared" si="1"/>
        <v>8.5</v>
      </c>
      <c r="CK187" s="66">
        <f>$G$11+$A$91</f>
        <v>0</v>
      </c>
      <c r="CL187" s="67" t="str">
        <f>IF(CK187&gt;CK188,5,IF(CK187=CK188,"2,5",0))</f>
        <v>2,5</v>
      </c>
      <c r="CM187" s="61">
        <f t="shared" si="2"/>
        <v>8.5</v>
      </c>
      <c r="CN187" s="68">
        <f>$M$11+($A$91*3)</f>
        <v>0</v>
      </c>
      <c r="CO187" s="67" t="str">
        <f>IF(CN187&gt;CN188,10,IF(CN187=CN188,"5",0))</f>
        <v>5</v>
      </c>
      <c r="CP187" s="61">
        <f t="shared" si="3"/>
        <v>8.5</v>
      </c>
      <c r="CQ187" s="69">
        <f t="shared" si="4"/>
        <v>46.5</v>
      </c>
      <c r="CR187" s="69">
        <f t="shared" si="5"/>
        <v>46.5</v>
      </c>
      <c r="CS187" s="70">
        <v>9</v>
      </c>
      <c r="CU187" s="356"/>
      <c r="CV187" s="358"/>
      <c r="CW187" s="358"/>
      <c r="CX187" s="358"/>
      <c r="CY187" s="364"/>
    </row>
    <row r="188" spans="59:103" ht="14.4" customHeight="1" x14ac:dyDescent="0.3">
      <c r="BG188" s="632" t="s">
        <v>183</v>
      </c>
      <c r="BH188" s="633">
        <f>SUM(BH183:BH187)</f>
        <v>0</v>
      </c>
      <c r="BI188" s="634"/>
      <c r="BJ188" s="634"/>
      <c r="BK188" s="634"/>
      <c r="BL188" s="634"/>
      <c r="BM188" s="635"/>
      <c r="BN188" s="618"/>
      <c r="BO188" s="619"/>
      <c r="BP188" s="26"/>
      <c r="BQ188" s="572"/>
      <c r="BR188" s="573"/>
      <c r="BS188" s="573"/>
      <c r="BT188" s="573"/>
      <c r="BU188" s="574"/>
      <c r="BV188" s="572"/>
      <c r="BW188" s="573"/>
      <c r="BX188" s="573"/>
      <c r="BY188" s="573"/>
      <c r="BZ188" s="574"/>
      <c r="CC188" s="64">
        <v>11</v>
      </c>
      <c r="CD188" s="65" t="str">
        <f>Donnees!BF12</f>
        <v>Raymond Chartré</v>
      </c>
      <c r="CE188" s="71">
        <f>$E$101+$A$101</f>
        <v>0</v>
      </c>
      <c r="CF188" s="67" t="str">
        <f>IF(CE188&gt;CE187,5,IF(CE188=CE187,"2,5",0))</f>
        <v>2,5</v>
      </c>
      <c r="CG188" s="61">
        <f t="shared" si="0"/>
        <v>8.5</v>
      </c>
      <c r="CH188" s="66">
        <f>$F$11+$A$101</f>
        <v>0</v>
      </c>
      <c r="CI188" s="67" t="str">
        <f>IF(CH188&gt;CH187,5,IF(CH188=CH187,"2,5",0))</f>
        <v>2,5</v>
      </c>
      <c r="CJ188" s="61">
        <f t="shared" si="1"/>
        <v>8.5</v>
      </c>
      <c r="CK188" s="66">
        <f>$G$11+$A$101</f>
        <v>0</v>
      </c>
      <c r="CL188" s="67" t="str">
        <f>IF(CK188&gt;CK187,5,IF(CK188=CK187,"2,5",0))</f>
        <v>2,5</v>
      </c>
      <c r="CM188" s="61">
        <f t="shared" si="2"/>
        <v>8.5</v>
      </c>
      <c r="CN188" s="68">
        <f>$M$11+($A$101*3)</f>
        <v>0</v>
      </c>
      <c r="CO188" s="67" t="str">
        <f>IF(CN188&gt;CN187,10,IF(CN188=CN187,"5",0))</f>
        <v>5</v>
      </c>
      <c r="CP188" s="61">
        <f t="shared" si="3"/>
        <v>8.5</v>
      </c>
      <c r="CQ188" s="69">
        <f t="shared" si="4"/>
        <v>46.5</v>
      </c>
      <c r="CR188" s="69">
        <f t="shared" si="5"/>
        <v>46.5</v>
      </c>
      <c r="CS188" s="70">
        <v>10</v>
      </c>
      <c r="CU188" s="374"/>
      <c r="CV188" s="375" t="s">
        <v>146</v>
      </c>
      <c r="CW188" s="376"/>
      <c r="CX188" s="377" t="s">
        <v>147</v>
      </c>
      <c r="CY188" s="378"/>
    </row>
    <row r="189" spans="59:103" ht="14.4" customHeight="1" x14ac:dyDescent="0.3">
      <c r="BG189" s="636" t="s">
        <v>184</v>
      </c>
      <c r="BH189" s="637">
        <f>A11</f>
        <v>0</v>
      </c>
      <c r="BI189" s="638">
        <f>EZ11</f>
        <v>0</v>
      </c>
      <c r="BJ189" s="638">
        <f>EZ11</f>
        <v>0</v>
      </c>
      <c r="BK189" s="638">
        <f>EZ11</f>
        <v>0</v>
      </c>
      <c r="BL189" s="638">
        <f>SUM(BI189:BK189)</f>
        <v>0</v>
      </c>
      <c r="BM189" s="639"/>
      <c r="BN189" s="624"/>
      <c r="BO189" s="625"/>
      <c r="BP189" s="26"/>
      <c r="BQ189" s="572"/>
      <c r="BR189" s="573"/>
      <c r="BS189" s="573"/>
      <c r="BT189" s="573"/>
      <c r="BU189" s="574"/>
      <c r="BV189" s="572"/>
      <c r="BW189" s="573"/>
      <c r="BX189" s="573"/>
      <c r="BY189" s="573"/>
      <c r="BZ189" s="574"/>
      <c r="CC189" s="64">
        <v>12</v>
      </c>
      <c r="CD189" s="65" t="str">
        <f>Donnees!BF13</f>
        <v>Dorothée Beauchesne</v>
      </c>
      <c r="CE189" s="71">
        <f>$E$111+$A$111</f>
        <v>0</v>
      </c>
      <c r="CF189" s="67" t="str">
        <f>IF(CE189&gt;CE190,5,IF(CE189=CE190,"2,5",0))</f>
        <v>2,5</v>
      </c>
      <c r="CG189" s="61">
        <f t="shared" si="0"/>
        <v>8.5</v>
      </c>
      <c r="CH189" s="66">
        <f>$F$11+$A$111</f>
        <v>0</v>
      </c>
      <c r="CI189" s="67" t="str">
        <f>IF(CH189&gt;CH190,5,IF(CH189=CH190,"2,5",0))</f>
        <v>2,5</v>
      </c>
      <c r="CJ189" s="61">
        <f t="shared" si="1"/>
        <v>8.5</v>
      </c>
      <c r="CK189" s="66">
        <f>$G$11+$A$111</f>
        <v>0</v>
      </c>
      <c r="CL189" s="67" t="str">
        <f>IF(CK189&gt;CK190,5,IF(CK189=CK190,"2,5",0))</f>
        <v>2,5</v>
      </c>
      <c r="CM189" s="61">
        <f t="shared" si="2"/>
        <v>8.5</v>
      </c>
      <c r="CN189" s="68">
        <f>$M$11+($A$111*3)</f>
        <v>0</v>
      </c>
      <c r="CO189" s="67" t="str">
        <f>IF(CN189&gt;CN190,10,IF(CN189=CN190,"5",0))</f>
        <v>5</v>
      </c>
      <c r="CP189" s="61">
        <f t="shared" si="3"/>
        <v>8.5</v>
      </c>
      <c r="CQ189" s="69">
        <f t="shared" si="4"/>
        <v>46.5</v>
      </c>
      <c r="CR189" s="69">
        <f t="shared" si="5"/>
        <v>46.5</v>
      </c>
      <c r="CS189" s="70">
        <v>11</v>
      </c>
      <c r="CU189" s="379"/>
      <c r="CV189" s="379"/>
      <c r="CW189" s="379"/>
      <c r="CX189" s="379"/>
      <c r="CY189" s="379"/>
    </row>
    <row r="190" spans="59:103" ht="14.4" customHeight="1" thickBot="1" x14ac:dyDescent="0.35">
      <c r="BG190" s="640" t="s">
        <v>126</v>
      </c>
      <c r="BH190" s="641">
        <f>SUM(BH188:BH189)</f>
        <v>0</v>
      </c>
      <c r="BI190" s="642"/>
      <c r="BJ190" s="642"/>
      <c r="BK190" s="642"/>
      <c r="BL190" s="642"/>
      <c r="BM190" s="643"/>
      <c r="BN190" s="644"/>
      <c r="BO190" s="645"/>
      <c r="BP190" s="26"/>
      <c r="BQ190" s="572"/>
      <c r="BR190" s="573"/>
      <c r="BS190" s="573"/>
      <c r="BT190" s="573"/>
      <c r="BU190" s="574"/>
      <c r="BV190" s="572"/>
      <c r="BW190" s="573"/>
      <c r="BX190" s="573"/>
      <c r="BY190" s="573"/>
      <c r="BZ190" s="574"/>
      <c r="CC190" s="64">
        <v>13</v>
      </c>
      <c r="CD190" s="65" t="str">
        <f>Donnees!BF14</f>
        <v>Claire Lessard</v>
      </c>
      <c r="CE190" s="61">
        <f>$E$121+$A$121</f>
        <v>0</v>
      </c>
      <c r="CF190" s="67" t="str">
        <f>IF(CE190&gt;CE189,5,IF(CE190=CE189,"2,5",0))</f>
        <v>2,5</v>
      </c>
      <c r="CG190" s="61">
        <f t="shared" si="0"/>
        <v>8.5</v>
      </c>
      <c r="CH190" s="66">
        <f>$F$11+$A$121</f>
        <v>0</v>
      </c>
      <c r="CI190" s="67" t="str">
        <f>IF(CH190&gt;CH189,5,IF(CH190=CH189,"2,5",0))</f>
        <v>2,5</v>
      </c>
      <c r="CJ190" s="61">
        <f t="shared" si="1"/>
        <v>8.5</v>
      </c>
      <c r="CK190" s="66">
        <f>$G$11+$A$121</f>
        <v>0</v>
      </c>
      <c r="CL190" s="67" t="str">
        <f>IF(CK190&gt;CK189,5,IF(CK190=CK189,"2,5",0))</f>
        <v>2,5</v>
      </c>
      <c r="CM190" s="61">
        <f t="shared" si="2"/>
        <v>8.5</v>
      </c>
      <c r="CN190" s="68">
        <f>$M$11+($A$121*3)</f>
        <v>0</v>
      </c>
      <c r="CO190" s="67" t="str">
        <f>IF(CN190&gt;CN189,10,IF(CN190=CN189,"5",0))</f>
        <v>5</v>
      </c>
      <c r="CP190" s="61">
        <f t="shared" si="3"/>
        <v>8.5</v>
      </c>
      <c r="CQ190" s="69">
        <f t="shared" si="4"/>
        <v>46.5</v>
      </c>
      <c r="CR190" s="69">
        <f t="shared" si="5"/>
        <v>46.5</v>
      </c>
      <c r="CS190" s="70">
        <v>12</v>
      </c>
      <c r="CU190" s="17"/>
      <c r="CV190" s="17"/>
      <c r="CW190" s="17"/>
      <c r="CX190" s="17"/>
      <c r="CY190" s="17"/>
    </row>
    <row r="191" spans="59:103" ht="14.4" customHeight="1" thickBot="1" x14ac:dyDescent="0.35">
      <c r="BG191" s="646" t="s">
        <v>185</v>
      </c>
      <c r="BH191" s="647"/>
      <c r="BI191" s="648"/>
      <c r="BJ191" s="649"/>
      <c r="BK191" s="650"/>
      <c r="BL191" s="651" t="s">
        <v>186</v>
      </c>
      <c r="BM191" s="652"/>
      <c r="BN191" s="653"/>
      <c r="BO191" s="654"/>
      <c r="BP191" s="33"/>
      <c r="BQ191" s="572"/>
      <c r="BR191" s="573"/>
      <c r="BS191" s="573"/>
      <c r="BT191" s="573"/>
      <c r="BU191" s="574"/>
      <c r="BV191" s="572"/>
      <c r="BW191" s="573"/>
      <c r="BX191" s="573"/>
      <c r="BY191" s="573"/>
      <c r="BZ191" s="574"/>
      <c r="CC191" s="64">
        <v>14</v>
      </c>
      <c r="CD191" s="65" t="str">
        <f>Donnees!BF15</f>
        <v>André Cyr</v>
      </c>
      <c r="CE191" s="71">
        <f>$E$131+$A$131</f>
        <v>0</v>
      </c>
      <c r="CF191" s="67" t="str">
        <f>IF(CE191&gt;CE192,5,IF(CE191=CE192,"2,5",0))</f>
        <v>2,5</v>
      </c>
      <c r="CG191" s="61">
        <f t="shared" si="0"/>
        <v>8.5</v>
      </c>
      <c r="CH191" s="66">
        <f>$F$11+$A$131</f>
        <v>0</v>
      </c>
      <c r="CI191" s="67" t="str">
        <f>IF(CH191&gt;CH192,5,IF(CH191=CH192,"2,5",0))</f>
        <v>2,5</v>
      </c>
      <c r="CJ191" s="61">
        <f t="shared" si="1"/>
        <v>8.5</v>
      </c>
      <c r="CK191" s="66">
        <f>$G$11+$A$131</f>
        <v>0</v>
      </c>
      <c r="CL191" s="67" t="str">
        <f>IF(CK191&gt;CK192,5,IF(CK191=CK192,"2,5",0))</f>
        <v>2,5</v>
      </c>
      <c r="CM191" s="61">
        <f t="shared" si="2"/>
        <v>8.5</v>
      </c>
      <c r="CN191" s="68">
        <f>$M$11+($A$131*3)</f>
        <v>0</v>
      </c>
      <c r="CO191" s="67" t="str">
        <f>IF(CN191&gt;CN192,10,IF(CN191=CN192,"5",0))</f>
        <v>5</v>
      </c>
      <c r="CP191" s="61">
        <f t="shared" si="3"/>
        <v>8.5</v>
      </c>
      <c r="CQ191" s="69">
        <f t="shared" si="4"/>
        <v>46.5</v>
      </c>
      <c r="CR191" s="69">
        <f t="shared" si="5"/>
        <v>46.5</v>
      </c>
      <c r="CS191" s="70">
        <v>13</v>
      </c>
      <c r="CU191" s="353"/>
      <c r="CV191" s="354" t="s">
        <v>136</v>
      </c>
      <c r="CW191" s="354"/>
      <c r="CX191" s="354" t="s">
        <v>137</v>
      </c>
      <c r="CY191" s="355">
        <f>$CY$175</f>
        <v>42628</v>
      </c>
    </row>
    <row r="192" spans="59:103" ht="14.4" customHeight="1" thickBot="1" x14ac:dyDescent="0.35">
      <c r="BG192" s="655" t="s">
        <v>187</v>
      </c>
      <c r="BH192" s="656"/>
      <c r="BI192" s="657"/>
      <c r="BJ192" s="658"/>
      <c r="BK192" s="658"/>
      <c r="BL192" s="612"/>
      <c r="BM192" s="659"/>
      <c r="BN192" s="659"/>
      <c r="BO192" s="660"/>
      <c r="BP192" s="33"/>
      <c r="BQ192" s="572"/>
      <c r="BR192" s="573"/>
      <c r="BS192" s="573"/>
      <c r="BT192" s="573"/>
      <c r="BU192" s="574"/>
      <c r="BV192" s="572"/>
      <c r="BW192" s="573"/>
      <c r="BX192" s="573"/>
      <c r="BY192" s="573"/>
      <c r="BZ192" s="574"/>
      <c r="CC192" s="64">
        <v>15</v>
      </c>
      <c r="CD192" s="65" t="str">
        <f>Donnees!BF16</f>
        <v>Michel Moreau</v>
      </c>
      <c r="CE192" s="71">
        <f>$E$141+$A$141</f>
        <v>0</v>
      </c>
      <c r="CF192" s="67" t="str">
        <f>IF(CE192&gt;CE191,5,IF(CE192=CE191,"2,5",0))</f>
        <v>2,5</v>
      </c>
      <c r="CG192" s="61">
        <f t="shared" si="0"/>
        <v>8.5</v>
      </c>
      <c r="CH192" s="66">
        <f>$F$11+$A$141</f>
        <v>0</v>
      </c>
      <c r="CI192" s="67" t="str">
        <f>IF(CH192&gt;CH191,5,IF(CH192=CH191,"2,5",0))</f>
        <v>2,5</v>
      </c>
      <c r="CJ192" s="61">
        <f t="shared" si="1"/>
        <v>8.5</v>
      </c>
      <c r="CK192" s="66">
        <f>$G$11+$A$141</f>
        <v>0</v>
      </c>
      <c r="CL192" s="67" t="str">
        <f>IF(CK192&gt;CK191,5,IF(CK192=CK191,"2,5",0))</f>
        <v>2,5</v>
      </c>
      <c r="CM192" s="61">
        <f t="shared" si="2"/>
        <v>8.5</v>
      </c>
      <c r="CN192" s="68">
        <f>$M$11+($A$141*3)</f>
        <v>0</v>
      </c>
      <c r="CO192" s="67" t="str">
        <f>IF(CN192&gt;CN191,10,IF(CN192=CN191,"5",0))</f>
        <v>5</v>
      </c>
      <c r="CP192" s="61">
        <f t="shared" si="3"/>
        <v>8.5</v>
      </c>
      <c r="CQ192" s="69">
        <f t="shared" si="4"/>
        <v>46.5</v>
      </c>
      <c r="CR192" s="69">
        <f t="shared" si="5"/>
        <v>46.5</v>
      </c>
      <c r="CS192" s="70">
        <v>14</v>
      </c>
      <c r="CU192" s="356"/>
      <c r="CV192" s="357" t="s">
        <v>6</v>
      </c>
      <c r="CW192" s="358"/>
      <c r="CX192" s="359" t="str">
        <f>$CX$176</f>
        <v xml:space="preserve">          Joueurs @ $13.00</v>
      </c>
      <c r="CY192" s="359" t="s">
        <v>139</v>
      </c>
    </row>
    <row r="193" spans="59:103" ht="14.4" customHeight="1" thickBot="1" x14ac:dyDescent="0.3">
      <c r="BG193" s="661" t="s">
        <v>188</v>
      </c>
      <c r="BH193" s="662"/>
      <c r="BI193" s="617">
        <v>1</v>
      </c>
      <c r="BJ193" s="617">
        <v>2</v>
      </c>
      <c r="BK193" s="617">
        <v>3</v>
      </c>
      <c r="BL193" s="617" t="s">
        <v>126</v>
      </c>
      <c r="BM193" s="617">
        <v>69</v>
      </c>
      <c r="BN193" s="618">
        <v>169</v>
      </c>
      <c r="BO193" s="619">
        <v>269</v>
      </c>
      <c r="BP193" s="26"/>
      <c r="BQ193" s="572"/>
      <c r="BR193" s="573"/>
      <c r="BS193" s="573"/>
      <c r="BT193" s="573"/>
      <c r="BU193" s="574"/>
      <c r="BV193" s="572"/>
      <c r="BW193" s="573"/>
      <c r="BX193" s="573"/>
      <c r="BY193" s="573"/>
      <c r="BZ193" s="574"/>
      <c r="CC193" s="72">
        <v>16</v>
      </c>
      <c r="CD193" s="65" t="str">
        <f>Donnees!BF17</f>
        <v>Yves Chapdelaine</v>
      </c>
      <c r="CE193" s="74">
        <f>$E$151+$A$151</f>
        <v>0</v>
      </c>
      <c r="CF193" s="75" t="str">
        <f>IF(CE193&gt;CE194,5,IF(CE193=CE194,"2,5",0))</f>
        <v>2,5</v>
      </c>
      <c r="CG193" s="76">
        <f t="shared" si="0"/>
        <v>8.5</v>
      </c>
      <c r="CH193" s="74">
        <f>$F$11+$A$151</f>
        <v>0</v>
      </c>
      <c r="CI193" s="75" t="str">
        <f>IF(CH193&gt;CH194,5,IF(CH193=CH194,"2,5",0))</f>
        <v>2,5</v>
      </c>
      <c r="CJ193" s="76">
        <f t="shared" si="1"/>
        <v>8.5</v>
      </c>
      <c r="CK193" s="74">
        <f>$G$11+$A$151</f>
        <v>0</v>
      </c>
      <c r="CL193" s="75" t="str">
        <f>IF(CK193&gt;CK194,5,IF(CK193=CK194,"2,5",0))</f>
        <v>2,5</v>
      </c>
      <c r="CM193" s="76">
        <f t="shared" si="2"/>
        <v>8.5</v>
      </c>
      <c r="CN193" s="77">
        <f>$M$11+($A$151*3)</f>
        <v>0</v>
      </c>
      <c r="CO193" s="75" t="str">
        <f>IF(CN193&gt;CN194,10,IF(CN193=CN194,"5",0))</f>
        <v>5</v>
      </c>
      <c r="CP193" s="76">
        <f t="shared" si="3"/>
        <v>8.5</v>
      </c>
      <c r="CQ193" s="78">
        <f t="shared" si="4"/>
        <v>46.5</v>
      </c>
      <c r="CR193" s="78">
        <f t="shared" si="5"/>
        <v>46.5</v>
      </c>
      <c r="CS193" s="70">
        <v>15</v>
      </c>
      <c r="CU193" s="356"/>
      <c r="CV193" s="360" t="str">
        <f>Donnees!BF4</f>
        <v>Francine Allard</v>
      </c>
      <c r="CW193" s="358"/>
      <c r="CX193" s="361" t="str">
        <f>$CX$177</f>
        <v xml:space="preserve">          Substituts @ $10.00</v>
      </c>
      <c r="CY193" s="361" t="s">
        <v>139</v>
      </c>
    </row>
    <row r="194" spans="59:103" ht="14.4" customHeight="1" thickBot="1" x14ac:dyDescent="0.35">
      <c r="BG194" s="663"/>
      <c r="BH194" s="664"/>
      <c r="BI194" s="665"/>
      <c r="BJ194" s="666"/>
      <c r="BK194" s="666"/>
      <c r="BL194" s="666"/>
      <c r="BM194" s="667"/>
      <c r="BN194" s="624"/>
      <c r="BO194" s="625"/>
      <c r="BP194" s="26"/>
      <c r="BQ194" s="572"/>
      <c r="BR194" s="573"/>
      <c r="BS194" s="573"/>
      <c r="BT194" s="573"/>
      <c r="BU194" s="574"/>
      <c r="BV194" s="572"/>
      <c r="BW194" s="573"/>
      <c r="BX194" s="573"/>
      <c r="BY194" s="573"/>
      <c r="BZ194" s="574"/>
      <c r="CC194" s="79"/>
      <c r="CD194" s="80"/>
      <c r="CE194" s="80"/>
      <c r="CF194" s="80"/>
      <c r="CG194" s="80"/>
      <c r="CH194" s="80"/>
      <c r="CI194" s="81"/>
      <c r="CJ194" s="82"/>
      <c r="CK194" s="83"/>
      <c r="CL194" s="83"/>
      <c r="CM194" s="83"/>
      <c r="CN194" s="83"/>
      <c r="CO194" s="84"/>
      <c r="CP194" s="81"/>
      <c r="CQ194" s="81"/>
      <c r="CR194" s="81"/>
      <c r="CS194" s="85"/>
      <c r="CU194" s="356"/>
      <c r="CV194" s="360"/>
      <c r="CW194" s="358"/>
      <c r="CX194" s="362"/>
      <c r="CY194" s="363"/>
    </row>
    <row r="195" spans="59:103" ht="14.4" customHeight="1" thickBot="1" x14ac:dyDescent="0.35">
      <c r="BG195" s="668"/>
      <c r="BH195" s="669"/>
      <c r="BI195" s="670"/>
      <c r="BJ195" s="667"/>
      <c r="BK195" s="667"/>
      <c r="BL195" s="667"/>
      <c r="BM195" s="639"/>
      <c r="BN195" s="624"/>
      <c r="BO195" s="625"/>
      <c r="BP195" s="26"/>
      <c r="BQ195" s="572"/>
      <c r="BR195" s="573"/>
      <c r="BS195" s="573"/>
      <c r="BT195" s="573"/>
      <c r="BU195" s="574"/>
      <c r="BV195" s="572"/>
      <c r="BW195" s="573"/>
      <c r="BX195" s="573"/>
      <c r="BY195" s="573"/>
      <c r="BZ195" s="574"/>
      <c r="CC195" s="86"/>
      <c r="CD195" s="87" t="s">
        <v>90</v>
      </c>
      <c r="CE195" s="690">
        <f>Donnees!BJ3</f>
        <v>0</v>
      </c>
      <c r="CF195" s="691"/>
      <c r="CG195" s="691"/>
      <c r="CH195" s="691"/>
      <c r="CI195" s="692"/>
      <c r="CJ195" s="693">
        <f>Donnees!BL3</f>
        <v>0</v>
      </c>
      <c r="CK195" s="88"/>
      <c r="CL195" s="690">
        <f>Donnees!BJ7</f>
        <v>0</v>
      </c>
      <c r="CM195" s="691"/>
      <c r="CN195" s="691"/>
      <c r="CO195" s="691"/>
      <c r="CP195" s="691"/>
      <c r="CQ195" s="692"/>
      <c r="CR195" s="693">
        <f>Donnees!BL7</f>
        <v>0</v>
      </c>
      <c r="CS195" s="89"/>
      <c r="CU195" s="356"/>
      <c r="CV195" s="358" t="s">
        <v>148</v>
      </c>
      <c r="CW195" s="358"/>
      <c r="CX195" s="358"/>
      <c r="CY195" s="364" t="str">
        <f>$CY$179</f>
        <v>Sem2</v>
      </c>
    </row>
    <row r="196" spans="59:103" ht="14.4" customHeight="1" x14ac:dyDescent="0.3">
      <c r="BG196" s="671" t="s">
        <v>189</v>
      </c>
      <c r="BH196" s="669"/>
      <c r="BI196" s="670"/>
      <c r="BJ196" s="667"/>
      <c r="BK196" s="667"/>
      <c r="BL196" s="667"/>
      <c r="BM196" s="672"/>
      <c r="BN196" s="644"/>
      <c r="BO196" s="645"/>
      <c r="BP196" s="26"/>
      <c r="BQ196" s="572"/>
      <c r="BR196" s="573"/>
      <c r="BS196" s="573"/>
      <c r="BT196" s="573"/>
      <c r="BU196" s="574"/>
      <c r="BV196" s="572"/>
      <c r="BW196" s="573"/>
      <c r="BX196" s="573"/>
      <c r="BY196" s="573"/>
      <c r="BZ196" s="574"/>
      <c r="CC196" s="90"/>
      <c r="CD196" s="91"/>
      <c r="CE196" s="705">
        <f>Donnees!BJ4</f>
        <v>0</v>
      </c>
      <c r="CF196" s="698"/>
      <c r="CG196" s="698"/>
      <c r="CH196" s="698"/>
      <c r="CI196" s="699"/>
      <c r="CJ196" s="702">
        <f>Donnees!BL4</f>
        <v>0</v>
      </c>
      <c r="CK196" s="92"/>
      <c r="CL196" s="705">
        <f>Donnees!BJ8</f>
        <v>0</v>
      </c>
      <c r="CM196" s="698"/>
      <c r="CN196" s="698"/>
      <c r="CO196" s="698"/>
      <c r="CP196" s="698"/>
      <c r="CQ196" s="699"/>
      <c r="CR196" s="702">
        <f>Donnees!BL8</f>
        <v>0</v>
      </c>
      <c r="CS196" s="93"/>
      <c r="CU196" s="356"/>
      <c r="CV196" s="365" t="s">
        <v>142</v>
      </c>
      <c r="CW196" s="358"/>
      <c r="CX196" s="365" t="s">
        <v>143</v>
      </c>
      <c r="CY196" s="365" t="s">
        <v>144</v>
      </c>
    </row>
    <row r="197" spans="59:103" ht="14.4" customHeight="1" x14ac:dyDescent="0.3">
      <c r="BG197" s="673"/>
      <c r="BH197" s="674"/>
      <c r="BI197" s="675"/>
      <c r="BJ197" s="672"/>
      <c r="BK197" s="672"/>
      <c r="BL197" s="672"/>
      <c r="BM197" s="672"/>
      <c r="BN197" s="644"/>
      <c r="BO197" s="645"/>
      <c r="BP197" s="26"/>
      <c r="BQ197" s="572"/>
      <c r="BR197" s="573"/>
      <c r="BS197" s="573"/>
      <c r="BT197" s="573"/>
      <c r="BU197" s="574"/>
      <c r="BV197" s="572"/>
      <c r="BW197" s="573"/>
      <c r="BX197" s="573"/>
      <c r="BY197" s="573"/>
      <c r="BZ197" s="574"/>
      <c r="CC197" s="94"/>
      <c r="CD197" s="91"/>
      <c r="CE197" s="705">
        <f>Donnees!BJ5</f>
        <v>0</v>
      </c>
      <c r="CF197" s="698"/>
      <c r="CG197" s="698"/>
      <c r="CH197" s="698"/>
      <c r="CI197" s="699"/>
      <c r="CJ197" s="702">
        <f>Donnees!BL5</f>
        <v>0</v>
      </c>
      <c r="CK197" s="92"/>
      <c r="CL197" s="705">
        <f>Donnees!BJ9</f>
        <v>0</v>
      </c>
      <c r="CM197" s="698"/>
      <c r="CN197" s="698"/>
      <c r="CO197" s="698"/>
      <c r="CP197" s="698"/>
      <c r="CQ197" s="699"/>
      <c r="CR197" s="702">
        <f>Donnees!BL9</f>
        <v>0</v>
      </c>
      <c r="CS197" s="95"/>
      <c r="CU197" s="356"/>
      <c r="CV197" s="366"/>
      <c r="CW197" s="367"/>
      <c r="CX197" s="368"/>
      <c r="CY197" s="369"/>
    </row>
    <row r="198" spans="59:103" ht="14.4" customHeight="1" thickBot="1" x14ac:dyDescent="0.35">
      <c r="BG198" s="676"/>
      <c r="BH198" s="675"/>
      <c r="BI198" s="675"/>
      <c r="BJ198" s="672"/>
      <c r="BK198" s="672"/>
      <c r="BL198" s="677"/>
      <c r="BM198" s="678"/>
      <c r="BN198" s="678"/>
      <c r="BO198" s="679"/>
      <c r="BP198" s="33"/>
      <c r="BQ198" s="572"/>
      <c r="BR198" s="573"/>
      <c r="BS198" s="573"/>
      <c r="BT198" s="573"/>
      <c r="BU198" s="574"/>
      <c r="BV198" s="572"/>
      <c r="BW198" s="573"/>
      <c r="BX198" s="573"/>
      <c r="BY198" s="573"/>
      <c r="BZ198" s="574"/>
      <c r="CC198" s="79"/>
      <c r="CD198" s="80"/>
      <c r="CE198" s="708">
        <f>Donnees!BJ6</f>
        <v>0</v>
      </c>
      <c r="CF198" s="81"/>
      <c r="CG198" s="81"/>
      <c r="CH198" s="81"/>
      <c r="CI198" s="706"/>
      <c r="CJ198" s="703">
        <f>Donnees!BL6</f>
        <v>0</v>
      </c>
      <c r="CK198" s="97"/>
      <c r="CL198" s="708">
        <f>Donnees!BJ10</f>
        <v>0</v>
      </c>
      <c r="CM198" s="81"/>
      <c r="CN198" s="81"/>
      <c r="CO198" s="81"/>
      <c r="CP198" s="81"/>
      <c r="CQ198" s="706"/>
      <c r="CR198" s="703">
        <f>Donnees!BL10</f>
        <v>0</v>
      </c>
      <c r="CS198" s="85"/>
      <c r="CU198" s="356"/>
      <c r="CV198" s="370"/>
      <c r="CW198" s="371"/>
      <c r="CX198" s="368"/>
      <c r="CY198" s="369"/>
    </row>
    <row r="199" spans="59:103" ht="14.4" customHeight="1" thickBot="1" x14ac:dyDescent="0.35">
      <c r="BG199" s="680"/>
      <c r="BH199" s="681"/>
      <c r="BI199" s="682"/>
      <c r="BJ199" s="682"/>
      <c r="BK199" s="683"/>
      <c r="BL199" s="614" t="s">
        <v>190</v>
      </c>
      <c r="BM199" s="684"/>
      <c r="BN199" s="659"/>
      <c r="BO199" s="660"/>
      <c r="BP199" s="33"/>
      <c r="BQ199" s="572"/>
      <c r="BR199" s="573"/>
      <c r="BS199" s="573"/>
      <c r="BT199" s="573"/>
      <c r="BU199" s="574"/>
      <c r="BV199" s="572"/>
      <c r="BW199" s="573"/>
      <c r="BX199" s="573"/>
      <c r="BY199" s="573"/>
      <c r="BZ199" s="574"/>
      <c r="CC199" s="94"/>
      <c r="CD199" s="91"/>
      <c r="CE199" s="91"/>
      <c r="CF199" s="91"/>
      <c r="CG199" s="91"/>
      <c r="CH199" s="91"/>
      <c r="CI199" s="98"/>
      <c r="CJ199" s="99"/>
      <c r="CK199" s="100"/>
      <c r="CL199" s="100"/>
      <c r="CM199" s="100"/>
      <c r="CN199" s="100"/>
      <c r="CO199" s="101"/>
      <c r="CP199" s="98"/>
      <c r="CQ199" s="98"/>
      <c r="CR199" s="98"/>
      <c r="CS199" s="95"/>
      <c r="CU199" s="356"/>
      <c r="CV199" s="370"/>
      <c r="CW199" s="371"/>
      <c r="CX199" s="368"/>
      <c r="CY199" s="369"/>
    </row>
    <row r="200" spans="59:103" ht="14.4" customHeight="1" thickBot="1" x14ac:dyDescent="0.35">
      <c r="BG200" s="685"/>
      <c r="BH200" s="686"/>
      <c r="BI200" s="685"/>
      <c r="BJ200" s="685"/>
      <c r="BK200" s="685"/>
      <c r="BL200" s="685"/>
      <c r="BM200" s="685"/>
      <c r="BN200" s="26"/>
      <c r="BO200" s="26"/>
      <c r="BP200" s="26"/>
      <c r="BQ200" s="572"/>
      <c r="BR200" s="573"/>
      <c r="BS200" s="573"/>
      <c r="BT200" s="573"/>
      <c r="BU200" s="574"/>
      <c r="BV200" s="572"/>
      <c r="BW200" s="573"/>
      <c r="BX200" s="573"/>
      <c r="BY200" s="573"/>
      <c r="BZ200" s="574"/>
      <c r="CC200" s="102"/>
      <c r="CD200" s="325" t="s">
        <v>102</v>
      </c>
      <c r="CE200" s="103"/>
      <c r="CF200" s="103"/>
      <c r="CG200" s="103"/>
      <c r="CH200" s="103"/>
      <c r="CI200" s="104"/>
      <c r="CJ200" s="91"/>
      <c r="CK200" s="105" t="s">
        <v>91</v>
      </c>
      <c r="CL200" s="106"/>
      <c r="CM200" s="106"/>
      <c r="CN200" s="106"/>
      <c r="CO200" s="106"/>
      <c r="CP200" s="106"/>
      <c r="CQ200" s="106"/>
      <c r="CR200" s="107"/>
      <c r="CS200" s="108"/>
      <c r="CU200" s="356"/>
      <c r="CV200" s="370"/>
      <c r="CW200" s="371"/>
      <c r="CX200" s="368"/>
      <c r="CY200" s="369"/>
    </row>
    <row r="201" spans="59:103" ht="14.4" customHeight="1" thickBot="1" x14ac:dyDescent="0.35">
      <c r="BG201" s="48"/>
      <c r="BH201" s="48"/>
      <c r="BI201" s="48"/>
      <c r="BJ201" s="48"/>
      <c r="BK201" s="48"/>
      <c r="BL201" s="48"/>
      <c r="BM201" s="48"/>
      <c r="BN201" s="48"/>
      <c r="BO201" s="48"/>
      <c r="BP201" s="14"/>
      <c r="BQ201" s="572"/>
      <c r="BR201" s="573"/>
      <c r="BS201" s="573"/>
      <c r="BT201" s="573"/>
      <c r="BU201" s="574"/>
      <c r="BV201" s="572"/>
      <c r="BW201" s="573"/>
      <c r="BX201" s="573"/>
      <c r="BY201" s="573"/>
      <c r="BZ201" s="574"/>
      <c r="CC201" s="109"/>
      <c r="CD201" s="110"/>
      <c r="CE201" s="110"/>
      <c r="CF201" s="110"/>
      <c r="CG201" s="110"/>
      <c r="CH201" s="111"/>
      <c r="CI201" s="112"/>
      <c r="CJ201" s="91"/>
      <c r="CK201" s="94"/>
      <c r="CL201" s="91"/>
      <c r="CM201" s="91"/>
      <c r="CN201" s="91"/>
      <c r="CO201" s="91"/>
      <c r="CP201" s="91"/>
      <c r="CQ201" s="98"/>
      <c r="CR201" s="113"/>
      <c r="CS201" s="114"/>
      <c r="CU201" s="356"/>
      <c r="CV201" s="372"/>
      <c r="CW201" s="371"/>
      <c r="CX201" s="368"/>
      <c r="CY201" s="369"/>
    </row>
    <row r="202" spans="59:103" ht="14.4" customHeight="1" thickBot="1" x14ac:dyDescent="0.3">
      <c r="BG202" s="586"/>
      <c r="BH202" s="587" t="s">
        <v>176</v>
      </c>
      <c r="BI202" s="588"/>
      <c r="BJ202" s="588" t="s">
        <v>177</v>
      </c>
      <c r="BK202" s="588"/>
      <c r="BL202" s="588"/>
      <c r="BM202" s="588"/>
      <c r="BN202" s="588"/>
      <c r="BO202" s="589"/>
      <c r="BP202" s="24"/>
      <c r="BQ202" s="572"/>
      <c r="BR202" s="573"/>
      <c r="BS202" s="573"/>
      <c r="BT202" s="573"/>
      <c r="BU202" s="574"/>
      <c r="BV202" s="572"/>
      <c r="BW202" s="573"/>
      <c r="BX202" s="573"/>
      <c r="BY202" s="573"/>
      <c r="BZ202" s="574"/>
      <c r="CC202" s="115"/>
      <c r="CD202" s="116"/>
      <c r="CE202" s="116"/>
      <c r="CF202" s="116"/>
      <c r="CG202" s="116"/>
      <c r="CH202" s="80"/>
      <c r="CI202" s="117"/>
      <c r="CJ202" s="91"/>
      <c r="CK202" s="118"/>
      <c r="CL202" s="119"/>
      <c r="CM202" s="119"/>
      <c r="CN202" s="119"/>
      <c r="CO202" s="119"/>
      <c r="CP202" s="119"/>
      <c r="CQ202" s="96"/>
      <c r="CR202" s="120"/>
      <c r="CS202" s="121"/>
      <c r="CU202" s="356"/>
      <c r="CV202" s="358"/>
      <c r="CW202" s="358"/>
      <c r="CX202" s="361" t="s">
        <v>145</v>
      </c>
      <c r="CY202" s="373"/>
    </row>
    <row r="203" spans="59:103" ht="14.4" customHeight="1" thickBot="1" x14ac:dyDescent="0.3">
      <c r="BG203" s="590"/>
      <c r="BH203" s="591"/>
      <c r="BI203" s="592" t="s">
        <v>178</v>
      </c>
      <c r="BJ203" s="592"/>
      <c r="BK203" s="592"/>
      <c r="BL203" s="592"/>
      <c r="BM203" s="592"/>
      <c r="BN203" s="593" t="s">
        <v>179</v>
      </c>
      <c r="BO203" s="594"/>
      <c r="BP203" s="26"/>
      <c r="BQ203" s="572"/>
      <c r="BR203" s="573"/>
      <c r="BS203" s="573"/>
      <c r="BT203" s="573"/>
      <c r="BU203" s="574"/>
      <c r="BV203" s="572"/>
      <c r="BW203" s="573"/>
      <c r="BX203" s="573"/>
      <c r="BY203" s="573"/>
      <c r="BZ203" s="574"/>
      <c r="CC203" s="94"/>
      <c r="CD203" s="91"/>
      <c r="CE203" s="91"/>
      <c r="CF203" s="91"/>
      <c r="CG203" s="91"/>
      <c r="CH203" s="91"/>
      <c r="CI203" s="98"/>
      <c r="CJ203" s="99"/>
      <c r="CK203" s="100"/>
      <c r="CL203" s="100"/>
      <c r="CM203" s="100"/>
      <c r="CN203" s="100"/>
      <c r="CO203" s="101"/>
      <c r="CP203" s="98"/>
      <c r="CQ203" s="98"/>
      <c r="CR203" s="98"/>
      <c r="CS203" s="95"/>
      <c r="CU203" s="356"/>
      <c r="CV203" s="358"/>
      <c r="CW203" s="358"/>
      <c r="CX203" s="358"/>
      <c r="CY203" s="364"/>
    </row>
    <row r="204" spans="59:103" ht="14.4" customHeight="1" thickBot="1" x14ac:dyDescent="0.35">
      <c r="BG204" s="595"/>
      <c r="BH204" s="596"/>
      <c r="BI204" s="597"/>
      <c r="BJ204" s="597"/>
      <c r="BK204" s="597"/>
      <c r="BL204" s="597"/>
      <c r="BM204" s="597"/>
      <c r="BN204" s="593"/>
      <c r="BO204" s="594"/>
      <c r="BP204" s="26"/>
      <c r="BQ204" s="572"/>
      <c r="BR204" s="573"/>
      <c r="BS204" s="573"/>
      <c r="BT204" s="573"/>
      <c r="BU204" s="574"/>
      <c r="BV204" s="572"/>
      <c r="BW204" s="573"/>
      <c r="BX204" s="573"/>
      <c r="BY204" s="573"/>
      <c r="BZ204" s="574"/>
      <c r="CC204" s="122"/>
      <c r="CD204" s="326" t="s">
        <v>103</v>
      </c>
      <c r="CE204" s="123"/>
      <c r="CF204" s="123"/>
      <c r="CG204" s="123"/>
      <c r="CH204" s="123"/>
      <c r="CI204" s="124"/>
      <c r="CJ204" s="101"/>
      <c r="CK204" s="105" t="s">
        <v>92</v>
      </c>
      <c r="CL204" s="106"/>
      <c r="CM204" s="106"/>
      <c r="CN204" s="106"/>
      <c r="CO204" s="106"/>
      <c r="CP204" s="106"/>
      <c r="CQ204" s="106"/>
      <c r="CR204" s="106"/>
      <c r="CS204" s="55"/>
      <c r="CU204" s="374"/>
      <c r="CV204" s="375" t="s">
        <v>146</v>
      </c>
      <c r="CW204" s="376"/>
      <c r="CX204" s="377" t="s">
        <v>147</v>
      </c>
      <c r="CY204" s="378"/>
    </row>
    <row r="205" spans="59:103" ht="14.4" customHeight="1" x14ac:dyDescent="0.3">
      <c r="BG205" s="598" t="s">
        <v>180</v>
      </c>
      <c r="BH205" s="599">
        <v>2</v>
      </c>
      <c r="BI205" s="592"/>
      <c r="BJ205" s="592"/>
      <c r="BK205" s="592" t="s">
        <v>100</v>
      </c>
      <c r="BL205" s="600">
        <f>$BL$178</f>
        <v>42621</v>
      </c>
      <c r="BM205" s="601"/>
      <c r="BN205" s="602"/>
      <c r="BO205" s="603"/>
      <c r="BP205" s="432"/>
      <c r="BQ205" s="572"/>
      <c r="BR205" s="573"/>
      <c r="BS205" s="573"/>
      <c r="BT205" s="573"/>
      <c r="BU205" s="574"/>
      <c r="BV205" s="572"/>
      <c r="BW205" s="573"/>
      <c r="BX205" s="573"/>
      <c r="BY205" s="573"/>
      <c r="BZ205" s="574"/>
      <c r="CC205" s="90"/>
      <c r="CD205" s="125"/>
      <c r="CE205" s="125"/>
      <c r="CF205" s="125"/>
      <c r="CG205" s="125"/>
      <c r="CH205" s="91"/>
      <c r="CI205" s="112"/>
      <c r="CJ205" s="101"/>
      <c r="CK205" s="126"/>
      <c r="CL205" s="91"/>
      <c r="CM205" s="91"/>
      <c r="CN205" s="91"/>
      <c r="CO205" s="91"/>
      <c r="CP205" s="91"/>
      <c r="CQ205" s="91"/>
      <c r="CR205" s="113"/>
      <c r="CS205" s="114"/>
      <c r="CU205" s="48"/>
      <c r="CV205" s="48"/>
      <c r="CW205" s="48"/>
      <c r="CX205" s="48"/>
      <c r="CY205" s="48"/>
    </row>
    <row r="206" spans="59:103" ht="14.4" customHeight="1" thickBot="1" x14ac:dyDescent="0.35">
      <c r="BG206" s="604"/>
      <c r="BH206" s="596"/>
      <c r="BI206" s="597"/>
      <c r="BJ206" s="597"/>
      <c r="BK206" s="597"/>
      <c r="BL206" s="596"/>
      <c r="BM206" s="597"/>
      <c r="BN206" s="593"/>
      <c r="BO206" s="594"/>
      <c r="BP206" s="26"/>
      <c r="BQ206" s="572"/>
      <c r="BR206" s="573"/>
      <c r="BS206" s="573"/>
      <c r="BT206" s="573"/>
      <c r="BU206" s="574"/>
      <c r="BV206" s="572"/>
      <c r="BW206" s="573"/>
      <c r="BX206" s="573"/>
      <c r="BY206" s="573"/>
      <c r="BZ206" s="574"/>
      <c r="CC206" s="118"/>
      <c r="CD206" s="119"/>
      <c r="CE206" s="119"/>
      <c r="CF206" s="119"/>
      <c r="CG206" s="119"/>
      <c r="CH206" s="119"/>
      <c r="CI206" s="117"/>
      <c r="CJ206" s="101"/>
      <c r="CK206" s="79"/>
      <c r="CL206" s="119"/>
      <c r="CM206" s="119"/>
      <c r="CN206" s="119"/>
      <c r="CO206" s="119"/>
      <c r="CP206" s="119"/>
      <c r="CQ206" s="119"/>
      <c r="CR206" s="120"/>
      <c r="CS206" s="127"/>
      <c r="CU206" s="48"/>
      <c r="CV206" s="48"/>
      <c r="CW206" s="48"/>
      <c r="CX206" s="48"/>
      <c r="CY206" s="48"/>
    </row>
    <row r="207" spans="59:103" ht="14.4" customHeight="1" thickBot="1" x14ac:dyDescent="0.35">
      <c r="BG207" s="598" t="s">
        <v>181</v>
      </c>
      <c r="BH207" s="605" t="str">
        <f>Donnees!BF4</f>
        <v>Francine Allard</v>
      </c>
      <c r="BI207" s="591"/>
      <c r="BJ207" s="596"/>
      <c r="BK207" s="606"/>
      <c r="BL207" s="593" t="str">
        <f>$BL$180</f>
        <v>Sem1</v>
      </c>
      <c r="BM207" s="607"/>
      <c r="BN207" s="606"/>
      <c r="BO207" s="608"/>
      <c r="BP207" s="14"/>
      <c r="BQ207" s="572"/>
      <c r="BR207" s="573"/>
      <c r="BS207" s="573"/>
      <c r="BT207" s="573"/>
      <c r="BU207" s="574"/>
      <c r="BV207" s="572"/>
      <c r="BW207" s="573"/>
      <c r="BX207" s="573"/>
      <c r="BY207" s="573"/>
      <c r="BZ207" s="574"/>
      <c r="CC207" s="94"/>
      <c r="CD207" s="91"/>
      <c r="CE207" s="91"/>
      <c r="CF207" s="91"/>
      <c r="CG207" s="91"/>
      <c r="CH207" s="91"/>
      <c r="CI207" s="98"/>
      <c r="CJ207" s="99"/>
      <c r="CK207" s="100"/>
      <c r="CL207" s="100"/>
      <c r="CM207" s="100"/>
      <c r="CN207" s="100"/>
      <c r="CO207" s="101"/>
      <c r="CP207" s="98"/>
      <c r="CQ207" s="98"/>
      <c r="CR207" s="98"/>
      <c r="CS207" s="95"/>
      <c r="CU207" s="353"/>
      <c r="CV207" s="354" t="s">
        <v>136</v>
      </c>
      <c r="CW207" s="354"/>
      <c r="CX207" s="354" t="s">
        <v>137</v>
      </c>
      <c r="CY207" s="355">
        <f>$CY$175</f>
        <v>42628</v>
      </c>
    </row>
    <row r="208" spans="59:103" ht="14.4" customHeight="1" thickBot="1" x14ac:dyDescent="0.35">
      <c r="BG208" s="609"/>
      <c r="BH208" s="610"/>
      <c r="BI208" s="611"/>
      <c r="BJ208" s="612"/>
      <c r="BK208" s="612"/>
      <c r="BL208" s="610"/>
      <c r="BM208" s="613"/>
      <c r="BN208" s="611"/>
      <c r="BO208" s="614"/>
      <c r="BP208" s="26"/>
      <c r="BQ208" s="572"/>
      <c r="BR208" s="573"/>
      <c r="BS208" s="573"/>
      <c r="BT208" s="573"/>
      <c r="BU208" s="574"/>
      <c r="BV208" s="572"/>
      <c r="BW208" s="573"/>
      <c r="BX208" s="573"/>
      <c r="BY208" s="573"/>
      <c r="BZ208" s="574"/>
      <c r="CC208" s="105"/>
      <c r="CD208" s="328" t="s">
        <v>104</v>
      </c>
      <c r="CE208" s="106"/>
      <c r="CF208" s="106"/>
      <c r="CG208" s="106"/>
      <c r="CH208" s="106"/>
      <c r="CI208" s="55"/>
      <c r="CJ208" s="101"/>
      <c r="CK208" s="105" t="s">
        <v>93</v>
      </c>
      <c r="CL208" s="106"/>
      <c r="CM208" s="106"/>
      <c r="CN208" s="106"/>
      <c r="CO208" s="106"/>
      <c r="CP208" s="106"/>
      <c r="CQ208" s="106"/>
      <c r="CR208" s="106"/>
      <c r="CS208" s="55"/>
      <c r="CU208" s="356"/>
      <c r="CV208" s="357" t="s">
        <v>6</v>
      </c>
      <c r="CW208" s="358"/>
      <c r="CX208" s="359" t="str">
        <f>$CX$176</f>
        <v xml:space="preserve">          Joueurs @ $13.00</v>
      </c>
      <c r="CY208" s="359" t="s">
        <v>139</v>
      </c>
    </row>
    <row r="209" spans="59:103" ht="14.4" customHeight="1" thickBot="1" x14ac:dyDescent="0.3">
      <c r="BG209" s="615" t="s">
        <v>182</v>
      </c>
      <c r="BH209" s="616" t="s">
        <v>172</v>
      </c>
      <c r="BI209" s="617">
        <v>1</v>
      </c>
      <c r="BJ209" s="617">
        <v>2</v>
      </c>
      <c r="BK209" s="617">
        <v>3</v>
      </c>
      <c r="BL209" s="617" t="s">
        <v>126</v>
      </c>
      <c r="BM209" s="617">
        <v>69</v>
      </c>
      <c r="BN209" s="618">
        <v>169</v>
      </c>
      <c r="BO209" s="619">
        <v>269</v>
      </c>
      <c r="BP209" s="26"/>
      <c r="BQ209" s="572"/>
      <c r="BR209" s="573"/>
      <c r="BS209" s="573"/>
      <c r="BT209" s="573"/>
      <c r="BU209" s="574"/>
      <c r="BV209" s="572"/>
      <c r="BW209" s="573"/>
      <c r="BX209" s="573"/>
      <c r="BY209" s="573"/>
      <c r="BZ209" s="574"/>
      <c r="CC209" s="128"/>
      <c r="CD209" s="129"/>
      <c r="CE209" s="129"/>
      <c r="CF209" s="129"/>
      <c r="CG209" s="129"/>
      <c r="CH209" s="80"/>
      <c r="CI209" s="130"/>
      <c r="CJ209" s="101"/>
      <c r="CK209" s="128"/>
      <c r="CL209" s="129"/>
      <c r="CM209" s="129"/>
      <c r="CN209" s="129"/>
      <c r="CO209" s="129"/>
      <c r="CP209" s="129"/>
      <c r="CQ209" s="129"/>
      <c r="CR209" s="131"/>
      <c r="CS209" s="132"/>
      <c r="CU209" s="356"/>
      <c r="CV209" s="360" t="str">
        <f>Donnees!BF5</f>
        <v>André Ouimet</v>
      </c>
      <c r="CW209" s="358"/>
      <c r="CX209" s="361" t="str">
        <f>$CX$177</f>
        <v xml:space="preserve">          Substituts @ $10.00</v>
      </c>
      <c r="CY209" s="361" t="s">
        <v>139</v>
      </c>
    </row>
    <row r="210" spans="59:103" ht="14.4" customHeight="1" thickBot="1" x14ac:dyDescent="0.3">
      <c r="BG210" s="620">
        <f t="shared" ref="BG210:BH214" si="6">C12</f>
        <v>0</v>
      </c>
      <c r="BH210" s="621">
        <f t="shared" si="6"/>
        <v>0</v>
      </c>
      <c r="BI210" s="622"/>
      <c r="BJ210" s="622"/>
      <c r="BK210" s="622"/>
      <c r="BL210" s="622"/>
      <c r="BM210" s="623"/>
      <c r="BN210" s="624"/>
      <c r="BO210" s="625"/>
      <c r="BP210" s="26"/>
      <c r="BQ210" s="572"/>
      <c r="BR210" s="573"/>
      <c r="BS210" s="573"/>
      <c r="BT210" s="573"/>
      <c r="BU210" s="574"/>
      <c r="BV210" s="572"/>
      <c r="BW210" s="573"/>
      <c r="BX210" s="573"/>
      <c r="BY210" s="573"/>
      <c r="BZ210" s="574"/>
      <c r="CC210" s="94"/>
      <c r="CD210" s="91"/>
      <c r="CE210" s="91"/>
      <c r="CF210" s="91"/>
      <c r="CG210" s="91"/>
      <c r="CH210" s="91"/>
      <c r="CI210" s="98"/>
      <c r="CJ210" s="99"/>
      <c r="CK210" s="100"/>
      <c r="CL210" s="100"/>
      <c r="CM210" s="100"/>
      <c r="CN210" s="100"/>
      <c r="CO210" s="101"/>
      <c r="CP210" s="98"/>
      <c r="CQ210" s="98"/>
      <c r="CR210" s="98"/>
      <c r="CS210" s="95"/>
      <c r="CU210" s="356"/>
      <c r="CV210" s="360"/>
      <c r="CW210" s="358"/>
      <c r="CX210" s="362"/>
      <c r="CY210" s="363"/>
    </row>
    <row r="211" spans="59:103" ht="14.4" customHeight="1" thickBot="1" x14ac:dyDescent="0.3">
      <c r="BG211" s="620">
        <f t="shared" si="6"/>
        <v>0</v>
      </c>
      <c r="BH211" s="621">
        <f t="shared" si="6"/>
        <v>0</v>
      </c>
      <c r="BI211" s="622"/>
      <c r="BJ211" s="622"/>
      <c r="BK211" s="622"/>
      <c r="BL211" s="622"/>
      <c r="BM211" s="623"/>
      <c r="BN211" s="624"/>
      <c r="BO211" s="625"/>
      <c r="BP211" s="26"/>
      <c r="BQ211" s="572"/>
      <c r="BR211" s="573"/>
      <c r="BS211" s="573"/>
      <c r="BT211" s="573"/>
      <c r="BU211" s="574"/>
      <c r="BV211" s="572"/>
      <c r="BW211" s="573"/>
      <c r="BX211" s="573"/>
      <c r="BY211" s="573"/>
      <c r="BZ211" s="574"/>
      <c r="CC211" s="94"/>
      <c r="CD211" s="91"/>
      <c r="CE211" s="105" t="s">
        <v>94</v>
      </c>
      <c r="CF211" s="106"/>
      <c r="CG211" s="106"/>
      <c r="CH211" s="106"/>
      <c r="CI211" s="106"/>
      <c r="CJ211" s="106"/>
      <c r="CK211" s="106"/>
      <c r="CL211" s="106"/>
      <c r="CM211" s="106"/>
      <c r="CN211" s="55"/>
      <c r="CO211" s="91"/>
      <c r="CP211" s="91"/>
      <c r="CQ211" s="91"/>
      <c r="CR211" s="91"/>
      <c r="CS211" s="93"/>
      <c r="CU211" s="356"/>
      <c r="CV211" s="358" t="s">
        <v>149</v>
      </c>
      <c r="CW211" s="358"/>
      <c r="CX211" s="358"/>
      <c r="CY211" s="364" t="str">
        <f>$CY$179</f>
        <v>Sem2</v>
      </c>
    </row>
    <row r="212" spans="59:103" ht="14.4" customHeight="1" thickBot="1" x14ac:dyDescent="0.3">
      <c r="BG212" s="620">
        <f t="shared" si="6"/>
        <v>0</v>
      </c>
      <c r="BH212" s="621">
        <f t="shared" si="6"/>
        <v>0</v>
      </c>
      <c r="BI212" s="622"/>
      <c r="BJ212" s="622"/>
      <c r="BK212" s="622"/>
      <c r="BL212" s="622"/>
      <c r="BM212" s="623"/>
      <c r="BN212" s="624"/>
      <c r="BO212" s="625"/>
      <c r="BP212" s="26"/>
      <c r="BQ212" s="572"/>
      <c r="BR212" s="573"/>
      <c r="BS212" s="573"/>
      <c r="BT212" s="573"/>
      <c r="BU212" s="574"/>
      <c r="BV212" s="572"/>
      <c r="BW212" s="573"/>
      <c r="BX212" s="573"/>
      <c r="BY212" s="573"/>
      <c r="BZ212" s="574"/>
      <c r="CC212" s="94"/>
      <c r="CD212" s="91"/>
      <c r="CE212" s="133">
        <f>R5</f>
        <v>0</v>
      </c>
      <c r="CF212" s="134"/>
      <c r="CG212" s="134"/>
      <c r="CH212" s="134"/>
      <c r="CI212" s="134"/>
      <c r="CJ212" s="134"/>
      <c r="CK212" s="135"/>
      <c r="CL212" s="136">
        <f>R6</f>
        <v>0</v>
      </c>
      <c r="CM212" s="137"/>
      <c r="CN212" s="138"/>
      <c r="CO212" s="91"/>
      <c r="CP212" s="91"/>
      <c r="CQ212" s="139"/>
      <c r="CR212" s="139"/>
      <c r="CS212" s="93"/>
      <c r="CU212" s="356"/>
      <c r="CV212" s="365" t="s">
        <v>142</v>
      </c>
      <c r="CW212" s="358"/>
      <c r="CX212" s="365" t="s">
        <v>143</v>
      </c>
      <c r="CY212" s="365" t="s">
        <v>144</v>
      </c>
    </row>
    <row r="213" spans="59:103" ht="14.4" customHeight="1" thickBot="1" x14ac:dyDescent="0.3">
      <c r="BG213" s="620">
        <f t="shared" si="6"/>
        <v>0</v>
      </c>
      <c r="BH213" s="621">
        <f t="shared" si="6"/>
        <v>0</v>
      </c>
      <c r="BI213" s="622"/>
      <c r="BJ213" s="622"/>
      <c r="BK213" s="622"/>
      <c r="BL213" s="622"/>
      <c r="BM213" s="623"/>
      <c r="BN213" s="624"/>
      <c r="BO213" s="625"/>
      <c r="BP213" s="26"/>
      <c r="BQ213" s="572"/>
      <c r="BR213" s="573"/>
      <c r="BS213" s="573"/>
      <c r="BT213" s="573"/>
      <c r="BU213" s="574"/>
      <c r="BV213" s="572"/>
      <c r="BW213" s="573"/>
      <c r="BX213" s="573"/>
      <c r="BY213" s="573"/>
      <c r="BZ213" s="574"/>
      <c r="CC213" s="94"/>
      <c r="CD213" s="91"/>
      <c r="CE213" s="91"/>
      <c r="CF213" s="91"/>
      <c r="CG213" s="91"/>
      <c r="CH213" s="91"/>
      <c r="CI213" s="98"/>
      <c r="CJ213" s="99"/>
      <c r="CK213" s="100"/>
      <c r="CL213" s="100"/>
      <c r="CM213" s="100"/>
      <c r="CN213" s="100"/>
      <c r="CO213" s="101"/>
      <c r="CP213" s="98"/>
      <c r="CQ213" s="98"/>
      <c r="CR213" s="98"/>
      <c r="CS213" s="95"/>
      <c r="CU213" s="356"/>
      <c r="CV213" s="366"/>
      <c r="CW213" s="367"/>
      <c r="CX213" s="368"/>
      <c r="CY213" s="369"/>
    </row>
    <row r="214" spans="59:103" ht="14.4" customHeight="1" thickBot="1" x14ac:dyDescent="0.3">
      <c r="BG214" s="626">
        <f t="shared" si="6"/>
        <v>0</v>
      </c>
      <c r="BH214" s="627">
        <f t="shared" si="6"/>
        <v>0</v>
      </c>
      <c r="BI214" s="628"/>
      <c r="BJ214" s="628"/>
      <c r="BK214" s="628"/>
      <c r="BL214" s="628"/>
      <c r="BM214" s="629"/>
      <c r="BN214" s="630"/>
      <c r="BO214" s="631"/>
      <c r="BP214" s="26"/>
      <c r="BQ214" s="572"/>
      <c r="BR214" s="573"/>
      <c r="BS214" s="573"/>
      <c r="BT214" s="573"/>
      <c r="BU214" s="574"/>
      <c r="BV214" s="572"/>
      <c r="BW214" s="573"/>
      <c r="BX214" s="573"/>
      <c r="BY214" s="573"/>
      <c r="BZ214" s="574"/>
      <c r="CC214" s="330"/>
      <c r="CD214" s="329" t="s">
        <v>105</v>
      </c>
      <c r="CE214" s="331" t="s">
        <v>96</v>
      </c>
      <c r="CF214" s="331" t="s">
        <v>97</v>
      </c>
      <c r="CG214" s="331" t="s">
        <v>98</v>
      </c>
      <c r="CH214" s="330" t="s">
        <v>99</v>
      </c>
      <c r="CI214" s="332"/>
      <c r="CJ214" s="333"/>
      <c r="CK214" s="334"/>
      <c r="CL214" s="330" t="s">
        <v>95</v>
      </c>
      <c r="CM214" s="329"/>
      <c r="CN214" s="327"/>
      <c r="CO214" s="329"/>
      <c r="CP214" s="331" t="s">
        <v>96</v>
      </c>
      <c r="CQ214" s="331" t="s">
        <v>97</v>
      </c>
      <c r="CR214" s="331" t="s">
        <v>98</v>
      </c>
      <c r="CS214" s="140"/>
      <c r="CU214" s="356"/>
      <c r="CV214" s="370"/>
      <c r="CW214" s="371"/>
      <c r="CX214" s="368"/>
      <c r="CY214" s="369"/>
    </row>
    <row r="215" spans="59:103" ht="14.4" customHeight="1" x14ac:dyDescent="0.3">
      <c r="BG215" s="632" t="s">
        <v>183</v>
      </c>
      <c r="BH215" s="633">
        <f>SUM(BH210:BH214)</f>
        <v>0</v>
      </c>
      <c r="BI215" s="634"/>
      <c r="BJ215" s="634"/>
      <c r="BK215" s="634"/>
      <c r="BL215" s="634"/>
      <c r="BM215" s="635"/>
      <c r="BN215" s="618"/>
      <c r="BO215" s="619"/>
      <c r="BP215" s="26"/>
      <c r="BQ215" s="572"/>
      <c r="BR215" s="573"/>
      <c r="BS215" s="573"/>
      <c r="BT215" s="573"/>
      <c r="BU215" s="574"/>
      <c r="BV215" s="572"/>
      <c r="BW215" s="573"/>
      <c r="BX215" s="573"/>
      <c r="BY215" s="573"/>
      <c r="BZ215" s="574"/>
      <c r="CC215" s="141"/>
      <c r="CD215" s="142"/>
      <c r="CE215" s="57"/>
      <c r="CF215" s="143"/>
      <c r="CG215" s="144"/>
      <c r="CH215" s="145"/>
      <c r="CI215" s="146"/>
      <c r="CJ215" s="147"/>
      <c r="CK215" s="148"/>
      <c r="CL215" s="149"/>
      <c r="CM215" s="149"/>
      <c r="CN215" s="149"/>
      <c r="CO215" s="149"/>
      <c r="CP215" s="57"/>
      <c r="CQ215" s="150"/>
      <c r="CR215" s="151"/>
      <c r="CS215" s="140"/>
      <c r="CU215" s="356"/>
      <c r="CV215" s="370"/>
      <c r="CW215" s="371"/>
      <c r="CX215" s="368"/>
      <c r="CY215" s="369"/>
    </row>
    <row r="216" spans="59:103" ht="14.4" customHeight="1" x14ac:dyDescent="0.3">
      <c r="BG216" s="636" t="s">
        <v>184</v>
      </c>
      <c r="BH216" s="637">
        <f>A21</f>
        <v>0</v>
      </c>
      <c r="BI216" s="638"/>
      <c r="BJ216" s="638"/>
      <c r="BK216" s="638"/>
      <c r="BL216" s="638"/>
      <c r="BM216" s="639"/>
      <c r="BN216" s="624"/>
      <c r="BO216" s="625"/>
      <c r="BP216" s="26"/>
      <c r="BQ216" s="572"/>
      <c r="BR216" s="573"/>
      <c r="BS216" s="573"/>
      <c r="BT216" s="573"/>
      <c r="BU216" s="574"/>
      <c r="BV216" s="572"/>
      <c r="BW216" s="573"/>
      <c r="BX216" s="573"/>
      <c r="BY216" s="573"/>
      <c r="BZ216" s="574"/>
      <c r="CC216" s="152"/>
      <c r="CD216" s="153"/>
      <c r="CE216" s="61"/>
      <c r="CF216" s="143"/>
      <c r="CG216" s="154"/>
      <c r="CH216" s="155"/>
      <c r="CI216" s="156"/>
      <c r="CJ216" s="156"/>
      <c r="CK216" s="157"/>
      <c r="CL216" s="149"/>
      <c r="CM216" s="111"/>
      <c r="CN216" s="111"/>
      <c r="CO216" s="111"/>
      <c r="CP216" s="57"/>
      <c r="CQ216" s="150"/>
      <c r="CR216" s="158"/>
      <c r="CS216" s="93"/>
      <c r="CU216" s="356"/>
      <c r="CV216" s="370"/>
      <c r="CW216" s="371"/>
      <c r="CX216" s="368"/>
      <c r="CY216" s="369"/>
    </row>
    <row r="217" spans="59:103" ht="14.4" customHeight="1" thickBot="1" x14ac:dyDescent="0.35">
      <c r="BG217" s="640" t="s">
        <v>126</v>
      </c>
      <c r="BH217" s="641">
        <f>SUM(BH215:BH216)</f>
        <v>0</v>
      </c>
      <c r="BI217" s="642"/>
      <c r="BJ217" s="642"/>
      <c r="BK217" s="642"/>
      <c r="BL217" s="642"/>
      <c r="BM217" s="643"/>
      <c r="BN217" s="644"/>
      <c r="BO217" s="645"/>
      <c r="BP217" s="26"/>
      <c r="BQ217" s="572"/>
      <c r="BR217" s="573"/>
      <c r="BS217" s="573"/>
      <c r="BT217" s="573"/>
      <c r="BU217" s="574"/>
      <c r="BV217" s="572"/>
      <c r="BW217" s="573"/>
      <c r="BX217" s="573"/>
      <c r="BY217" s="573"/>
      <c r="BZ217" s="574"/>
      <c r="CC217" s="152"/>
      <c r="CD217" s="153"/>
      <c r="CE217" s="61"/>
      <c r="CF217" s="159"/>
      <c r="CG217" s="154"/>
      <c r="CH217" s="160"/>
      <c r="CI217" s="161"/>
      <c r="CJ217" s="161"/>
      <c r="CK217" s="162"/>
      <c r="CL217" s="149"/>
      <c r="CM217" s="111"/>
      <c r="CN217" s="111"/>
      <c r="CO217" s="111"/>
      <c r="CP217" s="57"/>
      <c r="CQ217" s="150"/>
      <c r="CR217" s="158"/>
      <c r="CS217" s="163"/>
      <c r="CU217" s="356"/>
      <c r="CV217" s="372"/>
      <c r="CW217" s="371"/>
      <c r="CX217" s="368"/>
      <c r="CY217" s="369"/>
    </row>
    <row r="218" spans="59:103" ht="14.4" customHeight="1" thickBot="1" x14ac:dyDescent="0.35">
      <c r="BG218" s="646" t="s">
        <v>185</v>
      </c>
      <c r="BH218" s="647"/>
      <c r="BI218" s="648"/>
      <c r="BJ218" s="649"/>
      <c r="BK218" s="650"/>
      <c r="BL218" s="651" t="s">
        <v>186</v>
      </c>
      <c r="BM218" s="652"/>
      <c r="BN218" s="653"/>
      <c r="BO218" s="654"/>
      <c r="BP218" s="33"/>
      <c r="BQ218" s="572"/>
      <c r="BR218" s="573"/>
      <c r="BS218" s="573"/>
      <c r="BT218" s="573"/>
      <c r="BU218" s="574"/>
      <c r="BV218" s="572"/>
      <c r="BW218" s="573"/>
      <c r="BX218" s="573"/>
      <c r="BY218" s="573"/>
      <c r="BZ218" s="574"/>
      <c r="CC218" s="152"/>
      <c r="CD218" s="153"/>
      <c r="CE218" s="61"/>
      <c r="CF218" s="159"/>
      <c r="CG218" s="154"/>
      <c r="CH218" s="155"/>
      <c r="CI218" s="156"/>
      <c r="CJ218" s="156"/>
      <c r="CK218" s="157"/>
      <c r="CL218" s="149"/>
      <c r="CM218" s="111"/>
      <c r="CN218" s="111"/>
      <c r="CO218" s="111"/>
      <c r="CP218" s="57"/>
      <c r="CQ218" s="150"/>
      <c r="CR218" s="158"/>
      <c r="CS218" s="164"/>
      <c r="CU218" s="356"/>
      <c r="CV218" s="358"/>
      <c r="CW218" s="358"/>
      <c r="CX218" s="361" t="s">
        <v>145</v>
      </c>
      <c r="CY218" s="373"/>
    </row>
    <row r="219" spans="59:103" ht="14.4" customHeight="1" thickBot="1" x14ac:dyDescent="0.35">
      <c r="BG219" s="655" t="s">
        <v>187</v>
      </c>
      <c r="BH219" s="656"/>
      <c r="BI219" s="657"/>
      <c r="BJ219" s="658"/>
      <c r="BK219" s="658"/>
      <c r="BL219" s="612"/>
      <c r="BM219" s="659"/>
      <c r="BN219" s="659"/>
      <c r="BO219" s="660"/>
      <c r="BP219" s="33"/>
      <c r="BQ219" s="572"/>
      <c r="BR219" s="573"/>
      <c r="BS219" s="573"/>
      <c r="BT219" s="573"/>
      <c r="BU219" s="574"/>
      <c r="BV219" s="572"/>
      <c r="BW219" s="573"/>
      <c r="BX219" s="573"/>
      <c r="BY219" s="573"/>
      <c r="BZ219" s="574"/>
      <c r="CC219" s="152"/>
      <c r="CD219" s="153"/>
      <c r="CE219" s="61"/>
      <c r="CF219" s="159"/>
      <c r="CG219" s="154"/>
      <c r="CH219" s="160"/>
      <c r="CI219" s="161"/>
      <c r="CJ219" s="161"/>
      <c r="CK219" s="162"/>
      <c r="CL219" s="149"/>
      <c r="CM219" s="111"/>
      <c r="CN219" s="111"/>
      <c r="CO219" s="111"/>
      <c r="CP219" s="57"/>
      <c r="CQ219" s="150"/>
      <c r="CR219" s="158"/>
      <c r="CS219" s="164"/>
      <c r="CU219" s="356"/>
      <c r="CV219" s="358"/>
      <c r="CW219" s="358"/>
      <c r="CX219" s="358"/>
      <c r="CY219" s="364"/>
    </row>
    <row r="220" spans="59:103" ht="14.4" customHeight="1" x14ac:dyDescent="0.3">
      <c r="BG220" s="661" t="s">
        <v>188</v>
      </c>
      <c r="BH220" s="662"/>
      <c r="BI220" s="617">
        <v>1</v>
      </c>
      <c r="BJ220" s="617">
        <v>2</v>
      </c>
      <c r="BK220" s="617">
        <v>3</v>
      </c>
      <c r="BL220" s="617" t="s">
        <v>126</v>
      </c>
      <c r="BM220" s="617">
        <v>69</v>
      </c>
      <c r="BN220" s="618">
        <v>169</v>
      </c>
      <c r="BO220" s="619">
        <v>269</v>
      </c>
      <c r="BP220" s="26"/>
      <c r="BQ220" s="572"/>
      <c r="BR220" s="573"/>
      <c r="BS220" s="573"/>
      <c r="BT220" s="573"/>
      <c r="BU220" s="574"/>
      <c r="BV220" s="572"/>
      <c r="BW220" s="573"/>
      <c r="BX220" s="573"/>
      <c r="BY220" s="573"/>
      <c r="BZ220" s="574"/>
      <c r="CC220" s="152"/>
      <c r="CD220" s="153"/>
      <c r="CE220" s="61"/>
      <c r="CF220" s="159"/>
      <c r="CG220" s="154"/>
      <c r="CH220" s="155"/>
      <c r="CI220" s="156"/>
      <c r="CJ220" s="156"/>
      <c r="CK220" s="157"/>
      <c r="CL220" s="149"/>
      <c r="CM220" s="111"/>
      <c r="CN220" s="111"/>
      <c r="CO220" s="111"/>
      <c r="CP220" s="57"/>
      <c r="CQ220" s="150"/>
      <c r="CR220" s="158"/>
      <c r="CS220" s="164"/>
      <c r="CU220" s="374"/>
      <c r="CV220" s="375" t="s">
        <v>146</v>
      </c>
      <c r="CW220" s="376"/>
      <c r="CX220" s="377" t="s">
        <v>147</v>
      </c>
      <c r="CY220" s="378"/>
    </row>
    <row r="221" spans="59:103" ht="14.4" customHeight="1" x14ac:dyDescent="0.3">
      <c r="BG221" s="663"/>
      <c r="BH221" s="664"/>
      <c r="BI221" s="665"/>
      <c r="BJ221" s="666"/>
      <c r="BK221" s="666"/>
      <c r="BL221" s="666"/>
      <c r="BM221" s="667"/>
      <c r="BN221" s="624"/>
      <c r="BO221" s="625"/>
      <c r="BP221" s="26"/>
      <c r="BQ221" s="572"/>
      <c r="BR221" s="573"/>
      <c r="BS221" s="573"/>
      <c r="BT221" s="573"/>
      <c r="BU221" s="574"/>
      <c r="BV221" s="572"/>
      <c r="BW221" s="573"/>
      <c r="BX221" s="573"/>
      <c r="BY221" s="573"/>
      <c r="BZ221" s="574"/>
      <c r="CC221" s="152"/>
      <c r="CD221" s="153"/>
      <c r="CE221" s="61"/>
      <c r="CF221" s="159"/>
      <c r="CG221" s="154"/>
      <c r="CH221" s="160"/>
      <c r="CI221" s="161"/>
      <c r="CJ221" s="161"/>
      <c r="CK221" s="162"/>
      <c r="CL221" s="149"/>
      <c r="CM221" s="111"/>
      <c r="CN221" s="111"/>
      <c r="CO221" s="111"/>
      <c r="CP221" s="57"/>
      <c r="CQ221" s="150"/>
      <c r="CR221" s="158"/>
      <c r="CS221" s="164"/>
    </row>
    <row r="222" spans="59:103" ht="14.4" customHeight="1" thickBot="1" x14ac:dyDescent="0.35">
      <c r="BG222" s="668"/>
      <c r="BH222" s="669"/>
      <c r="BI222" s="670"/>
      <c r="BJ222" s="667"/>
      <c r="BK222" s="667"/>
      <c r="BL222" s="667"/>
      <c r="BM222" s="639"/>
      <c r="BN222" s="624"/>
      <c r="BO222" s="625"/>
      <c r="BP222" s="26"/>
      <c r="BQ222" s="572"/>
      <c r="BR222" s="573"/>
      <c r="BS222" s="573"/>
      <c r="BT222" s="573"/>
      <c r="BU222" s="574"/>
      <c r="BV222" s="572"/>
      <c r="BW222" s="573"/>
      <c r="BX222" s="573"/>
      <c r="BY222" s="573"/>
      <c r="BZ222" s="574"/>
      <c r="CC222" s="118"/>
      <c r="CD222" s="165"/>
      <c r="CE222" s="76"/>
      <c r="CF222" s="166"/>
      <c r="CG222" s="167"/>
      <c r="CH222" s="168"/>
      <c r="CI222" s="169"/>
      <c r="CJ222" s="169"/>
      <c r="CK222" s="170"/>
      <c r="CL222" s="119"/>
      <c r="CM222" s="119"/>
      <c r="CN222" s="119"/>
      <c r="CO222" s="119"/>
      <c r="CP222" s="76"/>
      <c r="CQ222" s="171"/>
      <c r="CR222" s="172"/>
      <c r="CS222" s="173"/>
      <c r="CU222" s="353"/>
      <c r="CV222" s="354" t="s">
        <v>136</v>
      </c>
      <c r="CW222" s="354"/>
      <c r="CX222" s="354" t="s">
        <v>137</v>
      </c>
      <c r="CY222" s="355">
        <f>$CY$175</f>
        <v>42628</v>
      </c>
    </row>
    <row r="223" spans="59:103" ht="14.4" customHeight="1" x14ac:dyDescent="0.3">
      <c r="BG223" s="671" t="s">
        <v>189</v>
      </c>
      <c r="BH223" s="669"/>
      <c r="BI223" s="670"/>
      <c r="BJ223" s="667"/>
      <c r="BK223" s="667"/>
      <c r="BL223" s="667"/>
      <c r="BM223" s="672"/>
      <c r="BN223" s="644"/>
      <c r="BO223" s="645"/>
      <c r="BP223" s="26"/>
      <c r="BQ223" s="572"/>
      <c r="BR223" s="709"/>
      <c r="BS223" s="573"/>
      <c r="BT223" s="573"/>
      <c r="BU223" s="574"/>
      <c r="BV223" s="572"/>
      <c r="BW223" s="573"/>
      <c r="BX223" s="573"/>
      <c r="BY223" s="573"/>
      <c r="BZ223" s="574"/>
      <c r="CU223" s="356"/>
      <c r="CV223" s="357" t="s">
        <v>6</v>
      </c>
      <c r="CW223" s="358"/>
      <c r="CX223" s="359" t="str">
        <f>$CX$176</f>
        <v xml:space="preserve">          Joueurs @ $13.00</v>
      </c>
      <c r="CY223" s="359" t="s">
        <v>139</v>
      </c>
    </row>
    <row r="224" spans="59:103" ht="14.4" customHeight="1" x14ac:dyDescent="0.3">
      <c r="BG224" s="673"/>
      <c r="BH224" s="674"/>
      <c r="BI224" s="675"/>
      <c r="BJ224" s="672"/>
      <c r="BK224" s="672"/>
      <c r="BL224" s="672"/>
      <c r="BM224" s="672"/>
      <c r="BN224" s="644"/>
      <c r="BO224" s="645"/>
      <c r="BP224" s="26"/>
      <c r="BQ224" s="572"/>
      <c r="BR224" s="573"/>
      <c r="BS224" s="573"/>
      <c r="BT224" s="573"/>
      <c r="BU224" s="574"/>
      <c r="BV224" s="572"/>
      <c r="BW224" s="573"/>
      <c r="BX224" s="573"/>
      <c r="BY224" s="573"/>
      <c r="BZ224" s="574"/>
      <c r="CU224" s="356"/>
      <c r="CV224" s="360" t="str">
        <f>Donnees!BF6</f>
        <v>Jocelyne Brunelle</v>
      </c>
      <c r="CW224" s="358"/>
      <c r="CX224" s="361" t="str">
        <f>$CX$177</f>
        <v xml:space="preserve">          Substituts @ $10.00</v>
      </c>
      <c r="CY224" s="361" t="s">
        <v>139</v>
      </c>
    </row>
    <row r="225" spans="59:103" ht="14.4" customHeight="1" thickBot="1" x14ac:dyDescent="0.35">
      <c r="BG225" s="676"/>
      <c r="BH225" s="675"/>
      <c r="BI225" s="675"/>
      <c r="BJ225" s="672"/>
      <c r="BK225" s="672"/>
      <c r="BL225" s="677"/>
      <c r="BM225" s="678"/>
      <c r="BN225" s="678"/>
      <c r="BO225" s="679"/>
      <c r="BP225" s="33"/>
      <c r="BQ225" s="572"/>
      <c r="BR225" s="573"/>
      <c r="BS225" s="573"/>
      <c r="BT225" s="573"/>
      <c r="BU225" s="574"/>
      <c r="BV225" s="572"/>
      <c r="BW225" s="573"/>
      <c r="BX225" s="573"/>
      <c r="BY225" s="573"/>
      <c r="BZ225" s="574"/>
      <c r="CU225" s="356"/>
      <c r="CV225" s="360"/>
      <c r="CW225" s="358"/>
      <c r="CX225" s="362"/>
      <c r="CY225" s="363"/>
    </row>
    <row r="226" spans="59:103" ht="14.4" customHeight="1" thickBot="1" x14ac:dyDescent="0.35">
      <c r="BG226" s="680"/>
      <c r="BH226" s="681"/>
      <c r="BI226" s="682"/>
      <c r="BJ226" s="682"/>
      <c r="BK226" s="683"/>
      <c r="BL226" s="614" t="s">
        <v>190</v>
      </c>
      <c r="BM226" s="684"/>
      <c r="BN226" s="659"/>
      <c r="BO226" s="660"/>
      <c r="BP226" s="33"/>
      <c r="BQ226" s="575" t="s">
        <v>174</v>
      </c>
      <c r="BR226" s="576"/>
      <c r="BS226" s="576"/>
      <c r="BT226" s="576"/>
      <c r="BU226" s="577"/>
      <c r="BV226" s="575" t="s">
        <v>175</v>
      </c>
      <c r="BW226" s="576"/>
      <c r="BX226" s="576"/>
      <c r="BY226" s="576"/>
      <c r="BZ226" s="577"/>
      <c r="CU226" s="356"/>
      <c r="CV226" s="358" t="s">
        <v>150</v>
      </c>
      <c r="CW226" s="358"/>
      <c r="CX226" s="358"/>
      <c r="CY226" s="364" t="str">
        <f>$CY$179</f>
        <v>Sem2</v>
      </c>
    </row>
    <row r="227" spans="59:103" ht="14.4" customHeight="1" x14ac:dyDescent="0.25">
      <c r="BG227" s="586"/>
      <c r="BH227" s="587" t="s">
        <v>176</v>
      </c>
      <c r="BI227" s="588"/>
      <c r="BJ227" s="588" t="s">
        <v>177</v>
      </c>
      <c r="BK227" s="588"/>
      <c r="BL227" s="588"/>
      <c r="BM227" s="588"/>
      <c r="BN227" s="588"/>
      <c r="BO227" s="589"/>
      <c r="BP227" s="24"/>
      <c r="BQ227" s="578"/>
      <c r="BR227" s="579"/>
      <c r="BS227" s="579"/>
      <c r="BT227" s="579"/>
      <c r="BU227" s="580"/>
      <c r="BV227" s="578"/>
      <c r="BW227" s="579"/>
      <c r="BX227" s="579"/>
      <c r="BY227" s="579"/>
      <c r="BZ227" s="580"/>
      <c r="CU227" s="356"/>
      <c r="CV227" s="365" t="s">
        <v>142</v>
      </c>
      <c r="CW227" s="358"/>
      <c r="CX227" s="365" t="s">
        <v>143</v>
      </c>
      <c r="CY227" s="365" t="s">
        <v>144</v>
      </c>
    </row>
    <row r="228" spans="59:103" ht="14.4" customHeight="1" x14ac:dyDescent="0.25">
      <c r="BG228" s="590"/>
      <c r="BH228" s="591"/>
      <c r="BI228" s="592" t="s">
        <v>178</v>
      </c>
      <c r="BJ228" s="592"/>
      <c r="BK228" s="592"/>
      <c r="BL228" s="592"/>
      <c r="BM228" s="592"/>
      <c r="BN228" s="593" t="s">
        <v>179</v>
      </c>
      <c r="BO228" s="594">
        <v>6</v>
      </c>
      <c r="BP228" s="26"/>
      <c r="BQ228" s="572"/>
      <c r="BR228" s="573"/>
      <c r="BS228" s="573"/>
      <c r="BT228" s="573"/>
      <c r="BU228" s="574"/>
      <c r="BV228" s="572"/>
      <c r="BW228" s="573"/>
      <c r="BX228" s="573"/>
      <c r="BY228" s="573"/>
      <c r="BZ228" s="574"/>
      <c r="CU228" s="356"/>
      <c r="CV228" s="366"/>
      <c r="CW228" s="367"/>
      <c r="CX228" s="368"/>
      <c r="CY228" s="369"/>
    </row>
    <row r="229" spans="59:103" ht="14.4" customHeight="1" x14ac:dyDescent="0.3">
      <c r="BG229" s="595"/>
      <c r="BH229" s="596"/>
      <c r="BI229" s="597"/>
      <c r="BJ229" s="597"/>
      <c r="BK229" s="597"/>
      <c r="BL229" s="597"/>
      <c r="BM229" s="597"/>
      <c r="BN229" s="593"/>
      <c r="BO229" s="594"/>
      <c r="BP229" s="26"/>
      <c r="BQ229" s="572"/>
      <c r="BR229" s="573"/>
      <c r="BS229" s="573"/>
      <c r="BT229" s="573"/>
      <c r="BU229" s="574"/>
      <c r="BV229" s="572"/>
      <c r="BW229" s="573"/>
      <c r="BX229" s="573"/>
      <c r="BY229" s="573"/>
      <c r="BZ229" s="574"/>
      <c r="CU229" s="356"/>
      <c r="CV229" s="370"/>
      <c r="CW229" s="371"/>
      <c r="CX229" s="368"/>
      <c r="CY229" s="369"/>
    </row>
    <row r="230" spans="59:103" ht="14.4" customHeight="1" x14ac:dyDescent="0.25">
      <c r="BG230" s="598" t="s">
        <v>180</v>
      </c>
      <c r="BH230" s="599">
        <v>3</v>
      </c>
      <c r="BI230" s="592"/>
      <c r="BJ230" s="592"/>
      <c r="BK230" s="592" t="s">
        <v>100</v>
      </c>
      <c r="BL230" s="600">
        <f>$BL$178</f>
        <v>42621</v>
      </c>
      <c r="BM230" s="601"/>
      <c r="BN230" s="602"/>
      <c r="BO230" s="603"/>
      <c r="BP230" s="432"/>
      <c r="BQ230" s="572"/>
      <c r="BR230" s="573"/>
      <c r="BS230" s="573"/>
      <c r="BT230" s="573"/>
      <c r="BU230" s="574"/>
      <c r="BV230" s="572"/>
      <c r="BW230" s="573"/>
      <c r="BX230" s="573"/>
      <c r="BY230" s="573"/>
      <c r="BZ230" s="574"/>
      <c r="CU230" s="356"/>
      <c r="CV230" s="370"/>
      <c r="CW230" s="371"/>
      <c r="CX230" s="368"/>
      <c r="CY230" s="369"/>
    </row>
    <row r="231" spans="59:103" ht="14.4" customHeight="1" x14ac:dyDescent="0.3">
      <c r="BG231" s="604"/>
      <c r="BH231" s="596"/>
      <c r="BI231" s="597"/>
      <c r="BJ231" s="597"/>
      <c r="BK231" s="597"/>
      <c r="BL231" s="596"/>
      <c r="BM231" s="597"/>
      <c r="BN231" s="593"/>
      <c r="BO231" s="594"/>
      <c r="BP231" s="26"/>
      <c r="BQ231" s="572"/>
      <c r="BR231" s="573"/>
      <c r="BS231" s="573"/>
      <c r="BT231" s="573"/>
      <c r="BU231" s="574"/>
      <c r="BV231" s="572"/>
      <c r="BW231" s="573"/>
      <c r="BX231" s="573"/>
      <c r="BY231" s="573"/>
      <c r="BZ231" s="574"/>
      <c r="CU231" s="356"/>
      <c r="CV231" s="370"/>
      <c r="CW231" s="371"/>
      <c r="CX231" s="368"/>
      <c r="CY231" s="369"/>
    </row>
    <row r="232" spans="59:103" ht="14.4" customHeight="1" x14ac:dyDescent="0.3">
      <c r="BG232" s="598" t="s">
        <v>181</v>
      </c>
      <c r="BH232" s="605" t="str">
        <f>Donnees!BF5</f>
        <v>André Ouimet</v>
      </c>
      <c r="BI232" s="591"/>
      <c r="BJ232" s="596"/>
      <c r="BK232" s="606"/>
      <c r="BL232" s="593" t="str">
        <f>$BL$180</f>
        <v>Sem1</v>
      </c>
      <c r="BM232" s="607"/>
      <c r="BN232" s="606"/>
      <c r="BO232" s="608"/>
      <c r="BP232" s="14"/>
      <c r="BQ232" s="572"/>
      <c r="BR232" s="573"/>
      <c r="BS232" s="573"/>
      <c r="BT232" s="573"/>
      <c r="BU232" s="574"/>
      <c r="BV232" s="572"/>
      <c r="BW232" s="573"/>
      <c r="BX232" s="573"/>
      <c r="BY232" s="573"/>
      <c r="BZ232" s="574"/>
      <c r="CU232" s="356"/>
      <c r="CV232" s="372"/>
      <c r="CW232" s="371"/>
      <c r="CX232" s="368"/>
      <c r="CY232" s="369"/>
    </row>
    <row r="233" spans="59:103" ht="14.4" customHeight="1" thickBot="1" x14ac:dyDescent="0.35">
      <c r="BG233" s="609"/>
      <c r="BH233" s="610"/>
      <c r="BI233" s="611"/>
      <c r="BJ233" s="612"/>
      <c r="BK233" s="612"/>
      <c r="BL233" s="610"/>
      <c r="BM233" s="613"/>
      <c r="BN233" s="611"/>
      <c r="BO233" s="614"/>
      <c r="BP233" s="26"/>
      <c r="BQ233" s="572"/>
      <c r="BR233" s="573"/>
      <c r="BS233" s="573"/>
      <c r="BT233" s="573"/>
      <c r="BU233" s="574"/>
      <c r="BV233" s="572"/>
      <c r="BW233" s="573"/>
      <c r="BX233" s="573"/>
      <c r="BY233" s="573"/>
      <c r="BZ233" s="574"/>
      <c r="CU233" s="356"/>
      <c r="CV233" s="358"/>
      <c r="CW233" s="358"/>
      <c r="CX233" s="361" t="s">
        <v>145</v>
      </c>
      <c r="CY233" s="373"/>
    </row>
    <row r="234" spans="59:103" ht="14.4" customHeight="1" thickBot="1" x14ac:dyDescent="0.3">
      <c r="BG234" s="615" t="s">
        <v>182</v>
      </c>
      <c r="BH234" s="616" t="s">
        <v>172</v>
      </c>
      <c r="BI234" s="617">
        <v>1</v>
      </c>
      <c r="BJ234" s="617">
        <v>2</v>
      </c>
      <c r="BK234" s="617">
        <v>3</v>
      </c>
      <c r="BL234" s="617" t="s">
        <v>126</v>
      </c>
      <c r="BM234" s="617">
        <v>69</v>
      </c>
      <c r="BN234" s="618">
        <v>169</v>
      </c>
      <c r="BO234" s="619">
        <v>269</v>
      </c>
      <c r="BP234" s="26"/>
      <c r="BQ234" s="581"/>
      <c r="BR234" s="582"/>
      <c r="BS234" s="582"/>
      <c r="BT234" s="583"/>
      <c r="BU234" s="584"/>
      <c r="BV234" s="581"/>
      <c r="BW234" s="582"/>
      <c r="BX234" s="582"/>
      <c r="BY234" s="583"/>
      <c r="BZ234" s="584"/>
      <c r="CU234" s="356"/>
      <c r="CV234" s="358"/>
      <c r="CW234" s="358"/>
      <c r="CX234" s="358"/>
      <c r="CY234" s="364"/>
    </row>
    <row r="235" spans="59:103" ht="14.4" customHeight="1" x14ac:dyDescent="0.25">
      <c r="BG235" s="620">
        <f t="shared" ref="BG235:BH239" si="7">C22</f>
        <v>0</v>
      </c>
      <c r="BH235" s="621">
        <f t="shared" si="7"/>
        <v>0</v>
      </c>
      <c r="BI235" s="622"/>
      <c r="BJ235" s="622"/>
      <c r="BK235" s="622"/>
      <c r="BL235" s="622"/>
      <c r="BM235" s="623"/>
      <c r="BN235" s="624"/>
      <c r="BO235" s="625"/>
      <c r="BP235" s="26"/>
      <c r="BQ235" s="26"/>
      <c r="CU235" s="374"/>
      <c r="CV235" s="375" t="s">
        <v>146</v>
      </c>
      <c r="CW235" s="376"/>
      <c r="CX235" s="377" t="s">
        <v>147</v>
      </c>
      <c r="CY235" s="378"/>
    </row>
    <row r="236" spans="59:103" ht="14.4" customHeight="1" x14ac:dyDescent="0.25">
      <c r="BG236" s="620">
        <f t="shared" si="7"/>
        <v>0</v>
      </c>
      <c r="BH236" s="621">
        <f t="shared" si="7"/>
        <v>0</v>
      </c>
      <c r="BI236" s="622"/>
      <c r="BJ236" s="622"/>
      <c r="BK236" s="622"/>
      <c r="BL236" s="622"/>
      <c r="BM236" s="623"/>
      <c r="BN236" s="624"/>
      <c r="BO236" s="625"/>
      <c r="BP236" s="26"/>
      <c r="BQ236" s="26"/>
      <c r="CU236" s="379"/>
      <c r="CV236" s="379"/>
      <c r="CW236" s="379"/>
      <c r="CX236" s="379"/>
      <c r="CY236" s="379"/>
    </row>
    <row r="237" spans="59:103" ht="14.4" customHeight="1" x14ac:dyDescent="0.3">
      <c r="BG237" s="620">
        <f t="shared" si="7"/>
        <v>0</v>
      </c>
      <c r="BH237" s="621">
        <f t="shared" si="7"/>
        <v>0</v>
      </c>
      <c r="BI237" s="622"/>
      <c r="BJ237" s="622"/>
      <c r="BK237" s="622"/>
      <c r="BL237" s="622"/>
      <c r="BM237" s="623"/>
      <c r="BN237" s="624"/>
      <c r="BO237" s="625"/>
      <c r="BP237" s="26"/>
      <c r="BQ237" s="26"/>
      <c r="CU237" s="48"/>
      <c r="CV237" s="48"/>
      <c r="CW237" s="48"/>
      <c r="CX237" s="48"/>
      <c r="CY237" s="48"/>
    </row>
    <row r="238" spans="59:103" ht="14.4" customHeight="1" x14ac:dyDescent="0.25">
      <c r="BG238" s="620">
        <f t="shared" si="7"/>
        <v>0</v>
      </c>
      <c r="BH238" s="621">
        <f t="shared" si="7"/>
        <v>0</v>
      </c>
      <c r="BI238" s="622"/>
      <c r="BJ238" s="622"/>
      <c r="BK238" s="622"/>
      <c r="BL238" s="622"/>
      <c r="BM238" s="623"/>
      <c r="BN238" s="624"/>
      <c r="BO238" s="625"/>
      <c r="BP238" s="26"/>
      <c r="BQ238" s="26"/>
      <c r="CU238" s="353"/>
      <c r="CV238" s="354" t="s">
        <v>136</v>
      </c>
      <c r="CW238" s="354"/>
      <c r="CX238" s="354" t="s">
        <v>137</v>
      </c>
      <c r="CY238" s="355">
        <f>$CY$175</f>
        <v>42628</v>
      </c>
    </row>
    <row r="239" spans="59:103" ht="14.4" customHeight="1" thickBot="1" x14ac:dyDescent="0.3">
      <c r="BG239" s="626">
        <f t="shared" si="7"/>
        <v>0</v>
      </c>
      <c r="BH239" s="627">
        <f t="shared" si="7"/>
        <v>0</v>
      </c>
      <c r="BI239" s="628"/>
      <c r="BJ239" s="628"/>
      <c r="BK239" s="628"/>
      <c r="BL239" s="628"/>
      <c r="BM239" s="629"/>
      <c r="BN239" s="630"/>
      <c r="BO239" s="631"/>
      <c r="BP239" s="26"/>
      <c r="BQ239" s="26"/>
      <c r="CU239" s="356"/>
      <c r="CV239" s="357" t="s">
        <v>6</v>
      </c>
      <c r="CW239" s="358"/>
      <c r="CX239" s="359" t="str">
        <f>$CX$176</f>
        <v xml:space="preserve">          Joueurs @ $13.00</v>
      </c>
      <c r="CY239" s="359" t="s">
        <v>139</v>
      </c>
    </row>
    <row r="240" spans="59:103" ht="14.4" customHeight="1" x14ac:dyDescent="0.3">
      <c r="BG240" s="632" t="s">
        <v>183</v>
      </c>
      <c r="BH240" s="633">
        <f>SUM(BH235:BH239)</f>
        <v>0</v>
      </c>
      <c r="BI240" s="634"/>
      <c r="BJ240" s="634"/>
      <c r="BK240" s="634"/>
      <c r="BL240" s="634"/>
      <c r="BM240" s="635"/>
      <c r="BN240" s="618"/>
      <c r="BO240" s="619"/>
      <c r="BP240" s="26"/>
      <c r="BQ240" s="26"/>
      <c r="CU240" s="356"/>
      <c r="CV240" s="360" t="str">
        <f>Donnees!BF7</f>
        <v>Gilberte Caron</v>
      </c>
      <c r="CW240" s="358"/>
      <c r="CX240" s="361" t="str">
        <f>$CX$177</f>
        <v xml:space="preserve">          Substituts @ $10.00</v>
      </c>
      <c r="CY240" s="361" t="s">
        <v>139</v>
      </c>
    </row>
    <row r="241" spans="59:103" ht="14.4" customHeight="1" x14ac:dyDescent="0.3">
      <c r="BG241" s="636" t="s">
        <v>184</v>
      </c>
      <c r="BH241" s="637">
        <f>A31</f>
        <v>0</v>
      </c>
      <c r="BI241" s="638"/>
      <c r="BJ241" s="638"/>
      <c r="BK241" s="638"/>
      <c r="BL241" s="638"/>
      <c r="BM241" s="639"/>
      <c r="BN241" s="624"/>
      <c r="BO241" s="625"/>
      <c r="BP241" s="26"/>
      <c r="BQ241" s="26"/>
      <c r="CU241" s="356"/>
      <c r="CV241" s="360"/>
      <c r="CW241" s="358"/>
      <c r="CX241" s="362"/>
      <c r="CY241" s="363"/>
    </row>
    <row r="242" spans="59:103" ht="14.4" customHeight="1" thickBot="1" x14ac:dyDescent="0.35">
      <c r="BG242" s="640" t="s">
        <v>126</v>
      </c>
      <c r="BH242" s="641">
        <f>SUM(BH240:BH241)</f>
        <v>0</v>
      </c>
      <c r="BI242" s="642"/>
      <c r="BJ242" s="642"/>
      <c r="BK242" s="642"/>
      <c r="BL242" s="642"/>
      <c r="BM242" s="643"/>
      <c r="BN242" s="644"/>
      <c r="BO242" s="645"/>
      <c r="BP242" s="26"/>
      <c r="BQ242" s="26"/>
      <c r="CU242" s="356"/>
      <c r="CV242" s="358" t="s">
        <v>151</v>
      </c>
      <c r="CW242" s="358"/>
      <c r="CX242" s="358"/>
      <c r="CY242" s="364" t="str">
        <f>$CY$179</f>
        <v>Sem2</v>
      </c>
    </row>
    <row r="243" spans="59:103" ht="14.4" customHeight="1" thickBot="1" x14ac:dyDescent="0.35">
      <c r="BG243" s="646" t="s">
        <v>185</v>
      </c>
      <c r="BH243" s="647"/>
      <c r="BI243" s="648"/>
      <c r="BJ243" s="649"/>
      <c r="BK243" s="650"/>
      <c r="BL243" s="651" t="s">
        <v>186</v>
      </c>
      <c r="BM243" s="652"/>
      <c r="BN243" s="653"/>
      <c r="BO243" s="654"/>
      <c r="BP243" s="33"/>
      <c r="BQ243" s="33"/>
      <c r="CU243" s="356"/>
      <c r="CV243" s="365" t="s">
        <v>142</v>
      </c>
      <c r="CW243" s="358"/>
      <c r="CX243" s="365" t="s">
        <v>143</v>
      </c>
      <c r="CY243" s="365" t="s">
        <v>144</v>
      </c>
    </row>
    <row r="244" spans="59:103" ht="14.4" customHeight="1" thickBot="1" x14ac:dyDescent="0.35">
      <c r="BG244" s="655" t="s">
        <v>187</v>
      </c>
      <c r="BH244" s="656"/>
      <c r="BI244" s="657"/>
      <c r="BJ244" s="658"/>
      <c r="BK244" s="658"/>
      <c r="BL244" s="612"/>
      <c r="BM244" s="659"/>
      <c r="BN244" s="659"/>
      <c r="BO244" s="660"/>
      <c r="BP244" s="33"/>
      <c r="BQ244" s="33"/>
      <c r="CU244" s="356"/>
      <c r="CV244" s="366"/>
      <c r="CW244" s="367"/>
      <c r="CX244" s="368"/>
      <c r="CY244" s="369"/>
    </row>
    <row r="245" spans="59:103" ht="14.4" customHeight="1" x14ac:dyDescent="0.25">
      <c r="BG245" s="661" t="s">
        <v>188</v>
      </c>
      <c r="BH245" s="662"/>
      <c r="BI245" s="617">
        <v>1</v>
      </c>
      <c r="BJ245" s="617">
        <v>2</v>
      </c>
      <c r="BK245" s="617">
        <v>3</v>
      </c>
      <c r="BL245" s="617" t="s">
        <v>126</v>
      </c>
      <c r="BM245" s="617">
        <v>69</v>
      </c>
      <c r="BN245" s="618">
        <v>169</v>
      </c>
      <c r="BO245" s="619">
        <v>269</v>
      </c>
      <c r="BP245" s="26"/>
      <c r="BQ245" s="26"/>
      <c r="CU245" s="356"/>
      <c r="CV245" s="370"/>
      <c r="CW245" s="371"/>
      <c r="CX245" s="368"/>
      <c r="CY245" s="369"/>
    </row>
    <row r="246" spans="59:103" ht="14.4" customHeight="1" x14ac:dyDescent="0.3">
      <c r="BG246" s="663"/>
      <c r="BH246" s="664"/>
      <c r="BI246" s="665"/>
      <c r="BJ246" s="666"/>
      <c r="BK246" s="666"/>
      <c r="BL246" s="666"/>
      <c r="BM246" s="667"/>
      <c r="BN246" s="624"/>
      <c r="BO246" s="625"/>
      <c r="BP246" s="26"/>
      <c r="BQ246" s="26"/>
      <c r="CU246" s="356"/>
      <c r="CV246" s="370"/>
      <c r="CW246" s="371"/>
      <c r="CX246" s="368"/>
      <c r="CY246" s="369"/>
    </row>
    <row r="247" spans="59:103" ht="14.4" customHeight="1" x14ac:dyDescent="0.3">
      <c r="BG247" s="668"/>
      <c r="BH247" s="669"/>
      <c r="BI247" s="670"/>
      <c r="BJ247" s="667"/>
      <c r="BK247" s="667"/>
      <c r="BL247" s="667"/>
      <c r="BM247" s="639"/>
      <c r="BN247" s="624"/>
      <c r="BO247" s="625"/>
      <c r="BP247" s="26"/>
      <c r="BQ247" s="26"/>
      <c r="CU247" s="356"/>
      <c r="CV247" s="370"/>
      <c r="CW247" s="371"/>
      <c r="CX247" s="368"/>
      <c r="CY247" s="369"/>
    </row>
    <row r="248" spans="59:103" ht="14.4" customHeight="1" x14ac:dyDescent="0.3">
      <c r="BG248" s="671" t="s">
        <v>189</v>
      </c>
      <c r="BH248" s="669"/>
      <c r="BI248" s="670"/>
      <c r="BJ248" s="667"/>
      <c r="BK248" s="667"/>
      <c r="BL248" s="667"/>
      <c r="BM248" s="672"/>
      <c r="BN248" s="644"/>
      <c r="BO248" s="645"/>
      <c r="BP248" s="26"/>
      <c r="BQ248" s="26"/>
      <c r="CU248" s="356"/>
      <c r="CV248" s="372"/>
      <c r="CW248" s="371"/>
      <c r="CX248" s="368"/>
      <c r="CY248" s="369"/>
    </row>
    <row r="249" spans="59:103" ht="14.4" customHeight="1" x14ac:dyDescent="0.3">
      <c r="BG249" s="673"/>
      <c r="BH249" s="674"/>
      <c r="BI249" s="675"/>
      <c r="BJ249" s="672"/>
      <c r="BK249" s="672"/>
      <c r="BL249" s="672"/>
      <c r="BM249" s="672"/>
      <c r="BN249" s="644"/>
      <c r="BO249" s="645"/>
      <c r="BP249" s="26"/>
      <c r="BQ249" s="26"/>
      <c r="CU249" s="356"/>
      <c r="CV249" s="358"/>
      <c r="CW249" s="358"/>
      <c r="CX249" s="361" t="s">
        <v>145</v>
      </c>
      <c r="CY249" s="373"/>
    </row>
    <row r="250" spans="59:103" ht="14.4" customHeight="1" thickBot="1" x14ac:dyDescent="0.35">
      <c r="BG250" s="676"/>
      <c r="BH250" s="675"/>
      <c r="BI250" s="675"/>
      <c r="BJ250" s="672"/>
      <c r="BK250" s="672"/>
      <c r="BL250" s="677"/>
      <c r="BM250" s="678"/>
      <c r="BN250" s="678"/>
      <c r="BO250" s="679"/>
      <c r="BP250" s="33"/>
      <c r="BQ250" s="33"/>
      <c r="CU250" s="356"/>
      <c r="CV250" s="358"/>
      <c r="CW250" s="358"/>
      <c r="CX250" s="358"/>
      <c r="CY250" s="364"/>
    </row>
    <row r="251" spans="59:103" ht="14.4" customHeight="1" thickBot="1" x14ac:dyDescent="0.35">
      <c r="BG251" s="680"/>
      <c r="BH251" s="681"/>
      <c r="BI251" s="682"/>
      <c r="BJ251" s="682"/>
      <c r="BK251" s="683"/>
      <c r="BL251" s="614" t="s">
        <v>190</v>
      </c>
      <c r="BM251" s="684"/>
      <c r="BN251" s="659"/>
      <c r="BO251" s="660"/>
      <c r="BP251" s="33"/>
      <c r="BQ251" s="33"/>
      <c r="CU251" s="374"/>
      <c r="CV251" s="375" t="s">
        <v>146</v>
      </c>
      <c r="CW251" s="376"/>
      <c r="CX251" s="377" t="s">
        <v>147</v>
      </c>
      <c r="CY251" s="378"/>
    </row>
    <row r="252" spans="59:103" ht="14.4" customHeight="1" x14ac:dyDescent="0.3">
      <c r="BG252" s="685"/>
      <c r="BH252" s="686"/>
      <c r="BI252" s="685"/>
      <c r="BJ252" s="685"/>
      <c r="BK252" s="685"/>
      <c r="BL252" s="685"/>
      <c r="BM252" s="685"/>
      <c r="BN252" s="26"/>
      <c r="BO252" s="26"/>
      <c r="BP252" s="26"/>
      <c r="BQ252" s="26"/>
      <c r="CU252" s="48"/>
      <c r="CV252" s="48"/>
      <c r="CW252" s="48"/>
      <c r="CX252" s="48"/>
      <c r="CY252" s="48"/>
    </row>
    <row r="253" spans="59:103" ht="14.4" customHeight="1" thickBot="1" x14ac:dyDescent="0.35">
      <c r="BG253" s="48"/>
      <c r="BH253" s="48"/>
      <c r="BI253" s="48"/>
      <c r="BJ253" s="48"/>
      <c r="BK253" s="48"/>
      <c r="BL253" s="48"/>
      <c r="BM253" s="48"/>
      <c r="BN253" s="48"/>
      <c r="BO253" s="48"/>
      <c r="BP253" s="14"/>
      <c r="BQ253" s="14"/>
      <c r="CU253" s="48"/>
      <c r="CV253" s="48"/>
      <c r="CW253" s="48"/>
      <c r="CX253" s="48"/>
      <c r="CY253" s="48"/>
    </row>
    <row r="254" spans="59:103" ht="14.4" customHeight="1" x14ac:dyDescent="0.25">
      <c r="BG254" s="586"/>
      <c r="BH254" s="587" t="s">
        <v>176</v>
      </c>
      <c r="BI254" s="588"/>
      <c r="BJ254" s="588" t="s">
        <v>177</v>
      </c>
      <c r="BK254" s="588"/>
      <c r="BL254" s="588"/>
      <c r="BM254" s="588"/>
      <c r="BN254" s="588"/>
      <c r="BO254" s="589"/>
      <c r="BP254" s="24"/>
      <c r="BQ254" s="24"/>
      <c r="CU254" s="353"/>
      <c r="CV254" s="354" t="s">
        <v>136</v>
      </c>
      <c r="CW254" s="354"/>
      <c r="CX254" s="354" t="s">
        <v>137</v>
      </c>
      <c r="CY254" s="355">
        <f>$CY$175</f>
        <v>42628</v>
      </c>
    </row>
    <row r="255" spans="59:103" ht="14.4" customHeight="1" x14ac:dyDescent="0.25">
      <c r="BG255" s="590"/>
      <c r="BH255" s="591"/>
      <c r="BI255" s="592" t="s">
        <v>178</v>
      </c>
      <c r="BJ255" s="592"/>
      <c r="BK255" s="592"/>
      <c r="BL255" s="592"/>
      <c r="BM255" s="592"/>
      <c r="BN255" s="593" t="s">
        <v>179</v>
      </c>
      <c r="BO255" s="594">
        <v>15</v>
      </c>
      <c r="BP255" s="26"/>
      <c r="BQ255" s="26"/>
      <c r="CU255" s="356"/>
      <c r="CV255" s="357" t="s">
        <v>6</v>
      </c>
      <c r="CW255" s="358"/>
      <c r="CX255" s="359" t="str">
        <f>$CX$176</f>
        <v xml:space="preserve">          Joueurs @ $13.00</v>
      </c>
      <c r="CY255" s="359" t="s">
        <v>139</v>
      </c>
    </row>
    <row r="256" spans="59:103" ht="14.4" customHeight="1" x14ac:dyDescent="0.3">
      <c r="BG256" s="595"/>
      <c r="BH256" s="596"/>
      <c r="BI256" s="597"/>
      <c r="BJ256" s="597"/>
      <c r="BK256" s="597"/>
      <c r="BL256" s="597"/>
      <c r="BM256" s="597"/>
      <c r="BN256" s="593"/>
      <c r="BO256" s="594"/>
      <c r="BP256" s="26"/>
      <c r="BQ256" s="26"/>
      <c r="CU256" s="356"/>
      <c r="CV256" s="360" t="str">
        <f>Donnees!BF8</f>
        <v>Carole Moreau</v>
      </c>
      <c r="CW256" s="358"/>
      <c r="CX256" s="361" t="str">
        <f>$CX$177</f>
        <v xml:space="preserve">          Substituts @ $10.00</v>
      </c>
      <c r="CY256" s="361" t="s">
        <v>139</v>
      </c>
    </row>
    <row r="257" spans="59:103" ht="14.4" customHeight="1" x14ac:dyDescent="0.25">
      <c r="BG257" s="598" t="s">
        <v>180</v>
      </c>
      <c r="BH257" s="599">
        <v>4</v>
      </c>
      <c r="BI257" s="592"/>
      <c r="BJ257" s="592"/>
      <c r="BK257" s="592" t="s">
        <v>100</v>
      </c>
      <c r="BL257" s="600">
        <f>$BL$178</f>
        <v>42621</v>
      </c>
      <c r="BM257" s="601"/>
      <c r="BN257" s="602"/>
      <c r="BO257" s="603"/>
      <c r="BP257" s="432"/>
      <c r="BQ257" s="432"/>
      <c r="CU257" s="356"/>
      <c r="CV257" s="360"/>
      <c r="CW257" s="358"/>
      <c r="CX257" s="362"/>
      <c r="CY257" s="363"/>
    </row>
    <row r="258" spans="59:103" ht="14.4" customHeight="1" x14ac:dyDescent="0.3">
      <c r="BG258" s="604"/>
      <c r="BH258" s="596"/>
      <c r="BI258" s="597"/>
      <c r="BJ258" s="597"/>
      <c r="BK258" s="597"/>
      <c r="BL258" s="596"/>
      <c r="BM258" s="597"/>
      <c r="BN258" s="593"/>
      <c r="BO258" s="594"/>
      <c r="BP258" s="26"/>
      <c r="BQ258" s="26"/>
      <c r="CU258" s="356"/>
      <c r="CV258" s="358" t="s">
        <v>152</v>
      </c>
      <c r="CW258" s="358"/>
      <c r="CX258" s="358"/>
      <c r="CY258" s="364" t="str">
        <f>$CY$179</f>
        <v>Sem2</v>
      </c>
    </row>
    <row r="259" spans="59:103" ht="14.4" customHeight="1" x14ac:dyDescent="0.3">
      <c r="BG259" s="598" t="s">
        <v>181</v>
      </c>
      <c r="BH259" s="605" t="str">
        <f>Donnees!BF6</f>
        <v>Jocelyne Brunelle</v>
      </c>
      <c r="BI259" s="591"/>
      <c r="BJ259" s="596"/>
      <c r="BK259" s="606"/>
      <c r="BL259" s="593" t="str">
        <f>$BL$180</f>
        <v>Sem1</v>
      </c>
      <c r="BM259" s="607"/>
      <c r="BN259" s="606"/>
      <c r="BO259" s="608"/>
      <c r="BP259" s="14"/>
      <c r="BQ259" s="14"/>
      <c r="CU259" s="356"/>
      <c r="CV259" s="365" t="s">
        <v>142</v>
      </c>
      <c r="CW259" s="358"/>
      <c r="CX259" s="365" t="s">
        <v>143</v>
      </c>
      <c r="CY259" s="365" t="s">
        <v>144</v>
      </c>
    </row>
    <row r="260" spans="59:103" ht="14.4" customHeight="1" thickBot="1" x14ac:dyDescent="0.35">
      <c r="BG260" s="609"/>
      <c r="BH260" s="610"/>
      <c r="BI260" s="611"/>
      <c r="BJ260" s="612"/>
      <c r="BK260" s="612"/>
      <c r="BL260" s="610"/>
      <c r="BM260" s="613"/>
      <c r="BN260" s="611"/>
      <c r="BO260" s="614"/>
      <c r="BP260" s="26"/>
      <c r="BQ260" s="26"/>
      <c r="CU260" s="356"/>
      <c r="CV260" s="366"/>
      <c r="CW260" s="367"/>
      <c r="CX260" s="368"/>
      <c r="CY260" s="369"/>
    </row>
    <row r="261" spans="59:103" ht="14.4" customHeight="1" x14ac:dyDescent="0.25">
      <c r="BG261" s="615" t="s">
        <v>182</v>
      </c>
      <c r="BH261" s="616" t="s">
        <v>172</v>
      </c>
      <c r="BI261" s="617">
        <v>1</v>
      </c>
      <c r="BJ261" s="617">
        <v>2</v>
      </c>
      <c r="BK261" s="617">
        <v>3</v>
      </c>
      <c r="BL261" s="617" t="s">
        <v>126</v>
      </c>
      <c r="BM261" s="617">
        <v>69</v>
      </c>
      <c r="BN261" s="618">
        <v>169</v>
      </c>
      <c r="BO261" s="619">
        <v>269</v>
      </c>
      <c r="BP261" s="26"/>
      <c r="BQ261" s="26"/>
      <c r="CU261" s="356"/>
      <c r="CV261" s="370"/>
      <c r="CW261" s="371"/>
      <c r="CX261" s="368"/>
      <c r="CY261" s="369"/>
    </row>
    <row r="262" spans="59:103" ht="14.4" customHeight="1" x14ac:dyDescent="0.25">
      <c r="BG262" s="620">
        <f t="shared" ref="BG262:BH266" si="8">C32</f>
        <v>0</v>
      </c>
      <c r="BH262" s="621">
        <f t="shared" si="8"/>
        <v>0</v>
      </c>
      <c r="BI262" s="622"/>
      <c r="BJ262" s="622"/>
      <c r="BK262" s="622"/>
      <c r="BL262" s="622"/>
      <c r="BM262" s="623"/>
      <c r="BN262" s="624"/>
      <c r="BO262" s="625"/>
      <c r="BP262" s="26"/>
      <c r="BQ262" s="26"/>
      <c r="CU262" s="356"/>
      <c r="CV262" s="370"/>
      <c r="CW262" s="371"/>
      <c r="CX262" s="368"/>
      <c r="CY262" s="369"/>
    </row>
    <row r="263" spans="59:103" ht="14.4" customHeight="1" x14ac:dyDescent="0.25">
      <c r="BG263" s="620">
        <f t="shared" si="8"/>
        <v>0</v>
      </c>
      <c r="BH263" s="621">
        <f t="shared" si="8"/>
        <v>0</v>
      </c>
      <c r="BI263" s="622"/>
      <c r="BJ263" s="622"/>
      <c r="BK263" s="622"/>
      <c r="BL263" s="622"/>
      <c r="BM263" s="623"/>
      <c r="BN263" s="624"/>
      <c r="BO263" s="625"/>
      <c r="BP263" s="26"/>
      <c r="BQ263" s="26"/>
      <c r="CU263" s="356"/>
      <c r="CV263" s="370"/>
      <c r="CW263" s="371"/>
      <c r="CX263" s="368"/>
      <c r="CY263" s="369"/>
    </row>
    <row r="264" spans="59:103" ht="14.4" customHeight="1" x14ac:dyDescent="0.25">
      <c r="BG264" s="620">
        <f t="shared" si="8"/>
        <v>0</v>
      </c>
      <c r="BH264" s="621">
        <f t="shared" si="8"/>
        <v>0</v>
      </c>
      <c r="BI264" s="622"/>
      <c r="BJ264" s="622"/>
      <c r="BK264" s="622"/>
      <c r="BL264" s="622"/>
      <c r="BM264" s="623"/>
      <c r="BN264" s="624"/>
      <c r="BO264" s="625"/>
      <c r="BP264" s="26"/>
      <c r="BQ264" s="26"/>
      <c r="CU264" s="356"/>
      <c r="CV264" s="372"/>
      <c r="CW264" s="371"/>
      <c r="CX264" s="368"/>
      <c r="CY264" s="369"/>
    </row>
    <row r="265" spans="59:103" ht="14.4" customHeight="1" x14ac:dyDescent="0.25">
      <c r="BG265" s="620">
        <f t="shared" si="8"/>
        <v>0</v>
      </c>
      <c r="BH265" s="621">
        <f t="shared" si="8"/>
        <v>0</v>
      </c>
      <c r="BI265" s="622"/>
      <c r="BJ265" s="622"/>
      <c r="BK265" s="622"/>
      <c r="BL265" s="622"/>
      <c r="BM265" s="623"/>
      <c r="BN265" s="624"/>
      <c r="BO265" s="625"/>
      <c r="BP265" s="26"/>
      <c r="BQ265" s="26"/>
      <c r="CU265" s="356"/>
      <c r="CV265" s="358"/>
      <c r="CW265" s="358"/>
      <c r="CX265" s="361" t="s">
        <v>145</v>
      </c>
      <c r="CY265" s="373"/>
    </row>
    <row r="266" spans="59:103" ht="14.4" customHeight="1" thickBot="1" x14ac:dyDescent="0.3">
      <c r="BG266" s="626">
        <f t="shared" si="8"/>
        <v>0</v>
      </c>
      <c r="BH266" s="627">
        <f t="shared" si="8"/>
        <v>0</v>
      </c>
      <c r="BI266" s="628"/>
      <c r="BJ266" s="628"/>
      <c r="BK266" s="628"/>
      <c r="BL266" s="628"/>
      <c r="BM266" s="629"/>
      <c r="BN266" s="630"/>
      <c r="BO266" s="631"/>
      <c r="BP266" s="26"/>
      <c r="BQ266" s="26"/>
      <c r="CU266" s="356"/>
      <c r="CV266" s="358"/>
      <c r="CW266" s="358"/>
      <c r="CX266" s="358"/>
      <c r="CY266" s="364"/>
    </row>
    <row r="267" spans="59:103" ht="14.4" customHeight="1" x14ac:dyDescent="0.3">
      <c r="BG267" s="632" t="s">
        <v>183</v>
      </c>
      <c r="BH267" s="633">
        <f>SUM(BH262:BH266)</f>
        <v>0</v>
      </c>
      <c r="BI267" s="634"/>
      <c r="BJ267" s="634"/>
      <c r="BK267" s="634"/>
      <c r="BL267" s="634"/>
      <c r="BM267" s="635"/>
      <c r="BN267" s="618"/>
      <c r="BO267" s="619"/>
      <c r="BP267" s="26"/>
      <c r="BQ267" s="26"/>
      <c r="CU267" s="374"/>
      <c r="CV267" s="375" t="s">
        <v>146</v>
      </c>
      <c r="CW267" s="376"/>
      <c r="CX267" s="377" t="s">
        <v>147</v>
      </c>
      <c r="CY267" s="378"/>
    </row>
    <row r="268" spans="59:103" ht="14.4" customHeight="1" x14ac:dyDescent="0.3">
      <c r="BG268" s="636" t="s">
        <v>184</v>
      </c>
      <c r="BH268" s="637">
        <f>A41</f>
        <v>0</v>
      </c>
      <c r="BI268" s="638"/>
      <c r="BJ268" s="638"/>
      <c r="BK268" s="638"/>
      <c r="BL268" s="638"/>
      <c r="BM268" s="639"/>
      <c r="BN268" s="624"/>
      <c r="BO268" s="625"/>
      <c r="BP268" s="26"/>
      <c r="BQ268" s="26"/>
    </row>
    <row r="269" spans="59:103" ht="14.4" customHeight="1" thickBot="1" x14ac:dyDescent="0.35">
      <c r="BG269" s="640" t="s">
        <v>126</v>
      </c>
      <c r="BH269" s="641">
        <f>SUM(BH267:BH268)</f>
        <v>0</v>
      </c>
      <c r="BI269" s="642"/>
      <c r="BJ269" s="642"/>
      <c r="BK269" s="642"/>
      <c r="BL269" s="642"/>
      <c r="BM269" s="643"/>
      <c r="BN269" s="644"/>
      <c r="BO269" s="645"/>
      <c r="BP269" s="26"/>
      <c r="BQ269" s="26"/>
      <c r="CU269" s="353"/>
      <c r="CV269" s="354" t="s">
        <v>136</v>
      </c>
      <c r="CW269" s="354"/>
      <c r="CX269" s="354" t="s">
        <v>137</v>
      </c>
      <c r="CY269" s="355">
        <f>$CY$175</f>
        <v>42628</v>
      </c>
    </row>
    <row r="270" spans="59:103" ht="14.4" customHeight="1" thickBot="1" x14ac:dyDescent="0.35">
      <c r="BG270" s="646" t="s">
        <v>185</v>
      </c>
      <c r="BH270" s="647"/>
      <c r="BI270" s="648"/>
      <c r="BJ270" s="649"/>
      <c r="BK270" s="650"/>
      <c r="BL270" s="651" t="s">
        <v>186</v>
      </c>
      <c r="BM270" s="652"/>
      <c r="BN270" s="653"/>
      <c r="BO270" s="654"/>
      <c r="BP270" s="33"/>
      <c r="BQ270" s="33"/>
      <c r="CU270" s="356"/>
      <c r="CV270" s="357" t="s">
        <v>6</v>
      </c>
      <c r="CW270" s="358"/>
      <c r="CX270" s="359" t="str">
        <f>$CX$176</f>
        <v xml:space="preserve">          Joueurs @ $13.00</v>
      </c>
      <c r="CY270" s="359" t="s">
        <v>139</v>
      </c>
    </row>
    <row r="271" spans="59:103" ht="14.4" customHeight="1" thickBot="1" x14ac:dyDescent="0.35">
      <c r="BG271" s="655" t="s">
        <v>187</v>
      </c>
      <c r="BH271" s="656"/>
      <c r="BI271" s="657"/>
      <c r="BJ271" s="658"/>
      <c r="BK271" s="658"/>
      <c r="BL271" s="612"/>
      <c r="BM271" s="659"/>
      <c r="BN271" s="659"/>
      <c r="BO271" s="660"/>
      <c r="BP271" s="33"/>
      <c r="BQ271" s="33"/>
      <c r="CU271" s="356"/>
      <c r="CV271" s="360" t="str">
        <f>Donnees!BF9</f>
        <v>Cécile Hébert</v>
      </c>
      <c r="CW271" s="358"/>
      <c r="CX271" s="361" t="str">
        <f>$CX$177</f>
        <v xml:space="preserve">          Substituts @ $10.00</v>
      </c>
      <c r="CY271" s="361" t="s">
        <v>139</v>
      </c>
    </row>
    <row r="272" spans="59:103" ht="14.4" customHeight="1" x14ac:dyDescent="0.25">
      <c r="BG272" s="661" t="s">
        <v>188</v>
      </c>
      <c r="BH272" s="662"/>
      <c r="BI272" s="617">
        <v>1</v>
      </c>
      <c r="BJ272" s="617">
        <v>2</v>
      </c>
      <c r="BK272" s="617">
        <v>3</v>
      </c>
      <c r="BL272" s="617" t="s">
        <v>126</v>
      </c>
      <c r="BM272" s="617">
        <v>69</v>
      </c>
      <c r="BN272" s="618">
        <v>169</v>
      </c>
      <c r="BO272" s="619">
        <v>269</v>
      </c>
      <c r="BP272" s="26"/>
      <c r="BQ272" s="26"/>
      <c r="CU272" s="356"/>
      <c r="CV272" s="360"/>
      <c r="CW272" s="358"/>
      <c r="CX272" s="362"/>
      <c r="CY272" s="363"/>
    </row>
    <row r="273" spans="59:103" ht="14.4" customHeight="1" x14ac:dyDescent="0.3">
      <c r="BG273" s="663"/>
      <c r="BH273" s="664"/>
      <c r="BI273" s="665"/>
      <c r="BJ273" s="666"/>
      <c r="BK273" s="666"/>
      <c r="BL273" s="666"/>
      <c r="BM273" s="667"/>
      <c r="BN273" s="624"/>
      <c r="BO273" s="625"/>
      <c r="BP273" s="26"/>
      <c r="BQ273" s="26"/>
      <c r="CU273" s="356"/>
      <c r="CV273" s="358" t="s">
        <v>153</v>
      </c>
      <c r="CW273" s="358"/>
      <c r="CX273" s="358"/>
      <c r="CY273" s="364" t="str">
        <f>$CY$179</f>
        <v>Sem2</v>
      </c>
    </row>
    <row r="274" spans="59:103" ht="14.4" customHeight="1" x14ac:dyDescent="0.3">
      <c r="BG274" s="668"/>
      <c r="BH274" s="669"/>
      <c r="BI274" s="670"/>
      <c r="BJ274" s="667"/>
      <c r="BK274" s="667"/>
      <c r="BL274" s="667"/>
      <c r="BM274" s="639"/>
      <c r="BN274" s="624"/>
      <c r="BO274" s="625"/>
      <c r="BP274" s="26"/>
      <c r="BQ274" s="26"/>
      <c r="CU274" s="356"/>
      <c r="CV274" s="365" t="s">
        <v>142</v>
      </c>
      <c r="CW274" s="358"/>
      <c r="CX274" s="365" t="s">
        <v>143</v>
      </c>
      <c r="CY274" s="365" t="s">
        <v>144</v>
      </c>
    </row>
    <row r="275" spans="59:103" ht="14.4" customHeight="1" x14ac:dyDescent="0.3">
      <c r="BG275" s="671" t="s">
        <v>189</v>
      </c>
      <c r="BH275" s="669"/>
      <c r="BI275" s="670"/>
      <c r="BJ275" s="667"/>
      <c r="BK275" s="667"/>
      <c r="BL275" s="667"/>
      <c r="BM275" s="672"/>
      <c r="BN275" s="644"/>
      <c r="BO275" s="645"/>
      <c r="BP275" s="26"/>
      <c r="BQ275" s="26"/>
      <c r="CU275" s="356"/>
      <c r="CV275" s="366"/>
      <c r="CW275" s="367"/>
      <c r="CX275" s="368"/>
      <c r="CY275" s="369"/>
    </row>
    <row r="276" spans="59:103" ht="14.4" customHeight="1" x14ac:dyDescent="0.3">
      <c r="BG276" s="673"/>
      <c r="BH276" s="674"/>
      <c r="BI276" s="675"/>
      <c r="BJ276" s="672"/>
      <c r="BK276" s="672"/>
      <c r="BL276" s="672"/>
      <c r="BM276" s="672"/>
      <c r="BN276" s="644"/>
      <c r="BO276" s="645"/>
      <c r="BP276" s="26"/>
      <c r="BQ276" s="26"/>
      <c r="CU276" s="356"/>
      <c r="CV276" s="370"/>
      <c r="CW276" s="371"/>
      <c r="CX276" s="368"/>
      <c r="CY276" s="369"/>
    </row>
    <row r="277" spans="59:103" ht="14.4" customHeight="1" thickBot="1" x14ac:dyDescent="0.35">
      <c r="BG277" s="676"/>
      <c r="BH277" s="675"/>
      <c r="BI277" s="675"/>
      <c r="BJ277" s="672"/>
      <c r="BK277" s="672"/>
      <c r="BL277" s="677"/>
      <c r="BM277" s="678"/>
      <c r="BN277" s="678"/>
      <c r="BO277" s="679"/>
      <c r="BP277" s="33"/>
      <c r="BQ277" s="33"/>
      <c r="CU277" s="356"/>
      <c r="CV277" s="370"/>
      <c r="CW277" s="371"/>
      <c r="CX277" s="368"/>
      <c r="CY277" s="369"/>
    </row>
    <row r="278" spans="59:103" ht="14.4" customHeight="1" thickBot="1" x14ac:dyDescent="0.35">
      <c r="BG278" s="680"/>
      <c r="BH278" s="681"/>
      <c r="BI278" s="682"/>
      <c r="BJ278" s="682"/>
      <c r="BK278" s="683"/>
      <c r="BL278" s="614" t="s">
        <v>190</v>
      </c>
      <c r="BM278" s="684"/>
      <c r="BN278" s="659"/>
      <c r="BO278" s="660"/>
      <c r="BP278" s="33"/>
      <c r="BQ278" s="33"/>
      <c r="CU278" s="356"/>
      <c r="CV278" s="370"/>
      <c r="CW278" s="371"/>
      <c r="CX278" s="368"/>
      <c r="CY278" s="369"/>
    </row>
    <row r="279" spans="59:103" ht="14.4" customHeight="1" x14ac:dyDescent="0.25">
      <c r="BG279" s="586"/>
      <c r="BH279" s="587" t="s">
        <v>176</v>
      </c>
      <c r="BI279" s="588"/>
      <c r="BJ279" s="588" t="s">
        <v>177</v>
      </c>
      <c r="BK279" s="588"/>
      <c r="BL279" s="588"/>
      <c r="BM279" s="588"/>
      <c r="BN279" s="588"/>
      <c r="BO279" s="589"/>
      <c r="BP279" s="24"/>
      <c r="BQ279" s="24"/>
      <c r="CU279" s="356"/>
      <c r="CV279" s="372"/>
      <c r="CW279" s="371"/>
      <c r="CX279" s="368"/>
      <c r="CY279" s="369"/>
    </row>
    <row r="280" spans="59:103" ht="14.4" customHeight="1" x14ac:dyDescent="0.25">
      <c r="BG280" s="590"/>
      <c r="BH280" s="591"/>
      <c r="BI280" s="592" t="s">
        <v>178</v>
      </c>
      <c r="BJ280" s="592"/>
      <c r="BK280" s="592"/>
      <c r="BL280" s="592"/>
      <c r="BM280" s="592"/>
      <c r="BN280" s="593" t="s">
        <v>179</v>
      </c>
      <c r="BO280" s="594">
        <v>8</v>
      </c>
      <c r="BP280" s="26"/>
      <c r="BQ280" s="26"/>
      <c r="CU280" s="356"/>
      <c r="CV280" s="358"/>
      <c r="CW280" s="358"/>
      <c r="CX280" s="361" t="s">
        <v>145</v>
      </c>
      <c r="CY280" s="373"/>
    </row>
    <row r="281" spans="59:103" ht="14.4" customHeight="1" thickBot="1" x14ac:dyDescent="0.35">
      <c r="BG281" s="595"/>
      <c r="BH281" s="596"/>
      <c r="BI281" s="597"/>
      <c r="BJ281" s="597"/>
      <c r="BK281" s="597"/>
      <c r="BL281" s="597"/>
      <c r="BM281" s="597"/>
      <c r="BN281" s="593"/>
      <c r="BO281" s="594"/>
      <c r="BP281" s="26"/>
      <c r="BQ281" s="26"/>
      <c r="CU281" s="356"/>
      <c r="CV281" s="358"/>
      <c r="CW281" s="358"/>
      <c r="CX281" s="358"/>
      <c r="CY281" s="364"/>
    </row>
    <row r="282" spans="59:103" ht="14.4" customHeight="1" x14ac:dyDescent="0.25">
      <c r="BG282" s="598" t="s">
        <v>180</v>
      </c>
      <c r="BH282" s="599">
        <v>5</v>
      </c>
      <c r="BI282" s="592"/>
      <c r="BJ282" s="592"/>
      <c r="BK282" s="592" t="s">
        <v>100</v>
      </c>
      <c r="BL282" s="600">
        <f>$BL$178</f>
        <v>42621</v>
      </c>
      <c r="BM282" s="601"/>
      <c r="BN282" s="602"/>
      <c r="BO282" s="603"/>
      <c r="BP282" s="432"/>
      <c r="BQ282" s="432"/>
      <c r="CU282" s="374"/>
      <c r="CV282" s="375" t="s">
        <v>146</v>
      </c>
      <c r="CW282" s="376"/>
      <c r="CX282" s="377" t="s">
        <v>147</v>
      </c>
      <c r="CY282" s="378"/>
    </row>
    <row r="283" spans="59:103" ht="14.4" customHeight="1" x14ac:dyDescent="0.3">
      <c r="BG283" s="604"/>
      <c r="BH283" s="596"/>
      <c r="BI283" s="597"/>
      <c r="BJ283" s="597"/>
      <c r="BK283" s="597"/>
      <c r="BL283" s="596"/>
      <c r="BM283" s="597"/>
      <c r="BN283" s="593"/>
      <c r="BO283" s="594"/>
      <c r="BP283" s="26"/>
      <c r="BQ283" s="26"/>
      <c r="CU283" s="379"/>
      <c r="CV283" s="379"/>
      <c r="CW283" s="379"/>
      <c r="CX283" s="379"/>
      <c r="CY283" s="379"/>
    </row>
    <row r="284" spans="59:103" ht="14.4" customHeight="1" x14ac:dyDescent="0.3">
      <c r="BG284" s="598" t="s">
        <v>181</v>
      </c>
      <c r="BH284" s="605" t="str">
        <f>Donnees!BF7</f>
        <v>Gilberte Caron</v>
      </c>
      <c r="BI284" s="591"/>
      <c r="BJ284" s="596"/>
      <c r="BK284" s="606"/>
      <c r="BL284" s="593" t="str">
        <f>$BL$180</f>
        <v>Sem1</v>
      </c>
      <c r="BM284" s="607"/>
      <c r="BN284" s="606"/>
      <c r="BO284" s="608"/>
      <c r="BP284" s="14"/>
      <c r="BQ284" s="14"/>
      <c r="CU284" s="48"/>
      <c r="CV284" s="48"/>
      <c r="CW284" s="48"/>
      <c r="CX284" s="48"/>
      <c r="CY284" s="48"/>
    </row>
    <row r="285" spans="59:103" ht="14.4" customHeight="1" thickBot="1" x14ac:dyDescent="0.35">
      <c r="BG285" s="609"/>
      <c r="BH285" s="610"/>
      <c r="BI285" s="611"/>
      <c r="BJ285" s="612"/>
      <c r="BK285" s="612"/>
      <c r="BL285" s="610"/>
      <c r="BM285" s="613"/>
      <c r="BN285" s="611"/>
      <c r="BO285" s="614"/>
      <c r="BP285" s="26"/>
      <c r="BQ285" s="26"/>
      <c r="CU285" s="353"/>
      <c r="CV285" s="354" t="s">
        <v>136</v>
      </c>
      <c r="CW285" s="354"/>
      <c r="CX285" s="354" t="s">
        <v>137</v>
      </c>
      <c r="CY285" s="355">
        <f>$CY$175</f>
        <v>42628</v>
      </c>
    </row>
    <row r="286" spans="59:103" ht="14.4" customHeight="1" x14ac:dyDescent="0.25">
      <c r="BG286" s="615" t="s">
        <v>182</v>
      </c>
      <c r="BH286" s="616" t="s">
        <v>172</v>
      </c>
      <c r="BI286" s="617">
        <v>1</v>
      </c>
      <c r="BJ286" s="617">
        <v>2</v>
      </c>
      <c r="BK286" s="617">
        <v>3</v>
      </c>
      <c r="BL286" s="617" t="s">
        <v>126</v>
      </c>
      <c r="BM286" s="617">
        <v>69</v>
      </c>
      <c r="BN286" s="618">
        <v>169</v>
      </c>
      <c r="BO286" s="619">
        <v>269</v>
      </c>
      <c r="BP286" s="26"/>
      <c r="BQ286" s="26"/>
      <c r="CU286" s="356"/>
      <c r="CV286" s="357" t="s">
        <v>6</v>
      </c>
      <c r="CW286" s="358"/>
      <c r="CX286" s="359" t="str">
        <f>$CX$176</f>
        <v xml:space="preserve">          Joueurs @ $13.00</v>
      </c>
      <c r="CY286" s="359" t="s">
        <v>139</v>
      </c>
    </row>
    <row r="287" spans="59:103" ht="14.4" customHeight="1" x14ac:dyDescent="0.25">
      <c r="BG287" s="620">
        <f t="shared" ref="BG287:BH291" si="9">C42</f>
        <v>0</v>
      </c>
      <c r="BH287" s="621">
        <f t="shared" si="9"/>
        <v>0</v>
      </c>
      <c r="BI287" s="622"/>
      <c r="BJ287" s="622"/>
      <c r="BK287" s="622"/>
      <c r="BL287" s="622"/>
      <c r="BM287" s="623"/>
      <c r="BN287" s="624"/>
      <c r="BO287" s="625"/>
      <c r="BP287" s="26"/>
      <c r="BQ287" s="26"/>
      <c r="CU287" s="356"/>
      <c r="CV287" s="360" t="str">
        <f>Donnees!BF10</f>
        <v>Jeannine Chartré</v>
      </c>
      <c r="CW287" s="358"/>
      <c r="CX287" s="361" t="str">
        <f>$CX$177</f>
        <v xml:space="preserve">          Substituts @ $10.00</v>
      </c>
      <c r="CY287" s="361" t="s">
        <v>139</v>
      </c>
    </row>
    <row r="288" spans="59:103" ht="14.4" customHeight="1" x14ac:dyDescent="0.25">
      <c r="BG288" s="620">
        <f t="shared" si="9"/>
        <v>0</v>
      </c>
      <c r="BH288" s="621">
        <f t="shared" si="9"/>
        <v>0</v>
      </c>
      <c r="BI288" s="622"/>
      <c r="BJ288" s="622"/>
      <c r="BK288" s="622"/>
      <c r="BL288" s="622"/>
      <c r="BM288" s="623"/>
      <c r="BN288" s="624"/>
      <c r="BO288" s="625"/>
      <c r="BP288" s="26"/>
      <c r="BQ288" s="26"/>
      <c r="CU288" s="356"/>
      <c r="CV288" s="360"/>
      <c r="CW288" s="358"/>
      <c r="CX288" s="362"/>
      <c r="CY288" s="363"/>
    </row>
    <row r="289" spans="59:103" ht="14.4" customHeight="1" x14ac:dyDescent="0.25">
      <c r="BG289" s="620">
        <f t="shared" si="9"/>
        <v>0</v>
      </c>
      <c r="BH289" s="621">
        <f t="shared" si="9"/>
        <v>0</v>
      </c>
      <c r="BI289" s="622"/>
      <c r="BJ289" s="622"/>
      <c r="BK289" s="622"/>
      <c r="BL289" s="622"/>
      <c r="BM289" s="623"/>
      <c r="BN289" s="624"/>
      <c r="BO289" s="625"/>
      <c r="BP289" s="26"/>
      <c r="BQ289" s="26"/>
      <c r="CU289" s="356"/>
      <c r="CV289" s="358" t="s">
        <v>154</v>
      </c>
      <c r="CW289" s="358"/>
      <c r="CX289" s="358"/>
      <c r="CY289" s="364" t="str">
        <f>$CY$179</f>
        <v>Sem2</v>
      </c>
    </row>
    <row r="290" spans="59:103" ht="14.4" customHeight="1" x14ac:dyDescent="0.25">
      <c r="BG290" s="620">
        <f t="shared" si="9"/>
        <v>0</v>
      </c>
      <c r="BH290" s="621">
        <f t="shared" si="9"/>
        <v>0</v>
      </c>
      <c r="BI290" s="622"/>
      <c r="BJ290" s="622"/>
      <c r="BK290" s="622"/>
      <c r="BL290" s="622"/>
      <c r="BM290" s="623"/>
      <c r="BN290" s="624"/>
      <c r="BO290" s="625"/>
      <c r="BP290" s="26"/>
      <c r="BQ290" s="26"/>
      <c r="CU290" s="356"/>
      <c r="CV290" s="365" t="s">
        <v>142</v>
      </c>
      <c r="CW290" s="358"/>
      <c r="CX290" s="365" t="s">
        <v>143</v>
      </c>
      <c r="CY290" s="365" t="s">
        <v>144</v>
      </c>
    </row>
    <row r="291" spans="59:103" ht="14.4" customHeight="1" thickBot="1" x14ac:dyDescent="0.3">
      <c r="BG291" s="626">
        <f t="shared" si="9"/>
        <v>0</v>
      </c>
      <c r="BH291" s="627">
        <f t="shared" si="9"/>
        <v>0</v>
      </c>
      <c r="BI291" s="628"/>
      <c r="BJ291" s="628"/>
      <c r="BK291" s="628"/>
      <c r="BL291" s="628"/>
      <c r="BM291" s="629"/>
      <c r="BN291" s="630"/>
      <c r="BO291" s="631"/>
      <c r="BP291" s="26"/>
      <c r="BQ291" s="26"/>
      <c r="CU291" s="356"/>
      <c r="CV291" s="366"/>
      <c r="CW291" s="367"/>
      <c r="CX291" s="368"/>
      <c r="CY291" s="369"/>
    </row>
    <row r="292" spans="59:103" ht="14.4" customHeight="1" x14ac:dyDescent="0.3">
      <c r="BG292" s="632" t="s">
        <v>183</v>
      </c>
      <c r="BH292" s="633">
        <f>SUM(BH287:BH291)</f>
        <v>0</v>
      </c>
      <c r="BI292" s="634"/>
      <c r="BJ292" s="634"/>
      <c r="BK292" s="634"/>
      <c r="BL292" s="634"/>
      <c r="BM292" s="635"/>
      <c r="BN292" s="618"/>
      <c r="BO292" s="619"/>
      <c r="BP292" s="26"/>
      <c r="BQ292" s="26"/>
      <c r="CU292" s="356"/>
      <c r="CV292" s="370"/>
      <c r="CW292" s="371"/>
      <c r="CX292" s="368"/>
      <c r="CY292" s="369"/>
    </row>
    <row r="293" spans="59:103" ht="14.4" customHeight="1" x14ac:dyDescent="0.3">
      <c r="BG293" s="636" t="s">
        <v>184</v>
      </c>
      <c r="BH293" s="637">
        <f>A51</f>
        <v>0</v>
      </c>
      <c r="BI293" s="638"/>
      <c r="BJ293" s="638"/>
      <c r="BK293" s="638"/>
      <c r="BL293" s="638"/>
      <c r="BM293" s="639"/>
      <c r="BN293" s="624"/>
      <c r="BO293" s="625"/>
      <c r="BP293" s="26"/>
      <c r="BQ293" s="26"/>
      <c r="CU293" s="356"/>
      <c r="CV293" s="370"/>
      <c r="CW293" s="371"/>
      <c r="CX293" s="368"/>
      <c r="CY293" s="369"/>
    </row>
    <row r="294" spans="59:103" ht="14.4" customHeight="1" thickBot="1" x14ac:dyDescent="0.35">
      <c r="BG294" s="640" t="s">
        <v>126</v>
      </c>
      <c r="BH294" s="641">
        <f>SUM(BH292:BH293)</f>
        <v>0</v>
      </c>
      <c r="BI294" s="642"/>
      <c r="BJ294" s="642"/>
      <c r="BK294" s="642"/>
      <c r="BL294" s="642"/>
      <c r="BM294" s="643"/>
      <c r="BN294" s="644"/>
      <c r="BO294" s="645"/>
      <c r="BP294" s="26"/>
      <c r="BQ294" s="26"/>
      <c r="CU294" s="356"/>
      <c r="CV294" s="370"/>
      <c r="CW294" s="371"/>
      <c r="CX294" s="368"/>
      <c r="CY294" s="369"/>
    </row>
    <row r="295" spans="59:103" ht="14.4" customHeight="1" thickBot="1" x14ac:dyDescent="0.35">
      <c r="BG295" s="646" t="s">
        <v>185</v>
      </c>
      <c r="BH295" s="647"/>
      <c r="BI295" s="648"/>
      <c r="BJ295" s="649"/>
      <c r="BK295" s="650"/>
      <c r="BL295" s="651" t="s">
        <v>186</v>
      </c>
      <c r="BM295" s="652"/>
      <c r="BN295" s="653"/>
      <c r="BO295" s="654"/>
      <c r="BP295" s="33"/>
      <c r="BQ295" s="33"/>
      <c r="CU295" s="356"/>
      <c r="CV295" s="372"/>
      <c r="CW295" s="371"/>
      <c r="CX295" s="368"/>
      <c r="CY295" s="369"/>
    </row>
    <row r="296" spans="59:103" ht="14.4" customHeight="1" thickBot="1" x14ac:dyDescent="0.35">
      <c r="BG296" s="655" t="s">
        <v>187</v>
      </c>
      <c r="BH296" s="656"/>
      <c r="BI296" s="657"/>
      <c r="BJ296" s="658"/>
      <c r="BK296" s="658"/>
      <c r="BL296" s="612"/>
      <c r="BM296" s="659"/>
      <c r="BN296" s="659"/>
      <c r="BO296" s="660"/>
      <c r="BP296" s="33"/>
      <c r="BQ296" s="33"/>
      <c r="CU296" s="356"/>
      <c r="CV296" s="358"/>
      <c r="CW296" s="358"/>
      <c r="CX296" s="361" t="s">
        <v>145</v>
      </c>
      <c r="CY296" s="373"/>
    </row>
    <row r="297" spans="59:103" ht="14.4" customHeight="1" thickBot="1" x14ac:dyDescent="0.3">
      <c r="BG297" s="661" t="s">
        <v>188</v>
      </c>
      <c r="BH297" s="662"/>
      <c r="BI297" s="617">
        <v>1</v>
      </c>
      <c r="BJ297" s="617">
        <v>2</v>
      </c>
      <c r="BK297" s="617">
        <v>3</v>
      </c>
      <c r="BL297" s="617" t="s">
        <v>126</v>
      </c>
      <c r="BM297" s="617">
        <v>69</v>
      </c>
      <c r="BN297" s="618">
        <v>169</v>
      </c>
      <c r="BO297" s="619">
        <v>269</v>
      </c>
      <c r="BP297" s="26"/>
      <c r="BQ297" s="26"/>
      <c r="CU297" s="356"/>
      <c r="CV297" s="358"/>
      <c r="CW297" s="358"/>
      <c r="CX297" s="358"/>
      <c r="CY297" s="364"/>
    </row>
    <row r="298" spans="59:103" ht="14.4" customHeight="1" x14ac:dyDescent="0.3">
      <c r="BG298" s="663"/>
      <c r="BH298" s="664"/>
      <c r="BI298" s="665"/>
      <c r="BJ298" s="666"/>
      <c r="BK298" s="666"/>
      <c r="BL298" s="666"/>
      <c r="BM298" s="667"/>
      <c r="BN298" s="624"/>
      <c r="BO298" s="625"/>
      <c r="BP298" s="26"/>
      <c r="BQ298" s="26"/>
      <c r="CU298" s="374"/>
      <c r="CV298" s="375" t="s">
        <v>146</v>
      </c>
      <c r="CW298" s="376"/>
      <c r="CX298" s="377" t="s">
        <v>147</v>
      </c>
      <c r="CY298" s="378"/>
    </row>
    <row r="299" spans="59:103" ht="14.4" customHeight="1" x14ac:dyDescent="0.3">
      <c r="BG299" s="668"/>
      <c r="BH299" s="669"/>
      <c r="BI299" s="670"/>
      <c r="BJ299" s="667"/>
      <c r="BK299" s="667"/>
      <c r="BL299" s="667"/>
      <c r="BM299" s="639"/>
      <c r="BN299" s="624"/>
      <c r="BO299" s="625"/>
      <c r="BP299" s="26"/>
      <c r="BQ299" s="26"/>
      <c r="CU299" s="48"/>
      <c r="CV299" s="48"/>
      <c r="CW299" s="48"/>
      <c r="CX299" s="48"/>
      <c r="CY299" s="48"/>
    </row>
    <row r="300" spans="59:103" ht="14.4" customHeight="1" x14ac:dyDescent="0.3">
      <c r="BG300" s="671" t="s">
        <v>189</v>
      </c>
      <c r="BH300" s="669"/>
      <c r="BI300" s="670"/>
      <c r="BJ300" s="667"/>
      <c r="BK300" s="667"/>
      <c r="BL300" s="667"/>
      <c r="BM300" s="672"/>
      <c r="BN300" s="644"/>
      <c r="BO300" s="645"/>
      <c r="BP300" s="26"/>
      <c r="BQ300" s="26"/>
      <c r="CU300" s="48"/>
      <c r="CV300" s="48"/>
      <c r="CW300" s="48"/>
      <c r="CX300" s="48"/>
      <c r="CY300" s="48"/>
    </row>
    <row r="301" spans="59:103" ht="14.4" customHeight="1" x14ac:dyDescent="0.3">
      <c r="BG301" s="673"/>
      <c r="BH301" s="674"/>
      <c r="BI301" s="675"/>
      <c r="BJ301" s="672"/>
      <c r="BK301" s="672"/>
      <c r="BL301" s="672"/>
      <c r="BM301" s="672"/>
      <c r="BN301" s="644"/>
      <c r="BO301" s="645"/>
      <c r="BP301" s="26"/>
      <c r="BQ301" s="26"/>
      <c r="CU301" s="353"/>
      <c r="CV301" s="354" t="s">
        <v>136</v>
      </c>
      <c r="CW301" s="354"/>
      <c r="CX301" s="354" t="s">
        <v>137</v>
      </c>
      <c r="CY301" s="355">
        <f>$CY$175</f>
        <v>42628</v>
      </c>
    </row>
    <row r="302" spans="59:103" ht="14.4" customHeight="1" thickBot="1" x14ac:dyDescent="0.35">
      <c r="BG302" s="676"/>
      <c r="BH302" s="675"/>
      <c r="BI302" s="675"/>
      <c r="BJ302" s="672"/>
      <c r="BK302" s="672"/>
      <c r="BL302" s="677"/>
      <c r="BM302" s="678"/>
      <c r="BN302" s="678"/>
      <c r="BO302" s="679"/>
      <c r="BP302" s="33"/>
      <c r="BQ302" s="33"/>
      <c r="CU302" s="356"/>
      <c r="CV302" s="357" t="s">
        <v>6</v>
      </c>
      <c r="CW302" s="358"/>
      <c r="CX302" s="359" t="str">
        <f>$CX$176</f>
        <v xml:space="preserve">          Joueurs @ $13.00</v>
      </c>
      <c r="CY302" s="359" t="s">
        <v>139</v>
      </c>
    </row>
    <row r="303" spans="59:103" ht="14.4" customHeight="1" thickBot="1" x14ac:dyDescent="0.35">
      <c r="BG303" s="680"/>
      <c r="BH303" s="681"/>
      <c r="BI303" s="682"/>
      <c r="BJ303" s="682"/>
      <c r="BK303" s="683"/>
      <c r="BL303" s="614" t="s">
        <v>190</v>
      </c>
      <c r="BM303" s="684"/>
      <c r="BN303" s="659"/>
      <c r="BO303" s="660"/>
      <c r="BP303" s="33"/>
      <c r="BQ303" s="33"/>
      <c r="CU303" s="356"/>
      <c r="CV303" s="360" t="str">
        <f>Donnees!BF11</f>
        <v>France Baril</v>
      </c>
      <c r="CW303" s="358"/>
      <c r="CX303" s="361" t="str">
        <f>$CX$177</f>
        <v xml:space="preserve">          Substituts @ $10.00</v>
      </c>
      <c r="CY303" s="361" t="s">
        <v>139</v>
      </c>
    </row>
    <row r="304" spans="59:103" ht="14.4" customHeight="1" x14ac:dyDescent="0.3">
      <c r="BG304" s="685"/>
      <c r="BH304" s="686"/>
      <c r="BI304" s="685"/>
      <c r="BJ304" s="685"/>
      <c r="BK304" s="685"/>
      <c r="BL304" s="685"/>
      <c r="BM304" s="685"/>
      <c r="BN304" s="26"/>
      <c r="BO304" s="26"/>
      <c r="BP304" s="26"/>
      <c r="BQ304" s="26"/>
      <c r="CU304" s="356"/>
      <c r="CV304" s="360"/>
      <c r="CW304" s="358"/>
      <c r="CX304" s="362"/>
      <c r="CY304" s="363"/>
    </row>
    <row r="305" spans="59:103" ht="14.4" customHeight="1" thickBot="1" x14ac:dyDescent="0.35">
      <c r="BG305" s="48"/>
      <c r="BH305" s="48"/>
      <c r="BI305" s="48"/>
      <c r="BJ305" s="48"/>
      <c r="BK305" s="48"/>
      <c r="BL305" s="48"/>
      <c r="BM305" s="48"/>
      <c r="BN305" s="48"/>
      <c r="BO305" s="48"/>
      <c r="BP305" s="14"/>
      <c r="BQ305" s="14"/>
      <c r="CU305" s="356"/>
      <c r="CV305" s="358" t="s">
        <v>155</v>
      </c>
      <c r="CW305" s="358"/>
      <c r="CX305" s="358"/>
      <c r="CY305" s="364" t="str">
        <f>$CY$179</f>
        <v>Sem2</v>
      </c>
    </row>
    <row r="306" spans="59:103" ht="14.4" customHeight="1" x14ac:dyDescent="0.25">
      <c r="BG306" s="586"/>
      <c r="BH306" s="587" t="s">
        <v>176</v>
      </c>
      <c r="BI306" s="588"/>
      <c r="BJ306" s="588" t="s">
        <v>177</v>
      </c>
      <c r="BK306" s="588"/>
      <c r="BL306" s="588"/>
      <c r="BM306" s="588"/>
      <c r="BN306" s="588"/>
      <c r="BO306" s="589"/>
      <c r="BP306" s="24"/>
      <c r="BQ306" s="24"/>
      <c r="CU306" s="356"/>
      <c r="CV306" s="365" t="s">
        <v>142</v>
      </c>
      <c r="CW306" s="358"/>
      <c r="CX306" s="365" t="s">
        <v>143</v>
      </c>
      <c r="CY306" s="365" t="s">
        <v>144</v>
      </c>
    </row>
    <row r="307" spans="59:103" ht="14.4" customHeight="1" x14ac:dyDescent="0.25">
      <c r="BG307" s="590"/>
      <c r="BH307" s="591"/>
      <c r="BI307" s="592" t="s">
        <v>178</v>
      </c>
      <c r="BJ307" s="592"/>
      <c r="BK307" s="592"/>
      <c r="BL307" s="592"/>
      <c r="BM307" s="592"/>
      <c r="BN307" s="593" t="s">
        <v>179</v>
      </c>
      <c r="BO307" s="594">
        <v>3</v>
      </c>
      <c r="BP307" s="26"/>
      <c r="BQ307" s="26"/>
      <c r="CU307" s="356"/>
      <c r="CV307" s="366"/>
      <c r="CW307" s="367"/>
      <c r="CX307" s="368"/>
      <c r="CY307" s="369"/>
    </row>
    <row r="308" spans="59:103" ht="14.4" customHeight="1" x14ac:dyDescent="0.3">
      <c r="BG308" s="595"/>
      <c r="BH308" s="596"/>
      <c r="BI308" s="597"/>
      <c r="BJ308" s="597"/>
      <c r="BK308" s="597"/>
      <c r="BL308" s="597"/>
      <c r="BM308" s="597"/>
      <c r="BN308" s="593"/>
      <c r="BO308" s="594"/>
      <c r="BP308" s="26"/>
      <c r="BQ308" s="26"/>
      <c r="CU308" s="356"/>
      <c r="CV308" s="370"/>
      <c r="CW308" s="371"/>
      <c r="CX308" s="368"/>
      <c r="CY308" s="369"/>
    </row>
    <row r="309" spans="59:103" ht="14.4" customHeight="1" x14ac:dyDescent="0.25">
      <c r="BG309" s="598" t="s">
        <v>180</v>
      </c>
      <c r="BH309" s="599">
        <v>6</v>
      </c>
      <c r="BI309" s="592"/>
      <c r="BJ309" s="592"/>
      <c r="BK309" s="592" t="s">
        <v>100</v>
      </c>
      <c r="BL309" s="600">
        <f>$BL$178</f>
        <v>42621</v>
      </c>
      <c r="BM309" s="601"/>
      <c r="BN309" s="602"/>
      <c r="BO309" s="603"/>
      <c r="BP309" s="432"/>
      <c r="BQ309" s="432"/>
      <c r="CU309" s="356"/>
      <c r="CV309" s="370"/>
      <c r="CW309" s="371"/>
      <c r="CX309" s="368"/>
      <c r="CY309" s="369"/>
    </row>
    <row r="310" spans="59:103" ht="14.4" customHeight="1" x14ac:dyDescent="0.3">
      <c r="BG310" s="604"/>
      <c r="BH310" s="596"/>
      <c r="BI310" s="597"/>
      <c r="BJ310" s="597"/>
      <c r="BK310" s="597"/>
      <c r="BL310" s="596"/>
      <c r="BM310" s="597"/>
      <c r="BN310" s="593"/>
      <c r="BO310" s="594"/>
      <c r="BP310" s="26"/>
      <c r="BQ310" s="26"/>
      <c r="CU310" s="356"/>
      <c r="CV310" s="370"/>
      <c r="CW310" s="371"/>
      <c r="CX310" s="368"/>
      <c r="CY310" s="369"/>
    </row>
    <row r="311" spans="59:103" ht="14.4" customHeight="1" x14ac:dyDescent="0.3">
      <c r="BG311" s="598" t="s">
        <v>181</v>
      </c>
      <c r="BH311" s="605" t="str">
        <f>Donnees!BF8</f>
        <v>Carole Moreau</v>
      </c>
      <c r="BI311" s="591"/>
      <c r="BJ311" s="596"/>
      <c r="BK311" s="606"/>
      <c r="BL311" s="593" t="str">
        <f>$BL$180</f>
        <v>Sem1</v>
      </c>
      <c r="BM311" s="607"/>
      <c r="BN311" s="606"/>
      <c r="BO311" s="608"/>
      <c r="BP311" s="14"/>
      <c r="BQ311" s="14"/>
      <c r="CU311" s="356"/>
      <c r="CV311" s="372"/>
      <c r="CW311" s="371"/>
      <c r="CX311" s="368"/>
      <c r="CY311" s="369"/>
    </row>
    <row r="312" spans="59:103" ht="14.4" customHeight="1" thickBot="1" x14ac:dyDescent="0.35">
      <c r="BG312" s="609"/>
      <c r="BH312" s="610"/>
      <c r="BI312" s="611"/>
      <c r="BJ312" s="612"/>
      <c r="BK312" s="612"/>
      <c r="BL312" s="610"/>
      <c r="BM312" s="613"/>
      <c r="BN312" s="611"/>
      <c r="BO312" s="614"/>
      <c r="BP312" s="26"/>
      <c r="BQ312" s="26"/>
      <c r="CU312" s="356"/>
      <c r="CV312" s="358"/>
      <c r="CW312" s="358"/>
      <c r="CX312" s="361" t="s">
        <v>145</v>
      </c>
      <c r="CY312" s="373"/>
    </row>
    <row r="313" spans="59:103" ht="14.4" customHeight="1" thickBot="1" x14ac:dyDescent="0.3">
      <c r="BG313" s="615" t="s">
        <v>182</v>
      </c>
      <c r="BH313" s="616" t="s">
        <v>172</v>
      </c>
      <c r="BI313" s="617">
        <v>1</v>
      </c>
      <c r="BJ313" s="617">
        <v>2</v>
      </c>
      <c r="BK313" s="617">
        <v>3</v>
      </c>
      <c r="BL313" s="617" t="s">
        <v>126</v>
      </c>
      <c r="BM313" s="617">
        <v>69</v>
      </c>
      <c r="BN313" s="618">
        <v>169</v>
      </c>
      <c r="BO313" s="619">
        <v>269</v>
      </c>
      <c r="BP313" s="26"/>
      <c r="BQ313" s="26"/>
      <c r="CU313" s="356"/>
      <c r="CV313" s="358"/>
      <c r="CW313" s="358"/>
      <c r="CX313" s="358"/>
      <c r="CY313" s="364"/>
    </row>
    <row r="314" spans="59:103" ht="14.4" customHeight="1" x14ac:dyDescent="0.25">
      <c r="BG314" s="620">
        <f t="shared" ref="BG314:BH318" si="10">C52</f>
        <v>0</v>
      </c>
      <c r="BH314" s="621">
        <f t="shared" si="10"/>
        <v>0</v>
      </c>
      <c r="BI314" s="622"/>
      <c r="BJ314" s="622"/>
      <c r="BK314" s="622"/>
      <c r="BL314" s="622"/>
      <c r="BM314" s="623"/>
      <c r="BN314" s="624"/>
      <c r="BO314" s="625"/>
      <c r="BP314" s="26"/>
      <c r="BQ314" s="26"/>
      <c r="CU314" s="374"/>
      <c r="CV314" s="375" t="s">
        <v>146</v>
      </c>
      <c r="CW314" s="376"/>
      <c r="CX314" s="377" t="s">
        <v>147</v>
      </c>
      <c r="CY314" s="378"/>
    </row>
    <row r="315" spans="59:103" ht="14.4" customHeight="1" x14ac:dyDescent="0.25">
      <c r="BG315" s="620">
        <f t="shared" si="10"/>
        <v>0</v>
      </c>
      <c r="BH315" s="621">
        <f t="shared" si="10"/>
        <v>0</v>
      </c>
      <c r="BI315" s="622"/>
      <c r="BJ315" s="622"/>
      <c r="BK315" s="622"/>
      <c r="BL315" s="622"/>
      <c r="BM315" s="623"/>
      <c r="BN315" s="624"/>
      <c r="BO315" s="625"/>
      <c r="BP315" s="26"/>
      <c r="BQ315" s="26"/>
    </row>
    <row r="316" spans="59:103" ht="14.4" customHeight="1" x14ac:dyDescent="0.25">
      <c r="BG316" s="620">
        <f t="shared" si="10"/>
        <v>0</v>
      </c>
      <c r="BH316" s="621">
        <f t="shared" si="10"/>
        <v>0</v>
      </c>
      <c r="BI316" s="622"/>
      <c r="BJ316" s="622"/>
      <c r="BK316" s="622"/>
      <c r="BL316" s="622"/>
      <c r="BM316" s="623"/>
      <c r="BN316" s="624"/>
      <c r="BO316" s="625"/>
      <c r="BP316" s="26"/>
      <c r="BQ316" s="26"/>
      <c r="CU316" s="353"/>
      <c r="CV316" s="354" t="s">
        <v>136</v>
      </c>
      <c r="CW316" s="354"/>
      <c r="CX316" s="354" t="s">
        <v>137</v>
      </c>
      <c r="CY316" s="355">
        <f>$CY$175</f>
        <v>42628</v>
      </c>
    </row>
    <row r="317" spans="59:103" ht="14.4" customHeight="1" x14ac:dyDescent="0.25">
      <c r="BG317" s="620">
        <f t="shared" si="10"/>
        <v>0</v>
      </c>
      <c r="BH317" s="621">
        <f t="shared" si="10"/>
        <v>0</v>
      </c>
      <c r="BI317" s="622"/>
      <c r="BJ317" s="622"/>
      <c r="BK317" s="622"/>
      <c r="BL317" s="622"/>
      <c r="BM317" s="623"/>
      <c r="BN317" s="624"/>
      <c r="BO317" s="625"/>
      <c r="BP317" s="26"/>
      <c r="BQ317" s="26"/>
      <c r="CU317" s="356"/>
      <c r="CV317" s="357" t="s">
        <v>6</v>
      </c>
      <c r="CW317" s="358"/>
      <c r="CX317" s="359" t="str">
        <f>$CX$176</f>
        <v xml:space="preserve">          Joueurs @ $13.00</v>
      </c>
      <c r="CY317" s="359" t="s">
        <v>139</v>
      </c>
    </row>
    <row r="318" spans="59:103" ht="14.4" customHeight="1" thickBot="1" x14ac:dyDescent="0.3">
      <c r="BG318" s="626">
        <f t="shared" si="10"/>
        <v>0</v>
      </c>
      <c r="BH318" s="627">
        <f t="shared" si="10"/>
        <v>0</v>
      </c>
      <c r="BI318" s="628"/>
      <c r="BJ318" s="628"/>
      <c r="BK318" s="628"/>
      <c r="BL318" s="628"/>
      <c r="BM318" s="629"/>
      <c r="BN318" s="630"/>
      <c r="BO318" s="631"/>
      <c r="BP318" s="26"/>
      <c r="BQ318" s="26"/>
      <c r="CU318" s="356"/>
      <c r="CV318" s="360" t="str">
        <f>Donnees!BF12</f>
        <v>Raymond Chartré</v>
      </c>
      <c r="CW318" s="358"/>
      <c r="CX318" s="361" t="str">
        <f>$CX$177</f>
        <v xml:space="preserve">          Substituts @ $10.00</v>
      </c>
      <c r="CY318" s="361" t="s">
        <v>139</v>
      </c>
    </row>
    <row r="319" spans="59:103" ht="14.4" customHeight="1" x14ac:dyDescent="0.3">
      <c r="BG319" s="632" t="s">
        <v>183</v>
      </c>
      <c r="BH319" s="633">
        <f>SUM(BH314:BH318)</f>
        <v>0</v>
      </c>
      <c r="BI319" s="634"/>
      <c r="BJ319" s="634"/>
      <c r="BK319" s="634"/>
      <c r="BL319" s="634"/>
      <c r="BM319" s="635"/>
      <c r="BN319" s="618"/>
      <c r="BO319" s="619"/>
      <c r="BP319" s="26"/>
      <c r="BQ319" s="26"/>
      <c r="CU319" s="356"/>
      <c r="CV319" s="360"/>
      <c r="CW319" s="358"/>
      <c r="CX319" s="362"/>
      <c r="CY319" s="363"/>
    </row>
    <row r="320" spans="59:103" ht="14.4" customHeight="1" x14ac:dyDescent="0.3">
      <c r="BG320" s="636" t="s">
        <v>184</v>
      </c>
      <c r="BH320" s="637">
        <f>A61</f>
        <v>0</v>
      </c>
      <c r="BI320" s="638"/>
      <c r="BJ320" s="638"/>
      <c r="BK320" s="638"/>
      <c r="BL320" s="638"/>
      <c r="BM320" s="639"/>
      <c r="BN320" s="624"/>
      <c r="BO320" s="625"/>
      <c r="BP320" s="26"/>
      <c r="BQ320" s="26"/>
      <c r="CU320" s="356"/>
      <c r="CV320" s="358" t="s">
        <v>156</v>
      </c>
      <c r="CW320" s="358"/>
      <c r="CX320" s="358"/>
      <c r="CY320" s="364" t="str">
        <f>$CY$179</f>
        <v>Sem2</v>
      </c>
    </row>
    <row r="321" spans="59:103" ht="14.4" customHeight="1" thickBot="1" x14ac:dyDescent="0.35">
      <c r="BG321" s="640" t="s">
        <v>126</v>
      </c>
      <c r="BH321" s="641">
        <f>SUM(BH319:BH320)</f>
        <v>0</v>
      </c>
      <c r="BI321" s="642"/>
      <c r="BJ321" s="642"/>
      <c r="BK321" s="642"/>
      <c r="BL321" s="642"/>
      <c r="BM321" s="643"/>
      <c r="BN321" s="644"/>
      <c r="BO321" s="645"/>
      <c r="BP321" s="26"/>
      <c r="BQ321" s="26"/>
      <c r="CU321" s="356"/>
      <c r="CV321" s="365" t="s">
        <v>142</v>
      </c>
      <c r="CW321" s="358"/>
      <c r="CX321" s="365" t="s">
        <v>143</v>
      </c>
      <c r="CY321" s="365" t="s">
        <v>144</v>
      </c>
    </row>
    <row r="322" spans="59:103" ht="14.4" customHeight="1" thickBot="1" x14ac:dyDescent="0.35">
      <c r="BG322" s="646" t="s">
        <v>185</v>
      </c>
      <c r="BH322" s="647"/>
      <c r="BI322" s="648"/>
      <c r="BJ322" s="649"/>
      <c r="BK322" s="650"/>
      <c r="BL322" s="651" t="s">
        <v>186</v>
      </c>
      <c r="BM322" s="652"/>
      <c r="BN322" s="653"/>
      <c r="BO322" s="654"/>
      <c r="BP322" s="33"/>
      <c r="BQ322" s="33"/>
      <c r="CU322" s="356"/>
      <c r="CV322" s="366"/>
      <c r="CW322" s="367"/>
      <c r="CX322" s="368"/>
      <c r="CY322" s="369"/>
    </row>
    <row r="323" spans="59:103" ht="14.4" customHeight="1" thickBot="1" x14ac:dyDescent="0.35">
      <c r="BG323" s="655" t="s">
        <v>187</v>
      </c>
      <c r="BH323" s="656"/>
      <c r="BI323" s="657"/>
      <c r="BJ323" s="658"/>
      <c r="BK323" s="658"/>
      <c r="BL323" s="612"/>
      <c r="BM323" s="659"/>
      <c r="BN323" s="659"/>
      <c r="BO323" s="660"/>
      <c r="BP323" s="33"/>
      <c r="BQ323" s="33"/>
      <c r="CU323" s="356"/>
      <c r="CV323" s="370"/>
      <c r="CW323" s="371"/>
      <c r="CX323" s="368"/>
      <c r="CY323" s="369"/>
    </row>
    <row r="324" spans="59:103" ht="14.4" customHeight="1" x14ac:dyDescent="0.25">
      <c r="BG324" s="661" t="s">
        <v>188</v>
      </c>
      <c r="BH324" s="662"/>
      <c r="BI324" s="617">
        <v>1</v>
      </c>
      <c r="BJ324" s="617">
        <v>2</v>
      </c>
      <c r="BK324" s="617">
        <v>3</v>
      </c>
      <c r="BL324" s="617" t="s">
        <v>126</v>
      </c>
      <c r="BM324" s="617">
        <v>69</v>
      </c>
      <c r="BN324" s="618">
        <v>169</v>
      </c>
      <c r="BO324" s="619">
        <v>269</v>
      </c>
      <c r="BP324" s="26"/>
      <c r="BQ324" s="26"/>
      <c r="CU324" s="356"/>
      <c r="CV324" s="370"/>
      <c r="CW324" s="371"/>
      <c r="CX324" s="368"/>
      <c r="CY324" s="369"/>
    </row>
    <row r="325" spans="59:103" ht="14.4" customHeight="1" x14ac:dyDescent="0.3">
      <c r="BG325" s="663"/>
      <c r="BH325" s="664"/>
      <c r="BI325" s="665"/>
      <c r="BJ325" s="666"/>
      <c r="BK325" s="666"/>
      <c r="BL325" s="666"/>
      <c r="BM325" s="667"/>
      <c r="BN325" s="624"/>
      <c r="BO325" s="625"/>
      <c r="BP325" s="26"/>
      <c r="BQ325" s="26"/>
      <c r="CU325" s="356"/>
      <c r="CV325" s="370"/>
      <c r="CW325" s="371"/>
      <c r="CX325" s="368"/>
      <c r="CY325" s="369"/>
    </row>
    <row r="326" spans="59:103" ht="14.4" customHeight="1" x14ac:dyDescent="0.3">
      <c r="BG326" s="668"/>
      <c r="BH326" s="669"/>
      <c r="BI326" s="670"/>
      <c r="BJ326" s="667"/>
      <c r="BK326" s="667"/>
      <c r="BL326" s="667"/>
      <c r="BM326" s="639"/>
      <c r="BN326" s="624"/>
      <c r="BO326" s="625"/>
      <c r="BP326" s="26"/>
      <c r="BQ326" s="26"/>
      <c r="CU326" s="356"/>
      <c r="CV326" s="372"/>
      <c r="CW326" s="371"/>
      <c r="CX326" s="368"/>
      <c r="CY326" s="369"/>
    </row>
    <row r="327" spans="59:103" ht="14.4" customHeight="1" x14ac:dyDescent="0.3">
      <c r="BG327" s="671" t="s">
        <v>189</v>
      </c>
      <c r="BH327" s="669"/>
      <c r="BI327" s="670"/>
      <c r="BJ327" s="667"/>
      <c r="BK327" s="667"/>
      <c r="BL327" s="667"/>
      <c r="BM327" s="672"/>
      <c r="BN327" s="644"/>
      <c r="BO327" s="645"/>
      <c r="BP327" s="26"/>
      <c r="BQ327" s="26"/>
      <c r="CU327" s="356"/>
      <c r="CV327" s="358"/>
      <c r="CW327" s="358"/>
      <c r="CX327" s="361" t="s">
        <v>145</v>
      </c>
      <c r="CY327" s="373"/>
    </row>
    <row r="328" spans="59:103" ht="14.4" customHeight="1" thickBot="1" x14ac:dyDescent="0.35">
      <c r="BG328" s="673"/>
      <c r="BH328" s="674"/>
      <c r="BI328" s="675"/>
      <c r="BJ328" s="672"/>
      <c r="BK328" s="672"/>
      <c r="BL328" s="672"/>
      <c r="BM328" s="672"/>
      <c r="BN328" s="644"/>
      <c r="BO328" s="645"/>
      <c r="BP328" s="26"/>
      <c r="BQ328" s="26"/>
      <c r="CU328" s="356"/>
      <c r="CV328" s="358"/>
      <c r="CW328" s="358"/>
      <c r="CX328" s="358"/>
      <c r="CY328" s="364"/>
    </row>
    <row r="329" spans="59:103" ht="14.4" customHeight="1" thickBot="1" x14ac:dyDescent="0.35">
      <c r="BG329" s="676"/>
      <c r="BH329" s="675"/>
      <c r="BI329" s="675"/>
      <c r="BJ329" s="672"/>
      <c r="BK329" s="672"/>
      <c r="BL329" s="677"/>
      <c r="BM329" s="678"/>
      <c r="BN329" s="678"/>
      <c r="BO329" s="679"/>
      <c r="BP329" s="33"/>
      <c r="BQ329" s="33"/>
      <c r="CU329" s="374"/>
      <c r="CV329" s="375" t="s">
        <v>146</v>
      </c>
      <c r="CW329" s="376"/>
      <c r="CX329" s="377" t="s">
        <v>147</v>
      </c>
      <c r="CY329" s="378"/>
    </row>
    <row r="330" spans="59:103" ht="14.4" customHeight="1" thickBot="1" x14ac:dyDescent="0.35">
      <c r="BG330" s="680"/>
      <c r="BH330" s="681"/>
      <c r="BI330" s="682"/>
      <c r="BJ330" s="682"/>
      <c r="BK330" s="683"/>
      <c r="BL330" s="614" t="s">
        <v>190</v>
      </c>
      <c r="BM330" s="684"/>
      <c r="BN330" s="659"/>
      <c r="BO330" s="660"/>
      <c r="BP330" s="33"/>
      <c r="BQ330" s="33"/>
      <c r="CU330" s="379"/>
      <c r="CV330" s="379"/>
      <c r="CW330" s="379"/>
      <c r="CX330" s="379"/>
      <c r="CY330" s="379"/>
    </row>
    <row r="331" spans="59:103" ht="14.4" customHeight="1" x14ac:dyDescent="0.3">
      <c r="BG331" s="586"/>
      <c r="BH331" s="587" t="s">
        <v>176</v>
      </c>
      <c r="BI331" s="588"/>
      <c r="BJ331" s="588" t="s">
        <v>177</v>
      </c>
      <c r="BK331" s="588"/>
      <c r="BL331" s="588"/>
      <c r="BM331" s="588"/>
      <c r="BN331" s="588"/>
      <c r="BO331" s="589"/>
      <c r="BP331" s="24"/>
      <c r="BQ331" s="24"/>
      <c r="CU331" s="48"/>
      <c r="CV331" s="48"/>
      <c r="CW331" s="48"/>
      <c r="CX331" s="48"/>
      <c r="CY331" s="48"/>
    </row>
    <row r="332" spans="59:103" ht="14.4" customHeight="1" x14ac:dyDescent="0.25">
      <c r="BG332" s="590"/>
      <c r="BH332" s="591"/>
      <c r="BI332" s="592" t="s">
        <v>178</v>
      </c>
      <c r="BJ332" s="592"/>
      <c r="BK332" s="592"/>
      <c r="BL332" s="592"/>
      <c r="BM332" s="592"/>
      <c r="BN332" s="593" t="s">
        <v>179</v>
      </c>
      <c r="BO332" s="594">
        <v>10</v>
      </c>
      <c r="BP332" s="26"/>
      <c r="BQ332" s="26"/>
      <c r="CU332" s="353"/>
      <c r="CV332" s="354" t="s">
        <v>136</v>
      </c>
      <c r="CW332" s="354"/>
      <c r="CX332" s="354" t="s">
        <v>137</v>
      </c>
      <c r="CY332" s="355">
        <f>$CY$175</f>
        <v>42628</v>
      </c>
    </row>
    <row r="333" spans="59:103" ht="14.4" customHeight="1" x14ac:dyDescent="0.3">
      <c r="BG333" s="595"/>
      <c r="BH333" s="596"/>
      <c r="BI333" s="597"/>
      <c r="BJ333" s="597"/>
      <c r="BK333" s="597"/>
      <c r="BL333" s="597"/>
      <c r="BM333" s="597"/>
      <c r="BN333" s="593"/>
      <c r="BO333" s="594"/>
      <c r="BP333" s="26"/>
      <c r="BQ333" s="26"/>
      <c r="CU333" s="356"/>
      <c r="CV333" s="357" t="s">
        <v>6</v>
      </c>
      <c r="CW333" s="358"/>
      <c r="CX333" s="359" t="str">
        <f>$CX$176</f>
        <v xml:space="preserve">          Joueurs @ $13.00</v>
      </c>
      <c r="CY333" s="359" t="s">
        <v>139</v>
      </c>
    </row>
    <row r="334" spans="59:103" ht="14.4" customHeight="1" x14ac:dyDescent="0.25">
      <c r="BG334" s="598" t="s">
        <v>180</v>
      </c>
      <c r="BH334" s="599">
        <v>7</v>
      </c>
      <c r="BI334" s="592"/>
      <c r="BJ334" s="592"/>
      <c r="BK334" s="592" t="s">
        <v>100</v>
      </c>
      <c r="BL334" s="600">
        <f>$BL$178</f>
        <v>42621</v>
      </c>
      <c r="BM334" s="601"/>
      <c r="BN334" s="602"/>
      <c r="BO334" s="603"/>
      <c r="BP334" s="432"/>
      <c r="BQ334" s="432"/>
      <c r="CU334" s="356"/>
      <c r="CV334" s="360" t="str">
        <f>Donnees!BF13</f>
        <v>Dorothée Beauchesne</v>
      </c>
      <c r="CW334" s="358"/>
      <c r="CX334" s="361" t="str">
        <f>$CX$177</f>
        <v xml:space="preserve">          Substituts @ $10.00</v>
      </c>
      <c r="CY334" s="361" t="s">
        <v>139</v>
      </c>
    </row>
    <row r="335" spans="59:103" ht="14.4" customHeight="1" x14ac:dyDescent="0.3">
      <c r="BG335" s="604"/>
      <c r="BH335" s="596"/>
      <c r="BI335" s="597"/>
      <c r="BJ335" s="597"/>
      <c r="BK335" s="597"/>
      <c r="BL335" s="596"/>
      <c r="BM335" s="597"/>
      <c r="BN335" s="593"/>
      <c r="BO335" s="594"/>
      <c r="BP335" s="26"/>
      <c r="BQ335" s="26"/>
      <c r="CU335" s="356"/>
      <c r="CV335" s="360"/>
      <c r="CW335" s="358"/>
      <c r="CX335" s="362"/>
      <c r="CY335" s="363"/>
    </row>
    <row r="336" spans="59:103" ht="14.4" customHeight="1" x14ac:dyDescent="0.3">
      <c r="BG336" s="598" t="s">
        <v>181</v>
      </c>
      <c r="BH336" s="605" t="str">
        <f>Donnees!BF9</f>
        <v>Cécile Hébert</v>
      </c>
      <c r="BI336" s="591"/>
      <c r="BJ336" s="596"/>
      <c r="BK336" s="606"/>
      <c r="BL336" s="593" t="str">
        <f>$BL$180</f>
        <v>Sem1</v>
      </c>
      <c r="BM336" s="607"/>
      <c r="BN336" s="606"/>
      <c r="BO336" s="608"/>
      <c r="BP336" s="14"/>
      <c r="BQ336" s="14"/>
      <c r="CU336" s="356"/>
      <c r="CV336" s="358" t="s">
        <v>157</v>
      </c>
      <c r="CW336" s="358"/>
      <c r="CX336" s="358"/>
      <c r="CY336" s="364" t="str">
        <f>$CY$179</f>
        <v>Sem2</v>
      </c>
    </row>
    <row r="337" spans="59:103" ht="14.4" customHeight="1" thickBot="1" x14ac:dyDescent="0.35">
      <c r="BG337" s="609"/>
      <c r="BH337" s="610"/>
      <c r="BI337" s="611"/>
      <c r="BJ337" s="612"/>
      <c r="BK337" s="612"/>
      <c r="BL337" s="610"/>
      <c r="BM337" s="613"/>
      <c r="BN337" s="611"/>
      <c r="BO337" s="614"/>
      <c r="BP337" s="26"/>
      <c r="BQ337" s="26"/>
      <c r="CU337" s="356"/>
      <c r="CV337" s="365" t="s">
        <v>142</v>
      </c>
      <c r="CW337" s="358"/>
      <c r="CX337" s="365" t="s">
        <v>143</v>
      </c>
      <c r="CY337" s="365" t="s">
        <v>144</v>
      </c>
    </row>
    <row r="338" spans="59:103" ht="14.4" customHeight="1" x14ac:dyDescent="0.25">
      <c r="BG338" s="615" t="s">
        <v>182</v>
      </c>
      <c r="BH338" s="616" t="s">
        <v>172</v>
      </c>
      <c r="BI338" s="617">
        <v>1</v>
      </c>
      <c r="BJ338" s="617">
        <v>2</v>
      </c>
      <c r="BK338" s="617">
        <v>3</v>
      </c>
      <c r="BL338" s="617" t="s">
        <v>126</v>
      </c>
      <c r="BM338" s="617">
        <v>69</v>
      </c>
      <c r="BN338" s="618">
        <v>169</v>
      </c>
      <c r="BO338" s="619">
        <v>269</v>
      </c>
      <c r="BP338" s="26"/>
      <c r="BQ338" s="26"/>
      <c r="CU338" s="356"/>
      <c r="CV338" s="366"/>
      <c r="CW338" s="367"/>
      <c r="CX338" s="368"/>
      <c r="CY338" s="369"/>
    </row>
    <row r="339" spans="59:103" ht="14.4" customHeight="1" x14ac:dyDescent="0.25">
      <c r="BG339" s="620">
        <f t="shared" ref="BG339:BH343" si="11">C62</f>
        <v>0</v>
      </c>
      <c r="BH339" s="621">
        <f t="shared" si="11"/>
        <v>0</v>
      </c>
      <c r="BI339" s="622"/>
      <c r="BJ339" s="622"/>
      <c r="BK339" s="622"/>
      <c r="BL339" s="622"/>
      <c r="BM339" s="623"/>
      <c r="BN339" s="624"/>
      <c r="BO339" s="625"/>
      <c r="BP339" s="26"/>
      <c r="BQ339" s="26"/>
      <c r="CU339" s="356"/>
      <c r="CV339" s="370"/>
      <c r="CW339" s="371"/>
      <c r="CX339" s="368"/>
      <c r="CY339" s="369"/>
    </row>
    <row r="340" spans="59:103" ht="14.4" customHeight="1" x14ac:dyDescent="0.25">
      <c r="BG340" s="620">
        <f t="shared" si="11"/>
        <v>0</v>
      </c>
      <c r="BH340" s="621">
        <f t="shared" si="11"/>
        <v>0</v>
      </c>
      <c r="BI340" s="622"/>
      <c r="BJ340" s="622"/>
      <c r="BK340" s="622"/>
      <c r="BL340" s="622"/>
      <c r="BM340" s="623"/>
      <c r="BN340" s="624"/>
      <c r="BO340" s="625"/>
      <c r="BP340" s="26"/>
      <c r="BQ340" s="26"/>
      <c r="CU340" s="356"/>
      <c r="CV340" s="370"/>
      <c r="CW340" s="371"/>
      <c r="CX340" s="368"/>
      <c r="CY340" s="369"/>
    </row>
    <row r="341" spans="59:103" ht="14.4" customHeight="1" x14ac:dyDescent="0.25">
      <c r="BG341" s="620">
        <f t="shared" si="11"/>
        <v>0</v>
      </c>
      <c r="BH341" s="621">
        <f t="shared" si="11"/>
        <v>0</v>
      </c>
      <c r="BI341" s="622"/>
      <c r="BJ341" s="622"/>
      <c r="BK341" s="622"/>
      <c r="BL341" s="622"/>
      <c r="BM341" s="623"/>
      <c r="BN341" s="624"/>
      <c r="BO341" s="625"/>
      <c r="BP341" s="26"/>
      <c r="BQ341" s="26"/>
      <c r="CU341" s="356"/>
      <c r="CV341" s="370"/>
      <c r="CW341" s="371"/>
      <c r="CX341" s="368"/>
      <c r="CY341" s="369"/>
    </row>
    <row r="342" spans="59:103" ht="14.4" customHeight="1" x14ac:dyDescent="0.25">
      <c r="BG342" s="620">
        <f t="shared" si="11"/>
        <v>0</v>
      </c>
      <c r="BH342" s="621">
        <f t="shared" si="11"/>
        <v>0</v>
      </c>
      <c r="BI342" s="622"/>
      <c r="BJ342" s="622"/>
      <c r="BK342" s="622"/>
      <c r="BL342" s="622"/>
      <c r="BM342" s="623"/>
      <c r="BN342" s="624"/>
      <c r="BO342" s="625"/>
      <c r="BP342" s="26"/>
      <c r="BQ342" s="26"/>
      <c r="CU342" s="356"/>
      <c r="CV342" s="372"/>
      <c r="CW342" s="371"/>
      <c r="CX342" s="368"/>
      <c r="CY342" s="369"/>
    </row>
    <row r="343" spans="59:103" ht="14.4" customHeight="1" thickBot="1" x14ac:dyDescent="0.3">
      <c r="BG343" s="626">
        <f t="shared" si="11"/>
        <v>0</v>
      </c>
      <c r="BH343" s="627">
        <f t="shared" si="11"/>
        <v>0</v>
      </c>
      <c r="BI343" s="628"/>
      <c r="BJ343" s="628"/>
      <c r="BK343" s="628"/>
      <c r="BL343" s="628"/>
      <c r="BM343" s="629"/>
      <c r="BN343" s="630"/>
      <c r="BO343" s="631"/>
      <c r="BP343" s="26"/>
      <c r="BQ343" s="26"/>
      <c r="CU343" s="356"/>
      <c r="CV343" s="358"/>
      <c r="CW343" s="358"/>
      <c r="CX343" s="361" t="s">
        <v>145</v>
      </c>
      <c r="CY343" s="373"/>
    </row>
    <row r="344" spans="59:103" ht="14.4" customHeight="1" thickBot="1" x14ac:dyDescent="0.35">
      <c r="BG344" s="632" t="s">
        <v>183</v>
      </c>
      <c r="BH344" s="633">
        <f>SUM(BH339:BH343)</f>
        <v>0</v>
      </c>
      <c r="BI344" s="634"/>
      <c r="BJ344" s="634"/>
      <c r="BK344" s="634"/>
      <c r="BL344" s="634"/>
      <c r="BM344" s="635"/>
      <c r="BN344" s="618"/>
      <c r="BO344" s="619"/>
      <c r="BP344" s="26"/>
      <c r="BQ344" s="26"/>
      <c r="CU344" s="356"/>
      <c r="CV344" s="358"/>
      <c r="CW344" s="358"/>
      <c r="CX344" s="358"/>
      <c r="CY344" s="364"/>
    </row>
    <row r="345" spans="59:103" ht="14.4" customHeight="1" x14ac:dyDescent="0.3">
      <c r="BG345" s="636" t="s">
        <v>184</v>
      </c>
      <c r="BH345" s="637">
        <f>A71</f>
        <v>0</v>
      </c>
      <c r="BI345" s="638"/>
      <c r="BJ345" s="638"/>
      <c r="BK345" s="638"/>
      <c r="BL345" s="638"/>
      <c r="BM345" s="639"/>
      <c r="BN345" s="624"/>
      <c r="BO345" s="625"/>
      <c r="BP345" s="26"/>
      <c r="BQ345" s="26"/>
      <c r="CU345" s="374"/>
      <c r="CV345" s="375" t="s">
        <v>146</v>
      </c>
      <c r="CW345" s="376"/>
      <c r="CX345" s="377" t="s">
        <v>147</v>
      </c>
      <c r="CY345" s="378"/>
    </row>
    <row r="346" spans="59:103" ht="14.4" customHeight="1" thickBot="1" x14ac:dyDescent="0.35">
      <c r="BG346" s="640" t="s">
        <v>126</v>
      </c>
      <c r="BH346" s="641">
        <f>SUM(BH344:BH345)</f>
        <v>0</v>
      </c>
      <c r="BI346" s="642"/>
      <c r="BJ346" s="642"/>
      <c r="BK346" s="642"/>
      <c r="BL346" s="642"/>
      <c r="BM346" s="643"/>
      <c r="BN346" s="644"/>
      <c r="BO346" s="645"/>
      <c r="BP346" s="26"/>
      <c r="BQ346" s="26"/>
      <c r="CU346" s="48"/>
      <c r="CV346" s="48"/>
      <c r="CW346" s="48"/>
      <c r="CX346" s="48"/>
      <c r="CY346" s="48"/>
    </row>
    <row r="347" spans="59:103" ht="14.4" customHeight="1" thickBot="1" x14ac:dyDescent="0.35">
      <c r="BG347" s="646" t="s">
        <v>185</v>
      </c>
      <c r="BH347" s="647"/>
      <c r="BI347" s="648"/>
      <c r="BJ347" s="649"/>
      <c r="BK347" s="650"/>
      <c r="BL347" s="651" t="s">
        <v>186</v>
      </c>
      <c r="BM347" s="652"/>
      <c r="BN347" s="653"/>
      <c r="BO347" s="654"/>
      <c r="BP347" s="33"/>
      <c r="BQ347" s="33"/>
      <c r="CU347" s="48"/>
      <c r="CV347" s="48"/>
      <c r="CW347" s="48"/>
      <c r="CX347" s="48"/>
      <c r="CY347" s="48"/>
    </row>
    <row r="348" spans="59:103" ht="14.4" customHeight="1" thickBot="1" x14ac:dyDescent="0.35">
      <c r="BG348" s="655" t="s">
        <v>187</v>
      </c>
      <c r="BH348" s="656"/>
      <c r="BI348" s="657"/>
      <c r="BJ348" s="658"/>
      <c r="BK348" s="658"/>
      <c r="BL348" s="612"/>
      <c r="BM348" s="659"/>
      <c r="BN348" s="659"/>
      <c r="BO348" s="660"/>
      <c r="BP348" s="33"/>
      <c r="BQ348" s="33"/>
      <c r="CU348" s="353"/>
      <c r="CV348" s="354" t="s">
        <v>136</v>
      </c>
      <c r="CW348" s="354"/>
      <c r="CX348" s="354" t="s">
        <v>137</v>
      </c>
      <c r="CY348" s="355">
        <f>$CY$175</f>
        <v>42628</v>
      </c>
    </row>
    <row r="349" spans="59:103" ht="14.4" customHeight="1" x14ac:dyDescent="0.25">
      <c r="BG349" s="661" t="s">
        <v>188</v>
      </c>
      <c r="BH349" s="662"/>
      <c r="BI349" s="617">
        <v>1</v>
      </c>
      <c r="BJ349" s="617">
        <v>2</v>
      </c>
      <c r="BK349" s="617">
        <v>3</v>
      </c>
      <c r="BL349" s="617" t="s">
        <v>126</v>
      </c>
      <c r="BM349" s="617">
        <v>69</v>
      </c>
      <c r="BN349" s="618">
        <v>169</v>
      </c>
      <c r="BO349" s="619">
        <v>269</v>
      </c>
      <c r="BP349" s="26"/>
      <c r="BQ349" s="26"/>
      <c r="CU349" s="356"/>
      <c r="CV349" s="357" t="s">
        <v>6</v>
      </c>
      <c r="CW349" s="358"/>
      <c r="CX349" s="359" t="str">
        <f>$CX$176</f>
        <v xml:space="preserve">          Joueurs @ $13.00</v>
      </c>
      <c r="CY349" s="359" t="s">
        <v>139</v>
      </c>
    </row>
    <row r="350" spans="59:103" ht="14.4" customHeight="1" x14ac:dyDescent="0.3">
      <c r="BG350" s="663"/>
      <c r="BH350" s="664"/>
      <c r="BI350" s="665"/>
      <c r="BJ350" s="666"/>
      <c r="BK350" s="666"/>
      <c r="BL350" s="666"/>
      <c r="BM350" s="667"/>
      <c r="BN350" s="624"/>
      <c r="BO350" s="625"/>
      <c r="BP350" s="26"/>
      <c r="BQ350" s="26"/>
      <c r="CU350" s="356"/>
      <c r="CV350" s="360" t="str">
        <f>Donnees!BF14</f>
        <v>Claire Lessard</v>
      </c>
      <c r="CW350" s="358"/>
      <c r="CX350" s="361" t="str">
        <f>$CX$177</f>
        <v xml:space="preserve">          Substituts @ $10.00</v>
      </c>
      <c r="CY350" s="361" t="s">
        <v>139</v>
      </c>
    </row>
    <row r="351" spans="59:103" ht="14.4" customHeight="1" x14ac:dyDescent="0.3">
      <c r="BG351" s="668"/>
      <c r="BH351" s="669"/>
      <c r="BI351" s="670"/>
      <c r="BJ351" s="667"/>
      <c r="BK351" s="667"/>
      <c r="BL351" s="667"/>
      <c r="BM351" s="639"/>
      <c r="BN351" s="624"/>
      <c r="BO351" s="625"/>
      <c r="BP351" s="26"/>
      <c r="BQ351" s="26"/>
      <c r="CU351" s="356"/>
      <c r="CV351" s="360"/>
      <c r="CW351" s="358"/>
      <c r="CX351" s="362"/>
      <c r="CY351" s="363"/>
    </row>
    <row r="352" spans="59:103" ht="14.4" customHeight="1" x14ac:dyDescent="0.3">
      <c r="BG352" s="671" t="s">
        <v>189</v>
      </c>
      <c r="BH352" s="669"/>
      <c r="BI352" s="670"/>
      <c r="BJ352" s="667"/>
      <c r="BK352" s="667"/>
      <c r="BL352" s="667"/>
      <c r="BM352" s="672"/>
      <c r="BN352" s="644"/>
      <c r="BO352" s="645"/>
      <c r="BP352" s="26"/>
      <c r="BQ352" s="26"/>
      <c r="CU352" s="356"/>
      <c r="CV352" s="358" t="s">
        <v>158</v>
      </c>
      <c r="CW352" s="358"/>
      <c r="CX352" s="358"/>
      <c r="CY352" s="364" t="str">
        <f>$CY$179</f>
        <v>Sem2</v>
      </c>
    </row>
    <row r="353" spans="59:103" ht="14.4" customHeight="1" x14ac:dyDescent="0.3">
      <c r="BG353" s="673"/>
      <c r="BH353" s="674"/>
      <c r="BI353" s="675"/>
      <c r="BJ353" s="672"/>
      <c r="BK353" s="672"/>
      <c r="BL353" s="672"/>
      <c r="BM353" s="672"/>
      <c r="BN353" s="644"/>
      <c r="BO353" s="645"/>
      <c r="BP353" s="26"/>
      <c r="BQ353" s="26"/>
      <c r="CU353" s="356"/>
      <c r="CV353" s="365" t="s">
        <v>142</v>
      </c>
      <c r="CW353" s="358"/>
      <c r="CX353" s="365" t="s">
        <v>143</v>
      </c>
      <c r="CY353" s="365" t="s">
        <v>144</v>
      </c>
    </row>
    <row r="354" spans="59:103" ht="14.4" customHeight="1" thickBot="1" x14ac:dyDescent="0.35">
      <c r="BG354" s="676"/>
      <c r="BH354" s="675"/>
      <c r="BI354" s="675"/>
      <c r="BJ354" s="672"/>
      <c r="BK354" s="672"/>
      <c r="BL354" s="677"/>
      <c r="BM354" s="678"/>
      <c r="BN354" s="678"/>
      <c r="BO354" s="679"/>
      <c r="BP354" s="33"/>
      <c r="BQ354" s="33"/>
      <c r="CU354" s="356"/>
      <c r="CV354" s="366"/>
      <c r="CW354" s="367"/>
      <c r="CX354" s="368"/>
      <c r="CY354" s="369"/>
    </row>
    <row r="355" spans="59:103" ht="14.4" customHeight="1" thickBot="1" x14ac:dyDescent="0.35">
      <c r="BG355" s="680"/>
      <c r="BH355" s="681"/>
      <c r="BI355" s="682"/>
      <c r="BJ355" s="682"/>
      <c r="BK355" s="683"/>
      <c r="BL355" s="614" t="s">
        <v>190</v>
      </c>
      <c r="BM355" s="684"/>
      <c r="BN355" s="659"/>
      <c r="BO355" s="660"/>
      <c r="BP355" s="33"/>
      <c r="BQ355" s="33"/>
      <c r="CU355" s="356"/>
      <c r="CV355" s="370"/>
      <c r="CW355" s="371"/>
      <c r="CX355" s="368"/>
      <c r="CY355" s="369"/>
    </row>
    <row r="356" spans="59:103" ht="14.4" customHeight="1" x14ac:dyDescent="0.3">
      <c r="BG356" s="685"/>
      <c r="BH356" s="686"/>
      <c r="BI356" s="685"/>
      <c r="BJ356" s="685"/>
      <c r="BK356" s="685"/>
      <c r="BL356" s="685"/>
      <c r="BM356" s="685"/>
      <c r="BN356" s="26"/>
      <c r="BO356" s="26"/>
      <c r="BP356" s="26"/>
      <c r="BQ356" s="26"/>
      <c r="CU356" s="356"/>
      <c r="CV356" s="370"/>
      <c r="CW356" s="371"/>
      <c r="CX356" s="368"/>
      <c r="CY356" s="369"/>
    </row>
    <row r="357" spans="59:103" ht="14.4" customHeight="1" thickBot="1" x14ac:dyDescent="0.35">
      <c r="BG357" s="48"/>
      <c r="BH357" s="48"/>
      <c r="BI357" s="48"/>
      <c r="BJ357" s="48"/>
      <c r="BK357" s="48"/>
      <c r="BL357" s="48"/>
      <c r="BM357" s="48"/>
      <c r="BN357" s="48"/>
      <c r="BO357" s="48"/>
      <c r="BP357" s="14"/>
      <c r="BQ357" s="14"/>
      <c r="CU357" s="356"/>
      <c r="CV357" s="370"/>
      <c r="CW357" s="371"/>
      <c r="CX357" s="368"/>
      <c r="CY357" s="369"/>
    </row>
    <row r="358" spans="59:103" ht="14.4" customHeight="1" x14ac:dyDescent="0.25">
      <c r="BG358" s="586"/>
      <c r="BH358" s="587" t="s">
        <v>176</v>
      </c>
      <c r="BI358" s="588"/>
      <c r="BJ358" s="588" t="s">
        <v>177</v>
      </c>
      <c r="BK358" s="588"/>
      <c r="BL358" s="588"/>
      <c r="BM358" s="588"/>
      <c r="BN358" s="588"/>
      <c r="BO358" s="589"/>
      <c r="BP358" s="24"/>
      <c r="BQ358" s="24"/>
      <c r="CU358" s="356"/>
      <c r="CV358" s="372"/>
      <c r="CW358" s="371"/>
      <c r="CX358" s="368"/>
      <c r="CY358" s="369"/>
    </row>
    <row r="359" spans="59:103" ht="14.4" customHeight="1" x14ac:dyDescent="0.25">
      <c r="BG359" s="590"/>
      <c r="BH359" s="591"/>
      <c r="BI359" s="592" t="s">
        <v>178</v>
      </c>
      <c r="BJ359" s="592"/>
      <c r="BK359" s="592"/>
      <c r="BL359" s="592"/>
      <c r="BM359" s="592"/>
      <c r="BN359" s="593" t="s">
        <v>179</v>
      </c>
      <c r="BO359" s="594">
        <v>5</v>
      </c>
      <c r="BP359" s="26"/>
      <c r="BQ359" s="26"/>
      <c r="CU359" s="356"/>
      <c r="CV359" s="358"/>
      <c r="CW359" s="358"/>
      <c r="CX359" s="361" t="s">
        <v>145</v>
      </c>
      <c r="CY359" s="373"/>
    </row>
    <row r="360" spans="59:103" ht="14.4" customHeight="1" thickBot="1" x14ac:dyDescent="0.35">
      <c r="BG360" s="595"/>
      <c r="BH360" s="596"/>
      <c r="BI360" s="597"/>
      <c r="BJ360" s="597"/>
      <c r="BK360" s="597"/>
      <c r="BL360" s="597"/>
      <c r="BM360" s="597"/>
      <c r="BN360" s="593"/>
      <c r="BO360" s="594"/>
      <c r="BP360" s="26"/>
      <c r="BQ360" s="26"/>
      <c r="CU360" s="356"/>
      <c r="CV360" s="358"/>
      <c r="CW360" s="358"/>
      <c r="CX360" s="358"/>
      <c r="CY360" s="364"/>
    </row>
    <row r="361" spans="59:103" ht="14.4" customHeight="1" x14ac:dyDescent="0.25">
      <c r="BG361" s="598" t="s">
        <v>180</v>
      </c>
      <c r="BH361" s="599">
        <v>8</v>
      </c>
      <c r="BI361" s="592"/>
      <c r="BJ361" s="592"/>
      <c r="BK361" s="592" t="s">
        <v>100</v>
      </c>
      <c r="BL361" s="600">
        <f>$BL$178</f>
        <v>42621</v>
      </c>
      <c r="BM361" s="601"/>
      <c r="BN361" s="602"/>
      <c r="BO361" s="603"/>
      <c r="BP361" s="432"/>
      <c r="BQ361" s="432"/>
      <c r="CU361" s="374"/>
      <c r="CV361" s="375" t="s">
        <v>146</v>
      </c>
      <c r="CW361" s="376"/>
      <c r="CX361" s="377" t="s">
        <v>147</v>
      </c>
      <c r="CY361" s="378"/>
    </row>
    <row r="362" spans="59:103" ht="14.4" customHeight="1" x14ac:dyDescent="0.3">
      <c r="BG362" s="604"/>
      <c r="BH362" s="596"/>
      <c r="BI362" s="597"/>
      <c r="BJ362" s="597"/>
      <c r="BK362" s="597"/>
      <c r="BL362" s="596"/>
      <c r="BM362" s="597"/>
      <c r="BN362" s="593"/>
      <c r="BO362" s="594"/>
      <c r="BP362" s="26"/>
      <c r="BQ362" s="26"/>
    </row>
    <row r="363" spans="59:103" ht="14.4" customHeight="1" x14ac:dyDescent="0.3">
      <c r="BG363" s="598" t="s">
        <v>181</v>
      </c>
      <c r="BH363" s="605" t="str">
        <f>Donnees!BF10</f>
        <v>Jeannine Chartré</v>
      </c>
      <c r="BI363" s="591"/>
      <c r="BJ363" s="596"/>
      <c r="BK363" s="606"/>
      <c r="BL363" s="593" t="str">
        <f>$BL$180</f>
        <v>Sem1</v>
      </c>
      <c r="BM363" s="607"/>
      <c r="BN363" s="606"/>
      <c r="BO363" s="608"/>
      <c r="BP363" s="14"/>
      <c r="BQ363" s="14"/>
      <c r="CU363" s="353"/>
      <c r="CV363" s="354" t="s">
        <v>136</v>
      </c>
      <c r="CW363" s="354"/>
      <c r="CX363" s="354" t="s">
        <v>137</v>
      </c>
      <c r="CY363" s="355">
        <f>$CY$175</f>
        <v>42628</v>
      </c>
    </row>
    <row r="364" spans="59:103" ht="14.4" customHeight="1" thickBot="1" x14ac:dyDescent="0.35">
      <c r="BG364" s="609"/>
      <c r="BH364" s="610"/>
      <c r="BI364" s="611"/>
      <c r="BJ364" s="612"/>
      <c r="BK364" s="612"/>
      <c r="BL364" s="610"/>
      <c r="BM364" s="613"/>
      <c r="BN364" s="611"/>
      <c r="BO364" s="614"/>
      <c r="BP364" s="26"/>
      <c r="BQ364" s="26"/>
      <c r="CU364" s="356"/>
      <c r="CV364" s="357" t="s">
        <v>6</v>
      </c>
      <c r="CW364" s="358"/>
      <c r="CX364" s="359" t="str">
        <f>$CX$176</f>
        <v xml:space="preserve">          Joueurs @ $13.00</v>
      </c>
      <c r="CY364" s="359" t="s">
        <v>139</v>
      </c>
    </row>
    <row r="365" spans="59:103" ht="14.4" customHeight="1" x14ac:dyDescent="0.25">
      <c r="BG365" s="615" t="s">
        <v>182</v>
      </c>
      <c r="BH365" s="616" t="s">
        <v>172</v>
      </c>
      <c r="BI365" s="617">
        <v>1</v>
      </c>
      <c r="BJ365" s="617">
        <v>2</v>
      </c>
      <c r="BK365" s="617">
        <v>3</v>
      </c>
      <c r="BL365" s="617" t="s">
        <v>126</v>
      </c>
      <c r="BM365" s="617">
        <v>69</v>
      </c>
      <c r="BN365" s="618">
        <v>169</v>
      </c>
      <c r="BO365" s="619">
        <v>269</v>
      </c>
      <c r="BP365" s="26"/>
      <c r="BQ365" s="26"/>
      <c r="CU365" s="356"/>
      <c r="CV365" s="360" t="str">
        <f>Donnees!BF15</f>
        <v>André Cyr</v>
      </c>
      <c r="CW365" s="358"/>
      <c r="CX365" s="361" t="str">
        <f>$CX$177</f>
        <v xml:space="preserve">          Substituts @ $10.00</v>
      </c>
      <c r="CY365" s="361" t="s">
        <v>139</v>
      </c>
    </row>
    <row r="366" spans="59:103" ht="14.4" customHeight="1" x14ac:dyDescent="0.25">
      <c r="BG366" s="620">
        <f t="shared" ref="BG366:BH370" si="12">C72</f>
        <v>0</v>
      </c>
      <c r="BH366" s="621">
        <f t="shared" si="12"/>
        <v>0</v>
      </c>
      <c r="BI366" s="622"/>
      <c r="BJ366" s="622"/>
      <c r="BK366" s="622"/>
      <c r="BL366" s="622"/>
      <c r="BM366" s="623"/>
      <c r="BN366" s="624"/>
      <c r="BO366" s="625"/>
      <c r="BP366" s="26"/>
      <c r="BQ366" s="26"/>
      <c r="CU366" s="356"/>
      <c r="CV366" s="360"/>
      <c r="CW366" s="358"/>
      <c r="CX366" s="362"/>
      <c r="CY366" s="363"/>
    </row>
    <row r="367" spans="59:103" ht="14.4" customHeight="1" x14ac:dyDescent="0.25">
      <c r="BG367" s="620">
        <f t="shared" si="12"/>
        <v>0</v>
      </c>
      <c r="BH367" s="621">
        <f t="shared" si="12"/>
        <v>0</v>
      </c>
      <c r="BI367" s="622"/>
      <c r="BJ367" s="622"/>
      <c r="BK367" s="622"/>
      <c r="BL367" s="622"/>
      <c r="BM367" s="623"/>
      <c r="BN367" s="624"/>
      <c r="BO367" s="625"/>
      <c r="BP367" s="26"/>
      <c r="BQ367" s="26"/>
      <c r="CU367" s="356"/>
      <c r="CV367" s="358" t="s">
        <v>159</v>
      </c>
      <c r="CW367" s="358"/>
      <c r="CX367" s="358"/>
      <c r="CY367" s="364" t="str">
        <f>$CY$179</f>
        <v>Sem2</v>
      </c>
    </row>
    <row r="368" spans="59:103" ht="14.4" customHeight="1" x14ac:dyDescent="0.25">
      <c r="BG368" s="620">
        <f t="shared" si="12"/>
        <v>0</v>
      </c>
      <c r="BH368" s="621">
        <f t="shared" si="12"/>
        <v>0</v>
      </c>
      <c r="BI368" s="622"/>
      <c r="BJ368" s="622"/>
      <c r="BK368" s="622"/>
      <c r="BL368" s="622"/>
      <c r="BM368" s="623"/>
      <c r="BN368" s="624"/>
      <c r="BO368" s="625"/>
      <c r="BP368" s="26"/>
      <c r="BQ368" s="26"/>
      <c r="CU368" s="356"/>
      <c r="CV368" s="365" t="s">
        <v>142</v>
      </c>
      <c r="CW368" s="358"/>
      <c r="CX368" s="365" t="s">
        <v>143</v>
      </c>
      <c r="CY368" s="365" t="s">
        <v>144</v>
      </c>
    </row>
    <row r="369" spans="59:103" ht="14.4" customHeight="1" x14ac:dyDescent="0.25">
      <c r="BG369" s="620">
        <f t="shared" si="12"/>
        <v>0</v>
      </c>
      <c r="BH369" s="621">
        <f t="shared" si="12"/>
        <v>0</v>
      </c>
      <c r="BI369" s="622"/>
      <c r="BJ369" s="622"/>
      <c r="BK369" s="622"/>
      <c r="BL369" s="622"/>
      <c r="BM369" s="623"/>
      <c r="BN369" s="624"/>
      <c r="BO369" s="625"/>
      <c r="BP369" s="26"/>
      <c r="BQ369" s="26"/>
      <c r="CU369" s="356"/>
      <c r="CV369" s="366"/>
      <c r="CW369" s="367"/>
      <c r="CX369" s="368"/>
      <c r="CY369" s="369"/>
    </row>
    <row r="370" spans="59:103" ht="14.4" customHeight="1" thickBot="1" x14ac:dyDescent="0.3">
      <c r="BG370" s="626">
        <f t="shared" si="12"/>
        <v>0</v>
      </c>
      <c r="BH370" s="627">
        <f t="shared" si="12"/>
        <v>0</v>
      </c>
      <c r="BI370" s="628"/>
      <c r="BJ370" s="628"/>
      <c r="BK370" s="628"/>
      <c r="BL370" s="628"/>
      <c r="BM370" s="629"/>
      <c r="BN370" s="630"/>
      <c r="BO370" s="631"/>
      <c r="BP370" s="26"/>
      <c r="BQ370" s="26"/>
      <c r="CU370" s="356"/>
      <c r="CV370" s="370"/>
      <c r="CW370" s="371"/>
      <c r="CX370" s="368"/>
      <c r="CY370" s="369"/>
    </row>
    <row r="371" spans="59:103" ht="14.4" customHeight="1" x14ac:dyDescent="0.3">
      <c r="BG371" s="632" t="s">
        <v>183</v>
      </c>
      <c r="BH371" s="633">
        <f>SUM(BH366:BH370)</f>
        <v>0</v>
      </c>
      <c r="BI371" s="634"/>
      <c r="BJ371" s="634"/>
      <c r="BK371" s="634"/>
      <c r="BL371" s="634"/>
      <c r="BM371" s="635"/>
      <c r="BN371" s="618"/>
      <c r="BO371" s="619"/>
      <c r="BP371" s="26"/>
      <c r="BQ371" s="26"/>
      <c r="CU371" s="356"/>
      <c r="CV371" s="370"/>
      <c r="CW371" s="371"/>
      <c r="CX371" s="368"/>
      <c r="CY371" s="369"/>
    </row>
    <row r="372" spans="59:103" ht="14.4" customHeight="1" x14ac:dyDescent="0.3">
      <c r="BG372" s="636" t="s">
        <v>184</v>
      </c>
      <c r="BH372" s="637">
        <f>A81</f>
        <v>0</v>
      </c>
      <c r="BI372" s="638"/>
      <c r="BJ372" s="638"/>
      <c r="BK372" s="638"/>
      <c r="BL372" s="638"/>
      <c r="BM372" s="639"/>
      <c r="BN372" s="624"/>
      <c r="BO372" s="625"/>
      <c r="BP372" s="26"/>
      <c r="BQ372" s="26"/>
      <c r="CU372" s="356"/>
      <c r="CV372" s="370"/>
      <c r="CW372" s="371"/>
      <c r="CX372" s="368"/>
      <c r="CY372" s="369"/>
    </row>
    <row r="373" spans="59:103" ht="14.4" customHeight="1" thickBot="1" x14ac:dyDescent="0.35">
      <c r="BG373" s="640" t="s">
        <v>126</v>
      </c>
      <c r="BH373" s="641">
        <f>SUM(BH371:BH372)</f>
        <v>0</v>
      </c>
      <c r="BI373" s="642"/>
      <c r="BJ373" s="642"/>
      <c r="BK373" s="642"/>
      <c r="BL373" s="642"/>
      <c r="BM373" s="643"/>
      <c r="BN373" s="644"/>
      <c r="BO373" s="645"/>
      <c r="BP373" s="26"/>
      <c r="BQ373" s="26"/>
      <c r="CU373" s="356"/>
      <c r="CV373" s="372"/>
      <c r="CW373" s="371"/>
      <c r="CX373" s="368"/>
      <c r="CY373" s="369"/>
    </row>
    <row r="374" spans="59:103" ht="14.4" customHeight="1" thickBot="1" x14ac:dyDescent="0.35">
      <c r="BG374" s="646" t="s">
        <v>185</v>
      </c>
      <c r="BH374" s="647"/>
      <c r="BI374" s="648"/>
      <c r="BJ374" s="649"/>
      <c r="BK374" s="650"/>
      <c r="BL374" s="651" t="s">
        <v>186</v>
      </c>
      <c r="BM374" s="652"/>
      <c r="BN374" s="653"/>
      <c r="BO374" s="654"/>
      <c r="BP374" s="33"/>
      <c r="BQ374" s="33"/>
      <c r="CU374" s="356"/>
      <c r="CV374" s="358"/>
      <c r="CW374" s="358"/>
      <c r="CX374" s="361" t="s">
        <v>145</v>
      </c>
      <c r="CY374" s="373"/>
    </row>
    <row r="375" spans="59:103" ht="14.4" customHeight="1" thickBot="1" x14ac:dyDescent="0.35">
      <c r="BG375" s="655" t="s">
        <v>187</v>
      </c>
      <c r="BH375" s="656"/>
      <c r="BI375" s="657"/>
      <c r="BJ375" s="658"/>
      <c r="BK375" s="658"/>
      <c r="BL375" s="612"/>
      <c r="BM375" s="659"/>
      <c r="BN375" s="659"/>
      <c r="BO375" s="660"/>
      <c r="BP375" s="33"/>
      <c r="BQ375" s="33"/>
      <c r="CU375" s="356"/>
      <c r="CV375" s="358"/>
      <c r="CW375" s="358"/>
      <c r="CX375" s="358"/>
      <c r="CY375" s="364"/>
    </row>
    <row r="376" spans="59:103" ht="14.4" customHeight="1" x14ac:dyDescent="0.25">
      <c r="BG376" s="661" t="s">
        <v>188</v>
      </c>
      <c r="BH376" s="662"/>
      <c r="BI376" s="617">
        <v>1</v>
      </c>
      <c r="BJ376" s="617">
        <v>2</v>
      </c>
      <c r="BK376" s="617">
        <v>3</v>
      </c>
      <c r="BL376" s="617" t="s">
        <v>126</v>
      </c>
      <c r="BM376" s="617">
        <v>69</v>
      </c>
      <c r="BN376" s="618">
        <v>169</v>
      </c>
      <c r="BO376" s="619">
        <v>269</v>
      </c>
      <c r="BP376" s="26"/>
      <c r="BQ376" s="26"/>
      <c r="CU376" s="374"/>
      <c r="CV376" s="375" t="s">
        <v>146</v>
      </c>
      <c r="CW376" s="376"/>
      <c r="CX376" s="377" t="s">
        <v>147</v>
      </c>
      <c r="CY376" s="378"/>
    </row>
    <row r="377" spans="59:103" ht="14.4" customHeight="1" x14ac:dyDescent="0.3">
      <c r="BG377" s="663"/>
      <c r="BH377" s="664"/>
      <c r="BI377" s="665"/>
      <c r="BJ377" s="666"/>
      <c r="BK377" s="666"/>
      <c r="BL377" s="666"/>
      <c r="BM377" s="667"/>
      <c r="BN377" s="624"/>
      <c r="BO377" s="625"/>
      <c r="BP377" s="26"/>
      <c r="BQ377" s="26"/>
    </row>
    <row r="378" spans="59:103" ht="14.4" customHeight="1" x14ac:dyDescent="0.3">
      <c r="BG378" s="668"/>
      <c r="BH378" s="669"/>
      <c r="BI378" s="670"/>
      <c r="BJ378" s="667"/>
      <c r="BK378" s="667"/>
      <c r="BL378" s="667"/>
      <c r="BM378" s="639"/>
      <c r="BN378" s="624"/>
      <c r="BO378" s="625"/>
      <c r="BP378" s="26"/>
      <c r="BQ378" s="26"/>
    </row>
    <row r="379" spans="59:103" ht="14.4" customHeight="1" x14ac:dyDescent="0.3">
      <c r="BG379" s="671" t="s">
        <v>189</v>
      </c>
      <c r="BH379" s="669"/>
      <c r="BI379" s="670"/>
      <c r="BJ379" s="667"/>
      <c r="BK379" s="667"/>
      <c r="BL379" s="667"/>
      <c r="BM379" s="672"/>
      <c r="BN379" s="644"/>
      <c r="BO379" s="645"/>
      <c r="BP379" s="26"/>
      <c r="BQ379" s="26"/>
      <c r="CU379" s="353"/>
      <c r="CV379" s="354" t="s">
        <v>136</v>
      </c>
      <c r="CW379" s="354"/>
      <c r="CX379" s="354" t="s">
        <v>137</v>
      </c>
      <c r="CY379" s="355">
        <f>$CY$175</f>
        <v>42628</v>
      </c>
    </row>
    <row r="380" spans="59:103" ht="14.4" customHeight="1" x14ac:dyDescent="0.3">
      <c r="BG380" s="673"/>
      <c r="BH380" s="674"/>
      <c r="BI380" s="675"/>
      <c r="BJ380" s="672"/>
      <c r="BK380" s="672"/>
      <c r="BL380" s="672"/>
      <c r="BM380" s="672"/>
      <c r="BN380" s="644"/>
      <c r="BO380" s="645"/>
      <c r="BP380" s="26"/>
      <c r="BQ380" s="26"/>
      <c r="CU380" s="356"/>
      <c r="CV380" s="357" t="s">
        <v>6</v>
      </c>
      <c r="CW380" s="358"/>
      <c r="CX380" s="359" t="str">
        <f>$CX$176</f>
        <v xml:space="preserve">          Joueurs @ $13.00</v>
      </c>
      <c r="CY380" s="359" t="s">
        <v>139</v>
      </c>
    </row>
    <row r="381" spans="59:103" ht="14.4" customHeight="1" thickBot="1" x14ac:dyDescent="0.35">
      <c r="BG381" s="676"/>
      <c r="BH381" s="675"/>
      <c r="BI381" s="675"/>
      <c r="BJ381" s="672"/>
      <c r="BK381" s="672"/>
      <c r="BL381" s="677"/>
      <c r="BM381" s="678"/>
      <c r="BN381" s="678"/>
      <c r="BO381" s="679"/>
      <c r="BP381" s="33"/>
      <c r="BQ381" s="33"/>
      <c r="CU381" s="356"/>
      <c r="CV381" s="360" t="str">
        <f>Donnees!BF16</f>
        <v>Michel Moreau</v>
      </c>
      <c r="CW381" s="358"/>
      <c r="CX381" s="361" t="str">
        <f>$CX$177</f>
        <v xml:space="preserve">          Substituts @ $10.00</v>
      </c>
      <c r="CY381" s="361" t="s">
        <v>139</v>
      </c>
    </row>
    <row r="382" spans="59:103" ht="14.4" customHeight="1" thickBot="1" x14ac:dyDescent="0.35">
      <c r="BG382" s="680"/>
      <c r="BH382" s="681"/>
      <c r="BI382" s="682"/>
      <c r="BJ382" s="682"/>
      <c r="BK382" s="683"/>
      <c r="BL382" s="614" t="s">
        <v>190</v>
      </c>
      <c r="BM382" s="684"/>
      <c r="BN382" s="659"/>
      <c r="BO382" s="660"/>
      <c r="BP382" s="33"/>
      <c r="BQ382" s="33"/>
      <c r="CU382" s="356"/>
      <c r="CV382" s="360"/>
      <c r="CW382" s="358"/>
      <c r="CX382" s="362"/>
      <c r="CY382" s="363"/>
    </row>
    <row r="383" spans="59:103" ht="14.4" customHeight="1" x14ac:dyDescent="0.25">
      <c r="BG383" s="586"/>
      <c r="BH383" s="587" t="s">
        <v>176</v>
      </c>
      <c r="BI383" s="588"/>
      <c r="BJ383" s="588" t="s">
        <v>177</v>
      </c>
      <c r="BK383" s="588"/>
      <c r="BL383" s="588"/>
      <c r="BM383" s="588"/>
      <c r="BN383" s="588"/>
      <c r="BO383" s="589"/>
      <c r="BP383" s="24"/>
      <c r="BQ383" s="24"/>
      <c r="CU383" s="356"/>
      <c r="CV383" s="358" t="s">
        <v>160</v>
      </c>
      <c r="CW383" s="358"/>
      <c r="CX383" s="358"/>
      <c r="CY383" s="364" t="str">
        <f>$CY$179</f>
        <v>Sem2</v>
      </c>
    </row>
    <row r="384" spans="59:103" ht="14.4" customHeight="1" x14ac:dyDescent="0.25">
      <c r="BG384" s="590"/>
      <c r="BH384" s="591"/>
      <c r="BI384" s="592" t="s">
        <v>178</v>
      </c>
      <c r="BJ384" s="592"/>
      <c r="BK384" s="592"/>
      <c r="BL384" s="592"/>
      <c r="BM384" s="592"/>
      <c r="BN384" s="593" t="s">
        <v>179</v>
      </c>
      <c r="BO384" s="594">
        <v>11</v>
      </c>
      <c r="BP384" s="26"/>
      <c r="BQ384" s="26"/>
      <c r="CU384" s="356"/>
      <c r="CV384" s="365" t="s">
        <v>142</v>
      </c>
      <c r="CW384" s="358"/>
      <c r="CX384" s="365" t="s">
        <v>143</v>
      </c>
      <c r="CY384" s="365" t="s">
        <v>144</v>
      </c>
    </row>
    <row r="385" spans="59:103" ht="14.4" customHeight="1" x14ac:dyDescent="0.3">
      <c r="BG385" s="595"/>
      <c r="BH385" s="596"/>
      <c r="BI385" s="597"/>
      <c r="BJ385" s="597"/>
      <c r="BK385" s="597"/>
      <c r="BL385" s="597"/>
      <c r="BM385" s="597"/>
      <c r="BN385" s="593"/>
      <c r="BO385" s="594"/>
      <c r="BP385" s="26"/>
      <c r="BQ385" s="26"/>
      <c r="CU385" s="356"/>
      <c r="CV385" s="366"/>
      <c r="CW385" s="367"/>
      <c r="CX385" s="368"/>
      <c r="CY385" s="369"/>
    </row>
    <row r="386" spans="59:103" ht="14.4" customHeight="1" x14ac:dyDescent="0.25">
      <c r="BG386" s="598" t="s">
        <v>180</v>
      </c>
      <c r="BH386" s="599">
        <v>9</v>
      </c>
      <c r="BI386" s="592"/>
      <c r="BJ386" s="592"/>
      <c r="BK386" s="592" t="s">
        <v>100</v>
      </c>
      <c r="BL386" s="600">
        <f>$BL$178</f>
        <v>42621</v>
      </c>
      <c r="BM386" s="601"/>
      <c r="BN386" s="602"/>
      <c r="BO386" s="603"/>
      <c r="BP386" s="432"/>
      <c r="BQ386" s="432"/>
      <c r="CU386" s="356"/>
      <c r="CV386" s="370"/>
      <c r="CW386" s="371"/>
      <c r="CX386" s="368"/>
      <c r="CY386" s="369"/>
    </row>
    <row r="387" spans="59:103" ht="14.4" customHeight="1" x14ac:dyDescent="0.3">
      <c r="BG387" s="604"/>
      <c r="BH387" s="596"/>
      <c r="BI387" s="597"/>
      <c r="BJ387" s="597"/>
      <c r="BK387" s="597"/>
      <c r="BL387" s="596"/>
      <c r="BM387" s="597"/>
      <c r="BN387" s="593"/>
      <c r="BO387" s="594"/>
      <c r="BP387" s="26"/>
      <c r="BQ387" s="26"/>
      <c r="CU387" s="356"/>
      <c r="CV387" s="370"/>
      <c r="CW387" s="371"/>
      <c r="CX387" s="368"/>
      <c r="CY387" s="369"/>
    </row>
    <row r="388" spans="59:103" ht="14.4" customHeight="1" x14ac:dyDescent="0.3">
      <c r="BG388" s="598" t="s">
        <v>181</v>
      </c>
      <c r="BH388" s="605" t="str">
        <f>Donnees!BF11</f>
        <v>France Baril</v>
      </c>
      <c r="BI388" s="591"/>
      <c r="BJ388" s="596"/>
      <c r="BK388" s="606"/>
      <c r="BL388" s="593" t="str">
        <f>$BL$180</f>
        <v>Sem1</v>
      </c>
      <c r="BM388" s="607"/>
      <c r="BN388" s="606"/>
      <c r="BO388" s="608"/>
      <c r="BP388" s="14"/>
      <c r="BQ388" s="14"/>
      <c r="CU388" s="356"/>
      <c r="CV388" s="370"/>
      <c r="CW388" s="371"/>
      <c r="CX388" s="368"/>
      <c r="CY388" s="369"/>
    </row>
    <row r="389" spans="59:103" ht="14.4" customHeight="1" thickBot="1" x14ac:dyDescent="0.35">
      <c r="BG389" s="609"/>
      <c r="BH389" s="610"/>
      <c r="BI389" s="611"/>
      <c r="BJ389" s="612"/>
      <c r="BK389" s="612"/>
      <c r="BL389" s="610"/>
      <c r="BM389" s="613"/>
      <c r="BN389" s="611"/>
      <c r="BO389" s="614"/>
      <c r="BP389" s="26"/>
      <c r="BQ389" s="26"/>
      <c r="CU389" s="356"/>
      <c r="CV389" s="372"/>
      <c r="CW389" s="371"/>
      <c r="CX389" s="368"/>
      <c r="CY389" s="369"/>
    </row>
    <row r="390" spans="59:103" ht="14.4" customHeight="1" x14ac:dyDescent="0.25">
      <c r="BG390" s="615" t="s">
        <v>182</v>
      </c>
      <c r="BH390" s="616" t="s">
        <v>172</v>
      </c>
      <c r="BI390" s="617">
        <v>1</v>
      </c>
      <c r="BJ390" s="617">
        <v>2</v>
      </c>
      <c r="BK390" s="617">
        <v>3</v>
      </c>
      <c r="BL390" s="617" t="s">
        <v>126</v>
      </c>
      <c r="BM390" s="617">
        <v>69</v>
      </c>
      <c r="BN390" s="618">
        <v>169</v>
      </c>
      <c r="BO390" s="619">
        <v>269</v>
      </c>
      <c r="BP390" s="26"/>
      <c r="BQ390" s="26"/>
      <c r="CU390" s="356"/>
      <c r="CV390" s="358"/>
      <c r="CW390" s="358"/>
      <c r="CX390" s="361" t="s">
        <v>145</v>
      </c>
      <c r="CY390" s="373"/>
    </row>
    <row r="391" spans="59:103" ht="14.4" customHeight="1" thickBot="1" x14ac:dyDescent="0.3">
      <c r="BG391" s="620">
        <f t="shared" ref="BG391:BH395" si="13">C82</f>
        <v>0</v>
      </c>
      <c r="BH391" s="621">
        <f t="shared" si="13"/>
        <v>0</v>
      </c>
      <c r="BI391" s="622"/>
      <c r="BJ391" s="622"/>
      <c r="BK391" s="622"/>
      <c r="BL391" s="622"/>
      <c r="BM391" s="623"/>
      <c r="BN391" s="624"/>
      <c r="BO391" s="625"/>
      <c r="BP391" s="26"/>
      <c r="BQ391" s="26"/>
      <c r="CU391" s="356"/>
      <c r="CV391" s="358"/>
      <c r="CW391" s="358"/>
      <c r="CX391" s="358"/>
      <c r="CY391" s="364"/>
    </row>
    <row r="392" spans="59:103" ht="14.4" customHeight="1" x14ac:dyDescent="0.25">
      <c r="BG392" s="620">
        <f t="shared" si="13"/>
        <v>0</v>
      </c>
      <c r="BH392" s="621">
        <f t="shared" si="13"/>
        <v>0</v>
      </c>
      <c r="BI392" s="622"/>
      <c r="BJ392" s="622"/>
      <c r="BK392" s="622"/>
      <c r="BL392" s="622"/>
      <c r="BM392" s="623"/>
      <c r="BN392" s="624"/>
      <c r="BO392" s="625"/>
      <c r="BP392" s="26"/>
      <c r="BQ392" s="26"/>
      <c r="CU392" s="374"/>
      <c r="CV392" s="375" t="s">
        <v>146</v>
      </c>
      <c r="CW392" s="376"/>
      <c r="CX392" s="377" t="s">
        <v>147</v>
      </c>
      <c r="CY392" s="378"/>
    </row>
    <row r="393" spans="59:103" ht="14.4" customHeight="1" x14ac:dyDescent="0.25">
      <c r="BG393" s="620">
        <f t="shared" si="13"/>
        <v>0</v>
      </c>
      <c r="BH393" s="621">
        <f t="shared" si="13"/>
        <v>0</v>
      </c>
      <c r="BI393" s="622"/>
      <c r="BJ393" s="622"/>
      <c r="BK393" s="622"/>
      <c r="BL393" s="622"/>
      <c r="BM393" s="623"/>
      <c r="BN393" s="624"/>
      <c r="BO393" s="625"/>
      <c r="BP393" s="26"/>
      <c r="BQ393" s="26"/>
    </row>
    <row r="394" spans="59:103" ht="14.4" customHeight="1" x14ac:dyDescent="0.25">
      <c r="BG394" s="620">
        <f t="shared" si="13"/>
        <v>0</v>
      </c>
      <c r="BH394" s="621">
        <f t="shared" si="13"/>
        <v>0</v>
      </c>
      <c r="BI394" s="622"/>
      <c r="BJ394" s="622"/>
      <c r="BK394" s="622"/>
      <c r="BL394" s="622"/>
      <c r="BM394" s="623"/>
      <c r="BN394" s="624"/>
      <c r="BO394" s="625"/>
      <c r="BP394" s="26"/>
      <c r="BQ394" s="26"/>
    </row>
    <row r="395" spans="59:103" ht="14.4" customHeight="1" thickBot="1" x14ac:dyDescent="0.3">
      <c r="BG395" s="626">
        <f t="shared" si="13"/>
        <v>0</v>
      </c>
      <c r="BH395" s="627">
        <f t="shared" si="13"/>
        <v>0</v>
      </c>
      <c r="BI395" s="628"/>
      <c r="BJ395" s="628"/>
      <c r="BK395" s="628"/>
      <c r="BL395" s="628"/>
      <c r="BM395" s="629"/>
      <c r="BN395" s="630"/>
      <c r="BO395" s="631"/>
      <c r="BP395" s="26"/>
      <c r="BQ395" s="26"/>
      <c r="CU395" s="353"/>
      <c r="CV395" s="354" t="s">
        <v>136</v>
      </c>
      <c r="CW395" s="354"/>
      <c r="CX395" s="354" t="s">
        <v>137</v>
      </c>
      <c r="CY395" s="355">
        <f>$CY$175</f>
        <v>42628</v>
      </c>
    </row>
    <row r="396" spans="59:103" ht="14.4" customHeight="1" x14ac:dyDescent="0.3">
      <c r="BG396" s="632" t="s">
        <v>183</v>
      </c>
      <c r="BH396" s="633">
        <f>SUM(BH391:BH395)</f>
        <v>0</v>
      </c>
      <c r="BI396" s="634"/>
      <c r="BJ396" s="634"/>
      <c r="BK396" s="634"/>
      <c r="BL396" s="634"/>
      <c r="BM396" s="635"/>
      <c r="BN396" s="618"/>
      <c r="BO396" s="619"/>
      <c r="BP396" s="26"/>
      <c r="BQ396" s="26"/>
      <c r="CU396" s="356"/>
      <c r="CV396" s="357" t="s">
        <v>6</v>
      </c>
      <c r="CW396" s="358"/>
      <c r="CX396" s="359" t="str">
        <f>$CX$176</f>
        <v xml:space="preserve">          Joueurs @ $13.00</v>
      </c>
      <c r="CY396" s="359" t="s">
        <v>139</v>
      </c>
    </row>
    <row r="397" spans="59:103" ht="14.4" customHeight="1" x14ac:dyDescent="0.3">
      <c r="BG397" s="636" t="s">
        <v>184</v>
      </c>
      <c r="BH397" s="637">
        <f>A91</f>
        <v>0</v>
      </c>
      <c r="BI397" s="638"/>
      <c r="BJ397" s="638"/>
      <c r="BK397" s="638"/>
      <c r="BL397" s="638"/>
      <c r="BM397" s="639"/>
      <c r="BN397" s="624"/>
      <c r="BO397" s="625"/>
      <c r="BP397" s="26"/>
      <c r="BQ397" s="26"/>
      <c r="CU397" s="356"/>
      <c r="CV397" s="360" t="str">
        <f>Donnees!BF17</f>
        <v>Yves Chapdelaine</v>
      </c>
      <c r="CW397" s="358"/>
      <c r="CX397" s="361" t="str">
        <f>$CX$177</f>
        <v xml:space="preserve">          Substituts @ $10.00</v>
      </c>
      <c r="CY397" s="361" t="s">
        <v>139</v>
      </c>
    </row>
    <row r="398" spans="59:103" ht="14.4" customHeight="1" thickBot="1" x14ac:dyDescent="0.35">
      <c r="BG398" s="640" t="s">
        <v>126</v>
      </c>
      <c r="BH398" s="641">
        <f>SUM(BH396:BH397)</f>
        <v>0</v>
      </c>
      <c r="BI398" s="642"/>
      <c r="BJ398" s="642"/>
      <c r="BK398" s="642"/>
      <c r="BL398" s="642"/>
      <c r="BM398" s="643"/>
      <c r="BN398" s="644"/>
      <c r="BO398" s="645"/>
      <c r="BP398" s="26"/>
      <c r="BQ398" s="26"/>
      <c r="CU398" s="356"/>
      <c r="CV398" s="360"/>
      <c r="CW398" s="358"/>
      <c r="CX398" s="362"/>
      <c r="CY398" s="363"/>
    </row>
    <row r="399" spans="59:103" ht="14.4" customHeight="1" thickBot="1" x14ac:dyDescent="0.35">
      <c r="BG399" s="646" t="s">
        <v>185</v>
      </c>
      <c r="BH399" s="647"/>
      <c r="BI399" s="648"/>
      <c r="BJ399" s="649"/>
      <c r="BK399" s="650"/>
      <c r="BL399" s="651" t="s">
        <v>186</v>
      </c>
      <c r="BM399" s="652"/>
      <c r="BN399" s="653"/>
      <c r="BO399" s="654"/>
      <c r="BP399" s="33"/>
      <c r="BQ399" s="33"/>
      <c r="CU399" s="356"/>
      <c r="CV399" s="358" t="s">
        <v>161</v>
      </c>
      <c r="CW399" s="358"/>
      <c r="CX399" s="358"/>
      <c r="CY399" s="364" t="str">
        <f>$CY$179</f>
        <v>Sem2</v>
      </c>
    </row>
    <row r="400" spans="59:103" ht="14.4" customHeight="1" thickBot="1" x14ac:dyDescent="0.35">
      <c r="BG400" s="655" t="s">
        <v>187</v>
      </c>
      <c r="BH400" s="656"/>
      <c r="BI400" s="657"/>
      <c r="BJ400" s="658"/>
      <c r="BK400" s="658"/>
      <c r="BL400" s="612"/>
      <c r="BM400" s="659"/>
      <c r="BN400" s="659"/>
      <c r="BO400" s="660"/>
      <c r="BP400" s="33"/>
      <c r="BQ400" s="33"/>
      <c r="CU400" s="356"/>
      <c r="CV400" s="365" t="s">
        <v>142</v>
      </c>
      <c r="CW400" s="358"/>
      <c r="CX400" s="365" t="s">
        <v>143</v>
      </c>
      <c r="CY400" s="365" t="s">
        <v>144</v>
      </c>
    </row>
    <row r="401" spans="59:103" ht="14.4" customHeight="1" x14ac:dyDescent="0.25">
      <c r="BG401" s="661" t="s">
        <v>188</v>
      </c>
      <c r="BH401" s="662"/>
      <c r="BI401" s="617">
        <v>1</v>
      </c>
      <c r="BJ401" s="617">
        <v>2</v>
      </c>
      <c r="BK401" s="617">
        <v>3</v>
      </c>
      <c r="BL401" s="617" t="s">
        <v>126</v>
      </c>
      <c r="BM401" s="617">
        <v>69</v>
      </c>
      <c r="BN401" s="618">
        <v>169</v>
      </c>
      <c r="BO401" s="619">
        <v>269</v>
      </c>
      <c r="BP401" s="26"/>
      <c r="BQ401" s="26"/>
      <c r="CU401" s="356"/>
      <c r="CV401" s="366"/>
      <c r="CW401" s="367"/>
      <c r="CX401" s="368"/>
      <c r="CY401" s="369"/>
    </row>
    <row r="402" spans="59:103" ht="14.4" customHeight="1" x14ac:dyDescent="0.3">
      <c r="BG402" s="663"/>
      <c r="BH402" s="664"/>
      <c r="BI402" s="665"/>
      <c r="BJ402" s="666"/>
      <c r="BK402" s="666"/>
      <c r="BL402" s="666"/>
      <c r="BM402" s="667"/>
      <c r="BN402" s="624"/>
      <c r="BO402" s="625"/>
      <c r="BP402" s="26"/>
      <c r="BQ402" s="26"/>
      <c r="CU402" s="356"/>
      <c r="CV402" s="370"/>
      <c r="CW402" s="371"/>
      <c r="CX402" s="368"/>
      <c r="CY402" s="369"/>
    </row>
    <row r="403" spans="59:103" ht="14.4" customHeight="1" x14ac:dyDescent="0.3">
      <c r="BG403" s="668"/>
      <c r="BH403" s="669"/>
      <c r="BI403" s="670"/>
      <c r="BJ403" s="667"/>
      <c r="BK403" s="667"/>
      <c r="BL403" s="667"/>
      <c r="BM403" s="639"/>
      <c r="BN403" s="624"/>
      <c r="BO403" s="625"/>
      <c r="BP403" s="26"/>
      <c r="BQ403" s="26"/>
      <c r="CU403" s="356"/>
      <c r="CV403" s="370"/>
      <c r="CW403" s="371"/>
      <c r="CX403" s="368"/>
      <c r="CY403" s="369"/>
    </row>
    <row r="404" spans="59:103" ht="14.4" customHeight="1" x14ac:dyDescent="0.3">
      <c r="BG404" s="671" t="s">
        <v>189</v>
      </c>
      <c r="BH404" s="669"/>
      <c r="BI404" s="670"/>
      <c r="BJ404" s="667"/>
      <c r="BK404" s="667"/>
      <c r="BL404" s="667"/>
      <c r="BM404" s="672"/>
      <c r="BN404" s="644"/>
      <c r="BO404" s="645"/>
      <c r="BP404" s="26"/>
      <c r="BQ404" s="26"/>
      <c r="CU404" s="356"/>
      <c r="CV404" s="370"/>
      <c r="CW404" s="371"/>
      <c r="CX404" s="368"/>
      <c r="CY404" s="369"/>
    </row>
    <row r="405" spans="59:103" ht="14.4" customHeight="1" x14ac:dyDescent="0.3">
      <c r="BG405" s="673"/>
      <c r="BH405" s="674"/>
      <c r="BI405" s="675"/>
      <c r="BJ405" s="672"/>
      <c r="BK405" s="672"/>
      <c r="BL405" s="672"/>
      <c r="BM405" s="672"/>
      <c r="BN405" s="644"/>
      <c r="BO405" s="645"/>
      <c r="BP405" s="26"/>
      <c r="BQ405" s="26"/>
      <c r="CU405" s="356"/>
      <c r="CV405" s="372"/>
      <c r="CW405" s="371"/>
      <c r="CX405" s="368"/>
      <c r="CY405" s="369"/>
    </row>
    <row r="406" spans="59:103" ht="14.4" customHeight="1" thickBot="1" x14ac:dyDescent="0.35">
      <c r="BG406" s="676"/>
      <c r="BH406" s="675"/>
      <c r="BI406" s="675"/>
      <c r="BJ406" s="672"/>
      <c r="BK406" s="672"/>
      <c r="BL406" s="677"/>
      <c r="BM406" s="678"/>
      <c r="BN406" s="678"/>
      <c r="BO406" s="679"/>
      <c r="BP406" s="33"/>
      <c r="BQ406" s="33"/>
      <c r="CU406" s="356"/>
      <c r="CV406" s="358"/>
      <c r="CW406" s="358"/>
      <c r="CX406" s="361" t="s">
        <v>145</v>
      </c>
      <c r="CY406" s="373"/>
    </row>
    <row r="407" spans="59:103" ht="14.4" customHeight="1" thickBot="1" x14ac:dyDescent="0.35">
      <c r="BG407" s="680"/>
      <c r="BH407" s="681"/>
      <c r="BI407" s="682"/>
      <c r="BJ407" s="682"/>
      <c r="BK407" s="683"/>
      <c r="BL407" s="614" t="s">
        <v>190</v>
      </c>
      <c r="BM407" s="684"/>
      <c r="BN407" s="659"/>
      <c r="BO407" s="660"/>
      <c r="BP407" s="33"/>
      <c r="BQ407" s="33"/>
      <c r="CU407" s="356"/>
      <c r="CV407" s="358"/>
      <c r="CW407" s="358"/>
      <c r="CX407" s="358"/>
      <c r="CY407" s="364"/>
    </row>
    <row r="408" spans="59:103" ht="14.4" customHeight="1" x14ac:dyDescent="0.3">
      <c r="BG408" s="685"/>
      <c r="BH408" s="686"/>
      <c r="BI408" s="685"/>
      <c r="BJ408" s="685"/>
      <c r="BK408" s="685"/>
      <c r="BL408" s="685"/>
      <c r="BM408" s="685"/>
      <c r="BN408" s="26"/>
      <c r="BO408" s="26"/>
      <c r="BP408" s="26"/>
      <c r="BQ408" s="26"/>
      <c r="CU408" s="374"/>
      <c r="CV408" s="375" t="s">
        <v>146</v>
      </c>
      <c r="CW408" s="376"/>
      <c r="CX408" s="377" t="s">
        <v>147</v>
      </c>
      <c r="CY408" s="378"/>
    </row>
    <row r="409" spans="59:103" ht="14.4" customHeight="1" thickBot="1" x14ac:dyDescent="0.35">
      <c r="BG409" s="48"/>
      <c r="BH409" s="48"/>
      <c r="BI409" s="48"/>
      <c r="BJ409" s="48"/>
      <c r="BK409" s="48"/>
      <c r="BL409" s="48"/>
      <c r="BM409" s="48"/>
      <c r="BN409" s="48"/>
      <c r="BO409" s="48"/>
      <c r="BP409" s="14"/>
      <c r="BQ409" s="14"/>
    </row>
    <row r="410" spans="59:103" ht="14.4" customHeight="1" x14ac:dyDescent="0.25">
      <c r="BG410" s="586"/>
      <c r="BH410" s="587" t="s">
        <v>176</v>
      </c>
      <c r="BI410" s="588"/>
      <c r="BJ410" s="588" t="s">
        <v>177</v>
      </c>
      <c r="BK410" s="588"/>
      <c r="BL410" s="588"/>
      <c r="BM410" s="588"/>
      <c r="BN410" s="588"/>
      <c r="BO410" s="589"/>
      <c r="BP410" s="24"/>
      <c r="BQ410" s="24"/>
      <c r="CU410" s="353"/>
      <c r="CV410" s="354" t="s">
        <v>136</v>
      </c>
      <c r="CW410" s="354"/>
      <c r="CX410" s="354" t="s">
        <v>137</v>
      </c>
      <c r="CY410" s="355">
        <f>$CY$175</f>
        <v>42628</v>
      </c>
    </row>
    <row r="411" spans="59:103" ht="14.4" customHeight="1" x14ac:dyDescent="0.25">
      <c r="BG411" s="590"/>
      <c r="BH411" s="591"/>
      <c r="BI411" s="592" t="s">
        <v>178</v>
      </c>
      <c r="BJ411" s="592"/>
      <c r="BK411" s="592"/>
      <c r="BL411" s="592"/>
      <c r="BM411" s="592"/>
      <c r="BN411" s="593" t="s">
        <v>179</v>
      </c>
      <c r="BO411" s="594">
        <v>7</v>
      </c>
      <c r="BP411" s="26"/>
      <c r="BQ411" s="26"/>
      <c r="CU411" s="356"/>
      <c r="CV411" s="357" t="s">
        <v>6</v>
      </c>
      <c r="CW411" s="358"/>
      <c r="CX411" s="359" t="str">
        <f>$CX$176</f>
        <v xml:space="preserve">          Joueurs @ $13.00</v>
      </c>
      <c r="CY411" s="359" t="s">
        <v>139</v>
      </c>
    </row>
    <row r="412" spans="59:103" ht="14.4" customHeight="1" x14ac:dyDescent="0.3">
      <c r="BG412" s="595"/>
      <c r="BH412" s="596"/>
      <c r="BI412" s="597"/>
      <c r="BJ412" s="597"/>
      <c r="BK412" s="597"/>
      <c r="BL412" s="597"/>
      <c r="BM412" s="597"/>
      <c r="BN412" s="593"/>
      <c r="BO412" s="594"/>
      <c r="BP412" s="26"/>
      <c r="BQ412" s="26"/>
      <c r="CU412" s="356"/>
      <c r="CV412" s="360" t="str">
        <f>Donnees!BF18</f>
        <v>Michel Taillon</v>
      </c>
      <c r="CW412" s="358"/>
      <c r="CX412" s="361" t="str">
        <f>$CX$177</f>
        <v xml:space="preserve">          Substituts @ $10.00</v>
      </c>
      <c r="CY412" s="361" t="s">
        <v>139</v>
      </c>
    </row>
    <row r="413" spans="59:103" ht="14.4" customHeight="1" x14ac:dyDescent="0.25">
      <c r="BG413" s="598" t="s">
        <v>180</v>
      </c>
      <c r="BH413" s="599">
        <v>10</v>
      </c>
      <c r="BI413" s="592"/>
      <c r="BJ413" s="592"/>
      <c r="BK413" s="592" t="s">
        <v>100</v>
      </c>
      <c r="BL413" s="600">
        <f>$BL$178</f>
        <v>42621</v>
      </c>
      <c r="BM413" s="601"/>
      <c r="BN413" s="602"/>
      <c r="BO413" s="603"/>
      <c r="BP413" s="432"/>
      <c r="BQ413" s="432"/>
      <c r="CU413" s="356"/>
      <c r="CV413" s="360"/>
      <c r="CW413" s="358"/>
      <c r="CX413" s="362"/>
      <c r="CY413" s="363"/>
    </row>
    <row r="414" spans="59:103" ht="14.4" customHeight="1" x14ac:dyDescent="0.3">
      <c r="BG414" s="604"/>
      <c r="BH414" s="596"/>
      <c r="BI414" s="597"/>
      <c r="BJ414" s="597"/>
      <c r="BK414" s="597"/>
      <c r="BL414" s="596"/>
      <c r="BM414" s="597"/>
      <c r="BN414" s="593"/>
      <c r="BO414" s="594"/>
      <c r="BP414" s="26"/>
      <c r="BQ414" s="26"/>
      <c r="CU414" s="356"/>
      <c r="CV414" s="358" t="s">
        <v>162</v>
      </c>
      <c r="CW414" s="358"/>
      <c r="CX414" s="358"/>
      <c r="CY414" s="364" t="str">
        <f>$CY$179</f>
        <v>Sem2</v>
      </c>
    </row>
    <row r="415" spans="59:103" ht="14.4" customHeight="1" x14ac:dyDescent="0.3">
      <c r="BG415" s="598" t="s">
        <v>181</v>
      </c>
      <c r="BH415" s="605" t="str">
        <f>Donnees!BF12</f>
        <v>Raymond Chartré</v>
      </c>
      <c r="BI415" s="591"/>
      <c r="BJ415" s="596"/>
      <c r="BK415" s="606"/>
      <c r="BL415" s="593" t="str">
        <f>$BL$180</f>
        <v>Sem1</v>
      </c>
      <c r="BM415" s="607"/>
      <c r="BN415" s="606"/>
      <c r="BO415" s="608"/>
      <c r="BP415" s="14"/>
      <c r="BQ415" s="14"/>
      <c r="CU415" s="356"/>
      <c r="CV415" s="365" t="s">
        <v>142</v>
      </c>
      <c r="CW415" s="358"/>
      <c r="CX415" s="365" t="s">
        <v>143</v>
      </c>
      <c r="CY415" s="365" t="s">
        <v>144</v>
      </c>
    </row>
    <row r="416" spans="59:103" ht="14.4" customHeight="1" thickBot="1" x14ac:dyDescent="0.35">
      <c r="BG416" s="609"/>
      <c r="BH416" s="610"/>
      <c r="BI416" s="611"/>
      <c r="BJ416" s="612"/>
      <c r="BK416" s="612"/>
      <c r="BL416" s="610"/>
      <c r="BM416" s="613"/>
      <c r="BN416" s="611"/>
      <c r="BO416" s="614"/>
      <c r="BP416" s="26"/>
      <c r="BQ416" s="26"/>
      <c r="CU416" s="356"/>
      <c r="CV416" s="366"/>
      <c r="CW416" s="367"/>
      <c r="CX416" s="368"/>
      <c r="CY416" s="369"/>
    </row>
    <row r="417" spans="59:103" ht="14.4" customHeight="1" x14ac:dyDescent="0.25">
      <c r="BG417" s="615" t="s">
        <v>182</v>
      </c>
      <c r="BH417" s="616" t="s">
        <v>172</v>
      </c>
      <c r="BI417" s="617">
        <v>1</v>
      </c>
      <c r="BJ417" s="617">
        <v>2</v>
      </c>
      <c r="BK417" s="617">
        <v>3</v>
      </c>
      <c r="BL417" s="617" t="s">
        <v>126</v>
      </c>
      <c r="BM417" s="617">
        <v>69</v>
      </c>
      <c r="BN417" s="618">
        <v>169</v>
      </c>
      <c r="BO417" s="619">
        <v>269</v>
      </c>
      <c r="BP417" s="26"/>
      <c r="BQ417" s="26"/>
      <c r="CU417" s="356"/>
      <c r="CV417" s="370"/>
      <c r="CW417" s="371"/>
      <c r="CX417" s="368"/>
      <c r="CY417" s="369"/>
    </row>
    <row r="418" spans="59:103" ht="14.4" customHeight="1" x14ac:dyDescent="0.25">
      <c r="BG418" s="620">
        <f t="shared" ref="BG418:BH422" si="14">C92</f>
        <v>0</v>
      </c>
      <c r="BH418" s="621">
        <f t="shared" si="14"/>
        <v>0</v>
      </c>
      <c r="BI418" s="622"/>
      <c r="BJ418" s="622"/>
      <c r="BK418" s="622"/>
      <c r="BL418" s="622"/>
      <c r="BM418" s="623"/>
      <c r="BN418" s="624"/>
      <c r="BO418" s="625"/>
      <c r="BP418" s="26"/>
      <c r="BQ418" s="26"/>
      <c r="CU418" s="356"/>
      <c r="CV418" s="370"/>
      <c r="CW418" s="371"/>
      <c r="CX418" s="368"/>
      <c r="CY418" s="369"/>
    </row>
    <row r="419" spans="59:103" ht="13.95" customHeight="1" x14ac:dyDescent="0.25">
      <c r="BG419" s="620">
        <f t="shared" si="14"/>
        <v>0</v>
      </c>
      <c r="BH419" s="621">
        <f t="shared" si="14"/>
        <v>0</v>
      </c>
      <c r="BI419" s="622"/>
      <c r="BJ419" s="622"/>
      <c r="BK419" s="622"/>
      <c r="BL419" s="622"/>
      <c r="BM419" s="623"/>
      <c r="BN419" s="624"/>
      <c r="BO419" s="625"/>
      <c r="BP419" s="26"/>
      <c r="BQ419" s="26"/>
      <c r="CU419" s="356"/>
      <c r="CV419" s="370"/>
      <c r="CW419" s="371"/>
      <c r="CX419" s="368"/>
      <c r="CY419" s="369"/>
    </row>
    <row r="420" spans="59:103" ht="13.95" customHeight="1" x14ac:dyDescent="0.25">
      <c r="BG420" s="620">
        <f t="shared" si="14"/>
        <v>0</v>
      </c>
      <c r="BH420" s="621">
        <f t="shared" si="14"/>
        <v>0</v>
      </c>
      <c r="BI420" s="622"/>
      <c r="BJ420" s="622"/>
      <c r="BK420" s="622"/>
      <c r="BL420" s="622"/>
      <c r="BM420" s="623"/>
      <c r="BN420" s="624"/>
      <c r="BO420" s="625"/>
      <c r="BP420" s="26"/>
      <c r="BQ420" s="26"/>
      <c r="CU420" s="356"/>
      <c r="CV420" s="372"/>
      <c r="CW420" s="371"/>
      <c r="CX420" s="368"/>
      <c r="CY420" s="369"/>
    </row>
    <row r="421" spans="59:103" ht="13.95" customHeight="1" x14ac:dyDescent="0.25">
      <c r="BG421" s="620">
        <f t="shared" si="14"/>
        <v>0</v>
      </c>
      <c r="BH421" s="621">
        <f t="shared" si="14"/>
        <v>0</v>
      </c>
      <c r="BI421" s="622"/>
      <c r="BJ421" s="622"/>
      <c r="BK421" s="622"/>
      <c r="BL421" s="622"/>
      <c r="BM421" s="623"/>
      <c r="BN421" s="624"/>
      <c r="BO421" s="625"/>
      <c r="BP421" s="26"/>
      <c r="BQ421" s="26"/>
      <c r="CU421" s="356"/>
      <c r="CV421" s="358"/>
      <c r="CW421" s="358"/>
      <c r="CX421" s="361" t="s">
        <v>145</v>
      </c>
      <c r="CY421" s="373"/>
    </row>
    <row r="422" spans="59:103" ht="13.95" customHeight="1" thickBot="1" x14ac:dyDescent="0.3">
      <c r="BG422" s="626">
        <f t="shared" si="14"/>
        <v>0</v>
      </c>
      <c r="BH422" s="627">
        <f t="shared" si="14"/>
        <v>0</v>
      </c>
      <c r="BI422" s="628"/>
      <c r="BJ422" s="628"/>
      <c r="BK422" s="628"/>
      <c r="BL422" s="628"/>
      <c r="BM422" s="629"/>
      <c r="BN422" s="630"/>
      <c r="BO422" s="631"/>
      <c r="BP422" s="26"/>
      <c r="BQ422" s="26"/>
      <c r="CU422" s="356"/>
      <c r="CV422" s="358"/>
      <c r="CW422" s="358"/>
      <c r="CX422" s="358"/>
      <c r="CY422" s="364"/>
    </row>
    <row r="423" spans="59:103" ht="13.95" customHeight="1" x14ac:dyDescent="0.3">
      <c r="BG423" s="632" t="s">
        <v>183</v>
      </c>
      <c r="BH423" s="633">
        <f>SUM(BH418:BH422)</f>
        <v>0</v>
      </c>
      <c r="BI423" s="634"/>
      <c r="BJ423" s="634"/>
      <c r="BK423" s="634"/>
      <c r="BL423" s="634"/>
      <c r="BM423" s="635"/>
      <c r="BN423" s="618"/>
      <c r="BO423" s="619"/>
      <c r="BP423" s="26"/>
      <c r="BQ423" s="26"/>
      <c r="CU423" s="374"/>
      <c r="CV423" s="375" t="s">
        <v>146</v>
      </c>
      <c r="CW423" s="376"/>
      <c r="CX423" s="377" t="s">
        <v>147</v>
      </c>
      <c r="CY423" s="378"/>
    </row>
    <row r="424" spans="59:103" ht="13.95" customHeight="1" x14ac:dyDescent="0.3">
      <c r="BG424" s="636" t="s">
        <v>184</v>
      </c>
      <c r="BH424" s="637">
        <f>A101</f>
        <v>0</v>
      </c>
      <c r="BI424" s="638"/>
      <c r="BJ424" s="638"/>
      <c r="BK424" s="638"/>
      <c r="BL424" s="638"/>
      <c r="BM424" s="639"/>
      <c r="BN424" s="624"/>
      <c r="BO424" s="625"/>
      <c r="BP424" s="26"/>
      <c r="BQ424" s="26"/>
    </row>
    <row r="425" spans="59:103" ht="13.95" customHeight="1" thickBot="1" x14ac:dyDescent="0.35">
      <c r="BG425" s="640" t="s">
        <v>126</v>
      </c>
      <c r="BH425" s="641">
        <f>SUM(BH423:BH424)</f>
        <v>0</v>
      </c>
      <c r="BI425" s="642"/>
      <c r="BJ425" s="642"/>
      <c r="BK425" s="642"/>
      <c r="BL425" s="642"/>
      <c r="BM425" s="643"/>
      <c r="BN425" s="644"/>
      <c r="BO425" s="645"/>
      <c r="BP425" s="26"/>
      <c r="BQ425" s="26"/>
    </row>
    <row r="426" spans="59:103" ht="13.95" customHeight="1" thickBot="1" x14ac:dyDescent="0.35">
      <c r="BG426" s="646" t="s">
        <v>185</v>
      </c>
      <c r="BH426" s="647"/>
      <c r="BI426" s="648"/>
      <c r="BJ426" s="649"/>
      <c r="BK426" s="650"/>
      <c r="BL426" s="651" t="s">
        <v>186</v>
      </c>
      <c r="BM426" s="652"/>
      <c r="BN426" s="653"/>
      <c r="BO426" s="654"/>
      <c r="BP426" s="33"/>
      <c r="BQ426" s="33"/>
    </row>
    <row r="427" spans="59:103" ht="13.95" customHeight="1" thickBot="1" x14ac:dyDescent="0.35">
      <c r="BG427" s="655" t="s">
        <v>187</v>
      </c>
      <c r="BH427" s="656"/>
      <c r="BI427" s="657"/>
      <c r="BJ427" s="658"/>
      <c r="BK427" s="658"/>
      <c r="BL427" s="612"/>
      <c r="BM427" s="659"/>
      <c r="BN427" s="659"/>
      <c r="BO427" s="660"/>
      <c r="BP427" s="33"/>
      <c r="BQ427" s="33"/>
    </row>
    <row r="428" spans="59:103" ht="13.95" customHeight="1" x14ac:dyDescent="0.25">
      <c r="BG428" s="661" t="s">
        <v>188</v>
      </c>
      <c r="BH428" s="662"/>
      <c r="BI428" s="617">
        <v>1</v>
      </c>
      <c r="BJ428" s="617">
        <v>2</v>
      </c>
      <c r="BK428" s="617">
        <v>3</v>
      </c>
      <c r="BL428" s="617" t="s">
        <v>126</v>
      </c>
      <c r="BM428" s="617">
        <v>69</v>
      </c>
      <c r="BN428" s="618">
        <v>169</v>
      </c>
      <c r="BO428" s="619">
        <v>269</v>
      </c>
      <c r="BP428" s="26"/>
      <c r="BQ428" s="26"/>
    </row>
    <row r="429" spans="59:103" ht="13.95" customHeight="1" x14ac:dyDescent="0.3">
      <c r="BG429" s="663"/>
      <c r="BH429" s="664"/>
      <c r="BI429" s="665"/>
      <c r="BJ429" s="666"/>
      <c r="BK429" s="666"/>
      <c r="BL429" s="666"/>
      <c r="BM429" s="667"/>
      <c r="BN429" s="624"/>
      <c r="BO429" s="625"/>
      <c r="BP429" s="26"/>
      <c r="BQ429" s="26"/>
    </row>
    <row r="430" spans="59:103" ht="13.95" customHeight="1" x14ac:dyDescent="0.3">
      <c r="BG430" s="668"/>
      <c r="BH430" s="669"/>
      <c r="BI430" s="670"/>
      <c r="BJ430" s="667"/>
      <c r="BK430" s="667"/>
      <c r="BL430" s="667"/>
      <c r="BM430" s="639"/>
      <c r="BN430" s="624"/>
      <c r="BO430" s="625"/>
      <c r="BP430" s="26"/>
      <c r="BQ430" s="26"/>
    </row>
    <row r="431" spans="59:103" ht="13.95" customHeight="1" x14ac:dyDescent="0.3">
      <c r="BG431" s="671" t="s">
        <v>189</v>
      </c>
      <c r="BH431" s="669"/>
      <c r="BI431" s="670"/>
      <c r="BJ431" s="667"/>
      <c r="BK431" s="667"/>
      <c r="BL431" s="667"/>
      <c r="BM431" s="672"/>
      <c r="BN431" s="644"/>
      <c r="BO431" s="645"/>
      <c r="BP431" s="26"/>
      <c r="BQ431" s="26"/>
    </row>
    <row r="432" spans="59:103" ht="13.95" customHeight="1" x14ac:dyDescent="0.3">
      <c r="BG432" s="673"/>
      <c r="BH432" s="674"/>
      <c r="BI432" s="675"/>
      <c r="BJ432" s="672"/>
      <c r="BK432" s="672"/>
      <c r="BL432" s="672"/>
      <c r="BM432" s="672"/>
      <c r="BN432" s="644"/>
      <c r="BO432" s="645"/>
      <c r="BP432" s="26"/>
      <c r="BQ432" s="26"/>
    </row>
    <row r="433" spans="59:69" ht="13.95" customHeight="1" thickBot="1" x14ac:dyDescent="0.35">
      <c r="BG433" s="676"/>
      <c r="BH433" s="675"/>
      <c r="BI433" s="675"/>
      <c r="BJ433" s="672"/>
      <c r="BK433" s="672"/>
      <c r="BL433" s="677"/>
      <c r="BM433" s="678"/>
      <c r="BN433" s="678"/>
      <c r="BO433" s="679"/>
      <c r="BP433" s="33"/>
      <c r="BQ433" s="33"/>
    </row>
    <row r="434" spans="59:69" ht="13.95" customHeight="1" thickBot="1" x14ac:dyDescent="0.35">
      <c r="BG434" s="680"/>
      <c r="BH434" s="681"/>
      <c r="BI434" s="682"/>
      <c r="BJ434" s="682"/>
      <c r="BK434" s="683"/>
      <c r="BL434" s="614" t="s">
        <v>190</v>
      </c>
      <c r="BM434" s="684"/>
      <c r="BN434" s="659"/>
      <c r="BO434" s="660"/>
      <c r="BP434" s="33"/>
      <c r="BQ434" s="33"/>
    </row>
    <row r="435" spans="59:69" ht="13.95" customHeight="1" x14ac:dyDescent="0.25">
      <c r="BG435" s="586"/>
      <c r="BH435" s="587" t="s">
        <v>176</v>
      </c>
      <c r="BI435" s="588"/>
      <c r="BJ435" s="588" t="s">
        <v>177</v>
      </c>
      <c r="BK435" s="588"/>
      <c r="BL435" s="588"/>
      <c r="BM435" s="588"/>
      <c r="BN435" s="588"/>
      <c r="BO435" s="589"/>
      <c r="BP435" s="24"/>
      <c r="BQ435" s="24"/>
    </row>
    <row r="436" spans="59:69" ht="13.95" customHeight="1" x14ac:dyDescent="0.25">
      <c r="BG436" s="590"/>
      <c r="BH436" s="591"/>
      <c r="BI436" s="592" t="s">
        <v>178</v>
      </c>
      <c r="BJ436" s="592"/>
      <c r="BK436" s="592"/>
      <c r="BL436" s="592"/>
      <c r="BM436" s="592"/>
      <c r="BN436" s="593" t="s">
        <v>179</v>
      </c>
      <c r="BO436" s="594">
        <v>9</v>
      </c>
      <c r="BP436" s="26"/>
      <c r="BQ436" s="26"/>
    </row>
    <row r="437" spans="59:69" ht="13.95" customHeight="1" x14ac:dyDescent="0.3">
      <c r="BG437" s="595"/>
      <c r="BH437" s="596"/>
      <c r="BI437" s="597"/>
      <c r="BJ437" s="597"/>
      <c r="BK437" s="597"/>
      <c r="BL437" s="597"/>
      <c r="BM437" s="597"/>
      <c r="BN437" s="593"/>
      <c r="BO437" s="594"/>
      <c r="BP437" s="26"/>
      <c r="BQ437" s="26"/>
    </row>
    <row r="438" spans="59:69" ht="13.95" customHeight="1" x14ac:dyDescent="0.25">
      <c r="BG438" s="598" t="s">
        <v>180</v>
      </c>
      <c r="BH438" s="599">
        <v>11</v>
      </c>
      <c r="BI438" s="592"/>
      <c r="BJ438" s="592"/>
      <c r="BK438" s="592" t="s">
        <v>100</v>
      </c>
      <c r="BL438" s="600">
        <f>$BL$178</f>
        <v>42621</v>
      </c>
      <c r="BM438" s="601"/>
      <c r="BN438" s="602"/>
      <c r="BO438" s="603"/>
      <c r="BP438" s="432"/>
      <c r="BQ438" s="432"/>
    </row>
    <row r="439" spans="59:69" ht="13.95" customHeight="1" x14ac:dyDescent="0.3">
      <c r="BG439" s="604"/>
      <c r="BH439" s="596"/>
      <c r="BI439" s="597"/>
      <c r="BJ439" s="597"/>
      <c r="BK439" s="597"/>
      <c r="BL439" s="596"/>
      <c r="BM439" s="597"/>
      <c r="BN439" s="593"/>
      <c r="BO439" s="594"/>
      <c r="BP439" s="26"/>
      <c r="BQ439" s="26"/>
    </row>
    <row r="440" spans="59:69" ht="13.95" customHeight="1" x14ac:dyDescent="0.3">
      <c r="BG440" s="598" t="s">
        <v>181</v>
      </c>
      <c r="BH440" s="605" t="str">
        <f>Donnees!BF13</f>
        <v>Dorothée Beauchesne</v>
      </c>
      <c r="BI440" s="591"/>
      <c r="BJ440" s="596"/>
      <c r="BK440" s="606"/>
      <c r="BL440" s="593" t="str">
        <f>$BL$180</f>
        <v>Sem1</v>
      </c>
      <c r="BM440" s="607"/>
      <c r="BN440" s="606"/>
      <c r="BO440" s="608"/>
      <c r="BP440" s="14"/>
      <c r="BQ440" s="14"/>
    </row>
    <row r="441" spans="59:69" ht="13.95" customHeight="1" thickBot="1" x14ac:dyDescent="0.35">
      <c r="BG441" s="609"/>
      <c r="BH441" s="610"/>
      <c r="BI441" s="611"/>
      <c r="BJ441" s="612"/>
      <c r="BK441" s="612"/>
      <c r="BL441" s="610"/>
      <c r="BM441" s="613"/>
      <c r="BN441" s="611"/>
      <c r="BO441" s="614"/>
      <c r="BP441" s="26"/>
      <c r="BQ441" s="26"/>
    </row>
    <row r="442" spans="59:69" ht="13.95" customHeight="1" x14ac:dyDescent="0.25">
      <c r="BG442" s="615" t="s">
        <v>182</v>
      </c>
      <c r="BH442" s="616" t="s">
        <v>172</v>
      </c>
      <c r="BI442" s="617">
        <v>1</v>
      </c>
      <c r="BJ442" s="617">
        <v>2</v>
      </c>
      <c r="BK442" s="617">
        <v>3</v>
      </c>
      <c r="BL442" s="617" t="s">
        <v>126</v>
      </c>
      <c r="BM442" s="617">
        <v>69</v>
      </c>
      <c r="BN442" s="618">
        <v>169</v>
      </c>
      <c r="BO442" s="619">
        <v>269</v>
      </c>
      <c r="BP442" s="26"/>
      <c r="BQ442" s="26"/>
    </row>
    <row r="443" spans="59:69" ht="13.95" customHeight="1" x14ac:dyDescent="0.25">
      <c r="BG443" s="620">
        <f t="shared" ref="BG443:BH447" si="15">C102</f>
        <v>0</v>
      </c>
      <c r="BH443" s="621">
        <f t="shared" si="15"/>
        <v>0</v>
      </c>
      <c r="BI443" s="622"/>
      <c r="BJ443" s="622"/>
      <c r="BK443" s="622"/>
      <c r="BL443" s="622"/>
      <c r="BM443" s="623"/>
      <c r="BN443" s="624"/>
      <c r="BO443" s="625"/>
      <c r="BP443" s="26"/>
      <c r="BQ443" s="26"/>
    </row>
    <row r="444" spans="59:69" ht="13.95" customHeight="1" x14ac:dyDescent="0.25">
      <c r="BG444" s="620">
        <f t="shared" si="15"/>
        <v>0</v>
      </c>
      <c r="BH444" s="621">
        <f t="shared" si="15"/>
        <v>0</v>
      </c>
      <c r="BI444" s="622"/>
      <c r="BJ444" s="622"/>
      <c r="BK444" s="622"/>
      <c r="BL444" s="622"/>
      <c r="BM444" s="623"/>
      <c r="BN444" s="624"/>
      <c r="BO444" s="625"/>
      <c r="BP444" s="26"/>
      <c r="BQ444" s="26"/>
    </row>
    <row r="445" spans="59:69" ht="13.95" customHeight="1" x14ac:dyDescent="0.25">
      <c r="BG445" s="620">
        <f t="shared" si="15"/>
        <v>0</v>
      </c>
      <c r="BH445" s="621">
        <f t="shared" si="15"/>
        <v>0</v>
      </c>
      <c r="BI445" s="622"/>
      <c r="BJ445" s="622"/>
      <c r="BK445" s="622"/>
      <c r="BL445" s="622"/>
      <c r="BM445" s="623"/>
      <c r="BN445" s="624"/>
      <c r="BO445" s="625"/>
      <c r="BP445" s="26"/>
      <c r="BQ445" s="26"/>
    </row>
    <row r="446" spans="59:69" ht="13.95" customHeight="1" x14ac:dyDescent="0.25">
      <c r="BG446" s="620">
        <f t="shared" si="15"/>
        <v>0</v>
      </c>
      <c r="BH446" s="621">
        <f t="shared" si="15"/>
        <v>0</v>
      </c>
      <c r="BI446" s="622"/>
      <c r="BJ446" s="622"/>
      <c r="BK446" s="622"/>
      <c r="BL446" s="622"/>
      <c r="BM446" s="623"/>
      <c r="BN446" s="624"/>
      <c r="BO446" s="625"/>
      <c r="BP446" s="26"/>
      <c r="BQ446" s="26"/>
    </row>
    <row r="447" spans="59:69" ht="13.95" customHeight="1" thickBot="1" x14ac:dyDescent="0.3">
      <c r="BG447" s="626">
        <f t="shared" si="15"/>
        <v>0</v>
      </c>
      <c r="BH447" s="627">
        <f t="shared" si="15"/>
        <v>0</v>
      </c>
      <c r="BI447" s="628"/>
      <c r="BJ447" s="628"/>
      <c r="BK447" s="628"/>
      <c r="BL447" s="628"/>
      <c r="BM447" s="629"/>
      <c r="BN447" s="630"/>
      <c r="BO447" s="631"/>
      <c r="BP447" s="26"/>
      <c r="BQ447" s="26"/>
    </row>
    <row r="448" spans="59:69" ht="13.95" customHeight="1" x14ac:dyDescent="0.3">
      <c r="BG448" s="632" t="s">
        <v>183</v>
      </c>
      <c r="BH448" s="633">
        <f>SUM(BH443:BH447)</f>
        <v>0</v>
      </c>
      <c r="BI448" s="634"/>
      <c r="BJ448" s="634"/>
      <c r="BK448" s="634"/>
      <c r="BL448" s="634"/>
      <c r="BM448" s="635"/>
      <c r="BN448" s="618"/>
      <c r="BO448" s="619"/>
      <c r="BP448" s="26"/>
      <c r="BQ448" s="26"/>
    </row>
    <row r="449" spans="59:69" ht="13.95" customHeight="1" x14ac:dyDescent="0.3">
      <c r="BG449" s="636" t="s">
        <v>184</v>
      </c>
      <c r="BH449" s="637">
        <f>A111</f>
        <v>0</v>
      </c>
      <c r="BI449" s="638"/>
      <c r="BJ449" s="638"/>
      <c r="BK449" s="638"/>
      <c r="BL449" s="638"/>
      <c r="BM449" s="639"/>
      <c r="BN449" s="624"/>
      <c r="BO449" s="625"/>
      <c r="BP449" s="26"/>
      <c r="BQ449" s="26"/>
    </row>
    <row r="450" spans="59:69" ht="13.95" customHeight="1" thickBot="1" x14ac:dyDescent="0.35">
      <c r="BG450" s="640" t="s">
        <v>126</v>
      </c>
      <c r="BH450" s="641">
        <f>SUM(BH448:BH449)</f>
        <v>0</v>
      </c>
      <c r="BI450" s="642"/>
      <c r="BJ450" s="642"/>
      <c r="BK450" s="642"/>
      <c r="BL450" s="642"/>
      <c r="BM450" s="643"/>
      <c r="BN450" s="644"/>
      <c r="BO450" s="645"/>
      <c r="BP450" s="26"/>
      <c r="BQ450" s="26"/>
    </row>
    <row r="451" spans="59:69" ht="13.95" customHeight="1" thickBot="1" x14ac:dyDescent="0.35">
      <c r="BG451" s="646" t="s">
        <v>185</v>
      </c>
      <c r="BH451" s="647"/>
      <c r="BI451" s="648"/>
      <c r="BJ451" s="649"/>
      <c r="BK451" s="650"/>
      <c r="BL451" s="651" t="s">
        <v>186</v>
      </c>
      <c r="BM451" s="652"/>
      <c r="BN451" s="653"/>
      <c r="BO451" s="654"/>
      <c r="BP451" s="33"/>
      <c r="BQ451" s="33"/>
    </row>
    <row r="452" spans="59:69" ht="13.95" customHeight="1" thickBot="1" x14ac:dyDescent="0.35">
      <c r="BG452" s="655" t="s">
        <v>187</v>
      </c>
      <c r="BH452" s="656"/>
      <c r="BI452" s="657"/>
      <c r="BJ452" s="658"/>
      <c r="BK452" s="658"/>
      <c r="BL452" s="612"/>
      <c r="BM452" s="659"/>
      <c r="BN452" s="659"/>
      <c r="BO452" s="660"/>
      <c r="BP452" s="33"/>
      <c r="BQ452" s="33"/>
    </row>
    <row r="453" spans="59:69" ht="13.95" customHeight="1" x14ac:dyDescent="0.25">
      <c r="BG453" s="661" t="s">
        <v>188</v>
      </c>
      <c r="BH453" s="662"/>
      <c r="BI453" s="617">
        <v>1</v>
      </c>
      <c r="BJ453" s="617">
        <v>2</v>
      </c>
      <c r="BK453" s="617">
        <v>3</v>
      </c>
      <c r="BL453" s="617" t="s">
        <v>126</v>
      </c>
      <c r="BM453" s="617">
        <v>69</v>
      </c>
      <c r="BN453" s="618">
        <v>169</v>
      </c>
      <c r="BO453" s="619">
        <v>269</v>
      </c>
      <c r="BP453" s="26"/>
      <c r="BQ453" s="26"/>
    </row>
    <row r="454" spans="59:69" ht="13.95" customHeight="1" x14ac:dyDescent="0.3">
      <c r="BG454" s="663"/>
      <c r="BH454" s="664"/>
      <c r="BI454" s="665"/>
      <c r="BJ454" s="666"/>
      <c r="BK454" s="666"/>
      <c r="BL454" s="666"/>
      <c r="BM454" s="667"/>
      <c r="BN454" s="624"/>
      <c r="BO454" s="625"/>
      <c r="BP454" s="26"/>
      <c r="BQ454" s="26"/>
    </row>
    <row r="455" spans="59:69" ht="13.95" customHeight="1" x14ac:dyDescent="0.3">
      <c r="BG455" s="668"/>
      <c r="BH455" s="669"/>
      <c r="BI455" s="670"/>
      <c r="BJ455" s="667"/>
      <c r="BK455" s="667"/>
      <c r="BL455" s="667"/>
      <c r="BM455" s="639"/>
      <c r="BN455" s="624"/>
      <c r="BO455" s="625"/>
      <c r="BP455" s="26"/>
      <c r="BQ455" s="26"/>
    </row>
    <row r="456" spans="59:69" ht="13.95" customHeight="1" x14ac:dyDescent="0.3">
      <c r="BG456" s="671" t="s">
        <v>189</v>
      </c>
      <c r="BH456" s="669"/>
      <c r="BI456" s="670"/>
      <c r="BJ456" s="667"/>
      <c r="BK456" s="667"/>
      <c r="BL456" s="667"/>
      <c r="BM456" s="672"/>
      <c r="BN456" s="644"/>
      <c r="BO456" s="645"/>
      <c r="BP456" s="26"/>
      <c r="BQ456" s="26"/>
    </row>
    <row r="457" spans="59:69" ht="13.95" customHeight="1" x14ac:dyDescent="0.3">
      <c r="BG457" s="673"/>
      <c r="BH457" s="674"/>
      <c r="BI457" s="675"/>
      <c r="BJ457" s="672"/>
      <c r="BK457" s="672"/>
      <c r="BL457" s="672"/>
      <c r="BM457" s="672"/>
      <c r="BN457" s="644"/>
      <c r="BO457" s="645"/>
      <c r="BP457" s="26"/>
      <c r="BQ457" s="26"/>
    </row>
    <row r="458" spans="59:69" ht="13.95" customHeight="1" thickBot="1" x14ac:dyDescent="0.35">
      <c r="BG458" s="676"/>
      <c r="BH458" s="675"/>
      <c r="BI458" s="675"/>
      <c r="BJ458" s="672"/>
      <c r="BK458" s="672"/>
      <c r="BL458" s="677"/>
      <c r="BM458" s="678"/>
      <c r="BN458" s="678"/>
      <c r="BO458" s="679"/>
      <c r="BP458" s="33"/>
      <c r="BQ458" s="33"/>
    </row>
    <row r="459" spans="59:69" ht="13.95" customHeight="1" thickBot="1" x14ac:dyDescent="0.35">
      <c r="BG459" s="680"/>
      <c r="BH459" s="681"/>
      <c r="BI459" s="682"/>
      <c r="BJ459" s="682"/>
      <c r="BK459" s="683"/>
      <c r="BL459" s="614" t="s">
        <v>190</v>
      </c>
      <c r="BM459" s="684"/>
      <c r="BN459" s="659"/>
      <c r="BO459" s="660"/>
      <c r="BP459" s="33"/>
      <c r="BQ459" s="33"/>
    </row>
    <row r="460" spans="59:69" ht="13.95" customHeight="1" x14ac:dyDescent="0.3">
      <c r="BG460" s="685"/>
      <c r="BH460" s="686"/>
      <c r="BI460" s="685"/>
      <c r="BJ460" s="685"/>
      <c r="BK460" s="685"/>
      <c r="BL460" s="685"/>
      <c r="BM460" s="685"/>
      <c r="BN460" s="26"/>
      <c r="BO460" s="26"/>
      <c r="BP460" s="26"/>
      <c r="BQ460" s="26"/>
    </row>
    <row r="461" spans="59:69" ht="13.95" customHeight="1" thickBot="1" x14ac:dyDescent="0.35">
      <c r="BG461" s="48"/>
      <c r="BH461" s="48"/>
      <c r="BI461" s="48"/>
      <c r="BJ461" s="48"/>
      <c r="BK461" s="48"/>
      <c r="BL461" s="48"/>
      <c r="BM461" s="48"/>
      <c r="BN461" s="48"/>
      <c r="BO461" s="48"/>
      <c r="BP461" s="14"/>
      <c r="BQ461" s="14"/>
    </row>
    <row r="462" spans="59:69" ht="13.95" customHeight="1" x14ac:dyDescent="0.25">
      <c r="BG462" s="586"/>
      <c r="BH462" s="587" t="s">
        <v>176</v>
      </c>
      <c r="BI462" s="588"/>
      <c r="BJ462" s="588" t="s">
        <v>177</v>
      </c>
      <c r="BK462" s="588"/>
      <c r="BL462" s="588"/>
      <c r="BM462" s="588"/>
      <c r="BN462" s="588"/>
      <c r="BO462" s="589"/>
      <c r="BP462" s="24"/>
      <c r="BQ462" s="24"/>
    </row>
    <row r="463" spans="59:69" ht="13.95" customHeight="1" x14ac:dyDescent="0.25">
      <c r="BG463" s="590"/>
      <c r="BH463" s="591"/>
      <c r="BI463" s="592" t="s">
        <v>178</v>
      </c>
      <c r="BJ463" s="592"/>
      <c r="BK463" s="592"/>
      <c r="BL463" s="592"/>
      <c r="BM463" s="592"/>
      <c r="BN463" s="593" t="s">
        <v>179</v>
      </c>
      <c r="BO463" s="594">
        <v>2</v>
      </c>
      <c r="BP463" s="26"/>
      <c r="BQ463" s="26"/>
    </row>
    <row r="464" spans="59:69" ht="13.95" customHeight="1" x14ac:dyDescent="0.3">
      <c r="BG464" s="595"/>
      <c r="BH464" s="596"/>
      <c r="BI464" s="597"/>
      <c r="BJ464" s="597"/>
      <c r="BK464" s="597"/>
      <c r="BL464" s="597"/>
      <c r="BM464" s="597"/>
      <c r="BN464" s="593"/>
      <c r="BO464" s="594"/>
      <c r="BP464" s="26"/>
      <c r="BQ464" s="26"/>
    </row>
    <row r="465" spans="59:69" ht="13.95" customHeight="1" x14ac:dyDescent="0.25">
      <c r="BG465" s="598" t="s">
        <v>180</v>
      </c>
      <c r="BH465" s="599">
        <v>12</v>
      </c>
      <c r="BI465" s="592"/>
      <c r="BJ465" s="592"/>
      <c r="BK465" s="592" t="s">
        <v>100</v>
      </c>
      <c r="BL465" s="600">
        <f>$BL$178</f>
        <v>42621</v>
      </c>
      <c r="BM465" s="601"/>
      <c r="BN465" s="602"/>
      <c r="BO465" s="603"/>
      <c r="BP465" s="432"/>
      <c r="BQ465" s="432"/>
    </row>
    <row r="466" spans="59:69" ht="13.95" customHeight="1" x14ac:dyDescent="0.3">
      <c r="BG466" s="604"/>
      <c r="BH466" s="596"/>
      <c r="BI466" s="597"/>
      <c r="BJ466" s="597"/>
      <c r="BK466" s="597"/>
      <c r="BL466" s="596"/>
      <c r="BM466" s="597"/>
      <c r="BN466" s="593"/>
      <c r="BO466" s="594"/>
      <c r="BP466" s="26"/>
      <c r="BQ466" s="26"/>
    </row>
    <row r="467" spans="59:69" ht="13.95" customHeight="1" x14ac:dyDescent="0.3">
      <c r="BG467" s="598" t="s">
        <v>181</v>
      </c>
      <c r="BH467" s="605" t="str">
        <f>Donnees!BF14</f>
        <v>Claire Lessard</v>
      </c>
      <c r="BI467" s="591"/>
      <c r="BJ467" s="596"/>
      <c r="BK467" s="606"/>
      <c r="BL467" s="593" t="str">
        <f>$BL$180</f>
        <v>Sem1</v>
      </c>
      <c r="BM467" s="607"/>
      <c r="BN467" s="606"/>
      <c r="BO467" s="608"/>
      <c r="BP467" s="14"/>
      <c r="BQ467" s="14"/>
    </row>
    <row r="468" spans="59:69" ht="13.95" customHeight="1" thickBot="1" x14ac:dyDescent="0.35">
      <c r="BG468" s="609"/>
      <c r="BH468" s="610"/>
      <c r="BI468" s="611"/>
      <c r="BJ468" s="612"/>
      <c r="BK468" s="612"/>
      <c r="BL468" s="610"/>
      <c r="BM468" s="613"/>
      <c r="BN468" s="611"/>
      <c r="BO468" s="614"/>
      <c r="BP468" s="26"/>
      <c r="BQ468" s="26"/>
    </row>
    <row r="469" spans="59:69" ht="13.95" customHeight="1" x14ac:dyDescent="0.25">
      <c r="BG469" s="615" t="s">
        <v>182</v>
      </c>
      <c r="BH469" s="616" t="s">
        <v>172</v>
      </c>
      <c r="BI469" s="617">
        <v>1</v>
      </c>
      <c r="BJ469" s="617">
        <v>2</v>
      </c>
      <c r="BK469" s="617">
        <v>3</v>
      </c>
      <c r="BL469" s="617" t="s">
        <v>126</v>
      </c>
      <c r="BM469" s="617">
        <v>69</v>
      </c>
      <c r="BN469" s="618">
        <v>169</v>
      </c>
      <c r="BO469" s="619">
        <v>269</v>
      </c>
      <c r="BP469" s="26"/>
      <c r="BQ469" s="26"/>
    </row>
    <row r="470" spans="59:69" ht="13.95" customHeight="1" x14ac:dyDescent="0.25">
      <c r="BG470" s="620">
        <f t="shared" ref="BG470:BH474" si="16">C112</f>
        <v>0</v>
      </c>
      <c r="BH470" s="621">
        <f t="shared" si="16"/>
        <v>0</v>
      </c>
      <c r="BI470" s="622"/>
      <c r="BJ470" s="622"/>
      <c r="BK470" s="622"/>
      <c r="BL470" s="622"/>
      <c r="BM470" s="623"/>
      <c r="BN470" s="624"/>
      <c r="BO470" s="625"/>
      <c r="BP470" s="26"/>
      <c r="BQ470" s="26"/>
    </row>
    <row r="471" spans="59:69" ht="13.95" customHeight="1" x14ac:dyDescent="0.25">
      <c r="BG471" s="620">
        <f t="shared" si="16"/>
        <v>0</v>
      </c>
      <c r="BH471" s="621">
        <f t="shared" si="16"/>
        <v>0</v>
      </c>
      <c r="BI471" s="622"/>
      <c r="BJ471" s="622"/>
      <c r="BK471" s="622"/>
      <c r="BL471" s="622"/>
      <c r="BM471" s="623"/>
      <c r="BN471" s="624"/>
      <c r="BO471" s="625"/>
      <c r="BP471" s="26"/>
      <c r="BQ471" s="26"/>
    </row>
    <row r="472" spans="59:69" ht="13.95" customHeight="1" x14ac:dyDescent="0.25">
      <c r="BG472" s="620">
        <f t="shared" si="16"/>
        <v>0</v>
      </c>
      <c r="BH472" s="621">
        <f t="shared" si="16"/>
        <v>0</v>
      </c>
      <c r="BI472" s="622"/>
      <c r="BJ472" s="622"/>
      <c r="BK472" s="622"/>
      <c r="BL472" s="622"/>
      <c r="BM472" s="623"/>
      <c r="BN472" s="624"/>
      <c r="BO472" s="625"/>
      <c r="BP472" s="26"/>
      <c r="BQ472" s="26"/>
    </row>
    <row r="473" spans="59:69" ht="13.95" customHeight="1" x14ac:dyDescent="0.25">
      <c r="BG473" s="620">
        <f t="shared" si="16"/>
        <v>0</v>
      </c>
      <c r="BH473" s="621">
        <f t="shared" si="16"/>
        <v>0</v>
      </c>
      <c r="BI473" s="622"/>
      <c r="BJ473" s="622"/>
      <c r="BK473" s="622"/>
      <c r="BL473" s="622"/>
      <c r="BM473" s="623"/>
      <c r="BN473" s="624"/>
      <c r="BO473" s="625"/>
      <c r="BP473" s="26"/>
      <c r="BQ473" s="26"/>
    </row>
    <row r="474" spans="59:69" ht="13.95" customHeight="1" thickBot="1" x14ac:dyDescent="0.3">
      <c r="BG474" s="626">
        <f t="shared" si="16"/>
        <v>0</v>
      </c>
      <c r="BH474" s="627">
        <f t="shared" si="16"/>
        <v>0</v>
      </c>
      <c r="BI474" s="628"/>
      <c r="BJ474" s="628"/>
      <c r="BK474" s="628"/>
      <c r="BL474" s="628"/>
      <c r="BM474" s="629"/>
      <c r="BN474" s="630"/>
      <c r="BO474" s="631"/>
      <c r="BP474" s="26"/>
      <c r="BQ474" s="26"/>
    </row>
    <row r="475" spans="59:69" ht="13.95" customHeight="1" x14ac:dyDescent="0.3">
      <c r="BG475" s="632" t="s">
        <v>183</v>
      </c>
      <c r="BH475" s="633">
        <f>SUM(BH470:BH474)</f>
        <v>0</v>
      </c>
      <c r="BI475" s="634"/>
      <c r="BJ475" s="634"/>
      <c r="BK475" s="634"/>
      <c r="BL475" s="634"/>
      <c r="BM475" s="635"/>
      <c r="BN475" s="618"/>
      <c r="BO475" s="619"/>
      <c r="BP475" s="26"/>
      <c r="BQ475" s="26"/>
    </row>
    <row r="476" spans="59:69" ht="13.95" customHeight="1" x14ac:dyDescent="0.3">
      <c r="BG476" s="636" t="s">
        <v>184</v>
      </c>
      <c r="BH476" s="637">
        <f>A121</f>
        <v>0</v>
      </c>
      <c r="BI476" s="638"/>
      <c r="BJ476" s="638"/>
      <c r="BK476" s="638"/>
      <c r="BL476" s="638"/>
      <c r="BM476" s="639"/>
      <c r="BN476" s="624"/>
      <c r="BO476" s="625"/>
      <c r="BP476" s="26"/>
      <c r="BQ476" s="26"/>
    </row>
    <row r="477" spans="59:69" ht="13.95" customHeight="1" thickBot="1" x14ac:dyDescent="0.35">
      <c r="BG477" s="640" t="s">
        <v>126</v>
      </c>
      <c r="BH477" s="641">
        <f>SUM(BH475:BH476)</f>
        <v>0</v>
      </c>
      <c r="BI477" s="642"/>
      <c r="BJ477" s="642"/>
      <c r="BK477" s="642"/>
      <c r="BL477" s="642"/>
      <c r="BM477" s="643"/>
      <c r="BN477" s="644"/>
      <c r="BO477" s="645"/>
      <c r="BP477" s="26"/>
      <c r="BQ477" s="26"/>
    </row>
    <row r="478" spans="59:69" ht="13.95" customHeight="1" thickBot="1" x14ac:dyDescent="0.35">
      <c r="BG478" s="646" t="s">
        <v>185</v>
      </c>
      <c r="BH478" s="647"/>
      <c r="BI478" s="648"/>
      <c r="BJ478" s="649"/>
      <c r="BK478" s="650"/>
      <c r="BL478" s="651" t="s">
        <v>186</v>
      </c>
      <c r="BM478" s="652"/>
      <c r="BN478" s="653"/>
      <c r="BO478" s="654"/>
      <c r="BP478" s="33"/>
      <c r="BQ478" s="33"/>
    </row>
    <row r="479" spans="59:69" ht="13.95" customHeight="1" thickBot="1" x14ac:dyDescent="0.35">
      <c r="BG479" s="655" t="s">
        <v>187</v>
      </c>
      <c r="BH479" s="656"/>
      <c r="BI479" s="657"/>
      <c r="BJ479" s="658"/>
      <c r="BK479" s="658"/>
      <c r="BL479" s="612"/>
      <c r="BM479" s="659"/>
      <c r="BN479" s="659"/>
      <c r="BO479" s="660"/>
      <c r="BP479" s="33"/>
      <c r="BQ479" s="33"/>
    </row>
    <row r="480" spans="59:69" ht="13.95" customHeight="1" x14ac:dyDescent="0.25">
      <c r="BG480" s="661" t="s">
        <v>188</v>
      </c>
      <c r="BH480" s="662"/>
      <c r="BI480" s="617">
        <v>1</v>
      </c>
      <c r="BJ480" s="617">
        <v>2</v>
      </c>
      <c r="BK480" s="617">
        <v>3</v>
      </c>
      <c r="BL480" s="617" t="s">
        <v>126</v>
      </c>
      <c r="BM480" s="617">
        <v>69</v>
      </c>
      <c r="BN480" s="618">
        <v>169</v>
      </c>
      <c r="BO480" s="619">
        <v>269</v>
      </c>
      <c r="BP480" s="26"/>
      <c r="BQ480" s="26"/>
    </row>
    <row r="481" spans="59:69" ht="13.95" customHeight="1" x14ac:dyDescent="0.3">
      <c r="BG481" s="663"/>
      <c r="BH481" s="664"/>
      <c r="BI481" s="665"/>
      <c r="BJ481" s="666"/>
      <c r="BK481" s="666"/>
      <c r="BL481" s="666"/>
      <c r="BM481" s="667"/>
      <c r="BN481" s="624"/>
      <c r="BO481" s="625"/>
      <c r="BP481" s="26"/>
      <c r="BQ481" s="26"/>
    </row>
    <row r="482" spans="59:69" ht="13.95" customHeight="1" x14ac:dyDescent="0.3">
      <c r="BG482" s="668"/>
      <c r="BH482" s="669"/>
      <c r="BI482" s="670"/>
      <c r="BJ482" s="667"/>
      <c r="BK482" s="667"/>
      <c r="BL482" s="667"/>
      <c r="BM482" s="639"/>
      <c r="BN482" s="624"/>
      <c r="BO482" s="625"/>
      <c r="BP482" s="26"/>
      <c r="BQ482" s="26"/>
    </row>
    <row r="483" spans="59:69" ht="13.95" customHeight="1" x14ac:dyDescent="0.3">
      <c r="BG483" s="671" t="s">
        <v>189</v>
      </c>
      <c r="BH483" s="669"/>
      <c r="BI483" s="670"/>
      <c r="BJ483" s="667"/>
      <c r="BK483" s="667"/>
      <c r="BL483" s="667"/>
      <c r="BM483" s="672"/>
      <c r="BN483" s="644"/>
      <c r="BO483" s="645"/>
      <c r="BP483" s="26"/>
      <c r="BQ483" s="26"/>
    </row>
    <row r="484" spans="59:69" ht="13.95" customHeight="1" x14ac:dyDescent="0.3">
      <c r="BG484" s="673"/>
      <c r="BH484" s="674"/>
      <c r="BI484" s="675"/>
      <c r="BJ484" s="672"/>
      <c r="BK484" s="672"/>
      <c r="BL484" s="672"/>
      <c r="BM484" s="672"/>
      <c r="BN484" s="644"/>
      <c r="BO484" s="645"/>
      <c r="BP484" s="26"/>
      <c r="BQ484" s="26"/>
    </row>
    <row r="485" spans="59:69" ht="13.95" customHeight="1" thickBot="1" x14ac:dyDescent="0.35">
      <c r="BG485" s="676"/>
      <c r="BH485" s="675"/>
      <c r="BI485" s="675"/>
      <c r="BJ485" s="672"/>
      <c r="BK485" s="672"/>
      <c r="BL485" s="677"/>
      <c r="BM485" s="678"/>
      <c r="BN485" s="678"/>
      <c r="BO485" s="679"/>
      <c r="BP485" s="33"/>
      <c r="BQ485" s="33"/>
    </row>
    <row r="486" spans="59:69" ht="13.95" customHeight="1" thickBot="1" x14ac:dyDescent="0.35">
      <c r="BG486" s="680"/>
      <c r="BH486" s="681"/>
      <c r="BI486" s="682"/>
      <c r="BJ486" s="682"/>
      <c r="BK486" s="683"/>
      <c r="BL486" s="614" t="s">
        <v>190</v>
      </c>
      <c r="BM486" s="684"/>
      <c r="BN486" s="659"/>
      <c r="BO486" s="660"/>
      <c r="BP486" s="33"/>
      <c r="BQ486" s="33"/>
    </row>
    <row r="487" spans="59:69" ht="13.95" customHeight="1" x14ac:dyDescent="0.25">
      <c r="BG487" s="586"/>
      <c r="BH487" s="587" t="s">
        <v>176</v>
      </c>
      <c r="BI487" s="588"/>
      <c r="BJ487" s="588" t="s">
        <v>177</v>
      </c>
      <c r="BK487" s="588"/>
      <c r="BL487" s="588"/>
      <c r="BM487" s="588"/>
      <c r="BN487" s="588"/>
      <c r="BO487" s="589"/>
      <c r="BP487" s="24"/>
      <c r="BQ487" s="24"/>
    </row>
    <row r="488" spans="59:69" ht="13.95" customHeight="1" x14ac:dyDescent="0.25">
      <c r="BG488" s="590"/>
      <c r="BH488" s="591"/>
      <c r="BI488" s="592" t="s">
        <v>178</v>
      </c>
      <c r="BJ488" s="592"/>
      <c r="BK488" s="592"/>
      <c r="BL488" s="592"/>
      <c r="BM488" s="592"/>
      <c r="BN488" s="593" t="s">
        <v>179</v>
      </c>
      <c r="BO488" s="594">
        <v>1</v>
      </c>
      <c r="BP488" s="26"/>
      <c r="BQ488" s="26"/>
    </row>
    <row r="489" spans="59:69" ht="13.95" customHeight="1" x14ac:dyDescent="0.3">
      <c r="BG489" s="595"/>
      <c r="BH489" s="596"/>
      <c r="BI489" s="597"/>
      <c r="BJ489" s="597"/>
      <c r="BK489" s="597"/>
      <c r="BL489" s="597"/>
      <c r="BM489" s="597"/>
      <c r="BN489" s="593"/>
      <c r="BO489" s="594"/>
      <c r="BP489" s="26"/>
      <c r="BQ489" s="26"/>
    </row>
    <row r="490" spans="59:69" ht="13.95" customHeight="1" x14ac:dyDescent="0.25">
      <c r="BG490" s="598" t="s">
        <v>180</v>
      </c>
      <c r="BH490" s="599">
        <v>13</v>
      </c>
      <c r="BI490" s="592"/>
      <c r="BJ490" s="592"/>
      <c r="BK490" s="592" t="s">
        <v>100</v>
      </c>
      <c r="BL490" s="600">
        <f>$BL$178</f>
        <v>42621</v>
      </c>
      <c r="BM490" s="601"/>
      <c r="BN490" s="602"/>
      <c r="BO490" s="603"/>
      <c r="BP490" s="432"/>
      <c r="BQ490" s="432"/>
    </row>
    <row r="491" spans="59:69" ht="13.95" customHeight="1" x14ac:dyDescent="0.3">
      <c r="BG491" s="604"/>
      <c r="BH491" s="596"/>
      <c r="BI491" s="597"/>
      <c r="BJ491" s="597"/>
      <c r="BK491" s="597"/>
      <c r="BL491" s="596"/>
      <c r="BM491" s="597"/>
      <c r="BN491" s="593"/>
      <c r="BO491" s="594"/>
      <c r="BP491" s="26"/>
      <c r="BQ491" s="26"/>
    </row>
    <row r="492" spans="59:69" ht="13.95" customHeight="1" x14ac:dyDescent="0.3">
      <c r="BG492" s="598" t="s">
        <v>181</v>
      </c>
      <c r="BH492" s="605" t="str">
        <f>Donnees!BF15</f>
        <v>André Cyr</v>
      </c>
      <c r="BI492" s="591"/>
      <c r="BJ492" s="596"/>
      <c r="BK492" s="606"/>
      <c r="BL492" s="593" t="str">
        <f>$BL$180</f>
        <v>Sem1</v>
      </c>
      <c r="BM492" s="607"/>
      <c r="BN492" s="606"/>
      <c r="BO492" s="608"/>
      <c r="BP492" s="14"/>
      <c r="BQ492" s="14"/>
    </row>
    <row r="493" spans="59:69" ht="13.95" customHeight="1" thickBot="1" x14ac:dyDescent="0.35">
      <c r="BG493" s="609"/>
      <c r="BH493" s="610"/>
      <c r="BI493" s="611"/>
      <c r="BJ493" s="612"/>
      <c r="BK493" s="612"/>
      <c r="BL493" s="610"/>
      <c r="BM493" s="613"/>
      <c r="BN493" s="611"/>
      <c r="BO493" s="614"/>
      <c r="BP493" s="26"/>
      <c r="BQ493" s="26"/>
    </row>
    <row r="494" spans="59:69" ht="13.95" customHeight="1" x14ac:dyDescent="0.25">
      <c r="BG494" s="615" t="s">
        <v>182</v>
      </c>
      <c r="BH494" s="616" t="s">
        <v>172</v>
      </c>
      <c r="BI494" s="617">
        <v>1</v>
      </c>
      <c r="BJ494" s="617">
        <v>2</v>
      </c>
      <c r="BK494" s="617">
        <v>3</v>
      </c>
      <c r="BL494" s="617" t="s">
        <v>126</v>
      </c>
      <c r="BM494" s="617">
        <v>69</v>
      </c>
      <c r="BN494" s="618">
        <v>169</v>
      </c>
      <c r="BO494" s="619">
        <v>269</v>
      </c>
      <c r="BP494" s="26"/>
      <c r="BQ494" s="26"/>
    </row>
    <row r="495" spans="59:69" ht="13.95" customHeight="1" x14ac:dyDescent="0.25">
      <c r="BG495" s="620">
        <f t="shared" ref="BG495:BH499" si="17">C122</f>
        <v>0</v>
      </c>
      <c r="BH495" s="621">
        <f t="shared" si="17"/>
        <v>0</v>
      </c>
      <c r="BI495" s="622"/>
      <c r="BJ495" s="622"/>
      <c r="BK495" s="622"/>
      <c r="BL495" s="622"/>
      <c r="BM495" s="623"/>
      <c r="BN495" s="624"/>
      <c r="BO495" s="625"/>
      <c r="BP495" s="26"/>
      <c r="BQ495" s="26"/>
    </row>
    <row r="496" spans="59:69" ht="13.95" customHeight="1" x14ac:dyDescent="0.25">
      <c r="BG496" s="620">
        <f t="shared" si="17"/>
        <v>0</v>
      </c>
      <c r="BH496" s="621">
        <f t="shared" si="17"/>
        <v>0</v>
      </c>
      <c r="BI496" s="622"/>
      <c r="BJ496" s="622"/>
      <c r="BK496" s="622"/>
      <c r="BL496" s="622"/>
      <c r="BM496" s="623"/>
      <c r="BN496" s="624"/>
      <c r="BO496" s="625"/>
      <c r="BP496" s="26"/>
      <c r="BQ496" s="26"/>
    </row>
    <row r="497" spans="59:69" ht="13.95" customHeight="1" x14ac:dyDescent="0.25">
      <c r="BG497" s="620">
        <f t="shared" si="17"/>
        <v>0</v>
      </c>
      <c r="BH497" s="621">
        <f t="shared" si="17"/>
        <v>0</v>
      </c>
      <c r="BI497" s="622"/>
      <c r="BJ497" s="622"/>
      <c r="BK497" s="622"/>
      <c r="BL497" s="622"/>
      <c r="BM497" s="623"/>
      <c r="BN497" s="624"/>
      <c r="BO497" s="625"/>
      <c r="BP497" s="26"/>
      <c r="BQ497" s="26"/>
    </row>
    <row r="498" spans="59:69" ht="13.95" customHeight="1" x14ac:dyDescent="0.25">
      <c r="BG498" s="620">
        <f t="shared" si="17"/>
        <v>0</v>
      </c>
      <c r="BH498" s="621">
        <f t="shared" si="17"/>
        <v>0</v>
      </c>
      <c r="BI498" s="622"/>
      <c r="BJ498" s="622"/>
      <c r="BK498" s="622"/>
      <c r="BL498" s="622"/>
      <c r="BM498" s="623"/>
      <c r="BN498" s="624"/>
      <c r="BO498" s="625"/>
      <c r="BP498" s="26"/>
      <c r="BQ498" s="26"/>
    </row>
    <row r="499" spans="59:69" ht="13.95" customHeight="1" thickBot="1" x14ac:dyDescent="0.3">
      <c r="BG499" s="626">
        <f t="shared" si="17"/>
        <v>0</v>
      </c>
      <c r="BH499" s="627">
        <f t="shared" si="17"/>
        <v>0</v>
      </c>
      <c r="BI499" s="628"/>
      <c r="BJ499" s="628"/>
      <c r="BK499" s="628"/>
      <c r="BL499" s="628"/>
      <c r="BM499" s="629"/>
      <c r="BN499" s="630"/>
      <c r="BO499" s="631"/>
      <c r="BP499" s="26"/>
      <c r="BQ499" s="26"/>
    </row>
    <row r="500" spans="59:69" ht="13.95" customHeight="1" x14ac:dyDescent="0.3">
      <c r="BG500" s="632" t="s">
        <v>183</v>
      </c>
      <c r="BH500" s="633">
        <f>SUM(BH495:BH499)</f>
        <v>0</v>
      </c>
      <c r="BI500" s="634"/>
      <c r="BJ500" s="634"/>
      <c r="BK500" s="634"/>
      <c r="BL500" s="634"/>
      <c r="BM500" s="635"/>
      <c r="BN500" s="618"/>
      <c r="BO500" s="619"/>
      <c r="BP500" s="26"/>
      <c r="BQ500" s="26"/>
    </row>
    <row r="501" spans="59:69" ht="13.95" customHeight="1" x14ac:dyDescent="0.3">
      <c r="BG501" s="636" t="s">
        <v>184</v>
      </c>
      <c r="BH501" s="637">
        <f>A131</f>
        <v>0</v>
      </c>
      <c r="BI501" s="638"/>
      <c r="BJ501" s="638"/>
      <c r="BK501" s="638"/>
      <c r="BL501" s="638"/>
      <c r="BM501" s="639"/>
      <c r="BN501" s="624"/>
      <c r="BO501" s="625"/>
      <c r="BP501" s="26"/>
      <c r="BQ501" s="26"/>
    </row>
    <row r="502" spans="59:69" ht="13.95" customHeight="1" thickBot="1" x14ac:dyDescent="0.35">
      <c r="BG502" s="640" t="s">
        <v>126</v>
      </c>
      <c r="BH502" s="641">
        <f>SUM(BH500:BH501)</f>
        <v>0</v>
      </c>
      <c r="BI502" s="642"/>
      <c r="BJ502" s="642"/>
      <c r="BK502" s="642"/>
      <c r="BL502" s="642"/>
      <c r="BM502" s="643"/>
      <c r="BN502" s="644"/>
      <c r="BO502" s="645"/>
      <c r="BP502" s="26"/>
      <c r="BQ502" s="26"/>
    </row>
    <row r="503" spans="59:69" ht="13.95" customHeight="1" thickBot="1" x14ac:dyDescent="0.35">
      <c r="BG503" s="646" t="s">
        <v>185</v>
      </c>
      <c r="BH503" s="647"/>
      <c r="BI503" s="648"/>
      <c r="BJ503" s="649"/>
      <c r="BK503" s="650"/>
      <c r="BL503" s="651" t="s">
        <v>186</v>
      </c>
      <c r="BM503" s="652"/>
      <c r="BN503" s="653"/>
      <c r="BO503" s="654"/>
      <c r="BP503" s="33"/>
      <c r="BQ503" s="33"/>
    </row>
    <row r="504" spans="59:69" ht="13.95" customHeight="1" thickBot="1" x14ac:dyDescent="0.35">
      <c r="BG504" s="655" t="s">
        <v>187</v>
      </c>
      <c r="BH504" s="656"/>
      <c r="BI504" s="657"/>
      <c r="BJ504" s="658"/>
      <c r="BK504" s="658"/>
      <c r="BL504" s="612"/>
      <c r="BM504" s="659"/>
      <c r="BN504" s="659"/>
      <c r="BO504" s="660"/>
      <c r="BP504" s="33"/>
      <c r="BQ504" s="33"/>
    </row>
    <row r="505" spans="59:69" ht="13.95" customHeight="1" x14ac:dyDescent="0.25">
      <c r="BG505" s="661" t="s">
        <v>188</v>
      </c>
      <c r="BH505" s="662"/>
      <c r="BI505" s="617">
        <v>1</v>
      </c>
      <c r="BJ505" s="617">
        <v>2</v>
      </c>
      <c r="BK505" s="617">
        <v>3</v>
      </c>
      <c r="BL505" s="617" t="s">
        <v>126</v>
      </c>
      <c r="BM505" s="617">
        <v>69</v>
      </c>
      <c r="BN505" s="618">
        <v>169</v>
      </c>
      <c r="BO505" s="619">
        <v>269</v>
      </c>
      <c r="BP505" s="26"/>
      <c r="BQ505" s="26"/>
    </row>
    <row r="506" spans="59:69" ht="13.95" customHeight="1" x14ac:dyDescent="0.3">
      <c r="BG506" s="663"/>
      <c r="BH506" s="664"/>
      <c r="BI506" s="665"/>
      <c r="BJ506" s="666"/>
      <c r="BK506" s="666"/>
      <c r="BL506" s="666"/>
      <c r="BM506" s="667"/>
      <c r="BN506" s="624"/>
      <c r="BO506" s="625"/>
      <c r="BP506" s="26"/>
      <c r="BQ506" s="26"/>
    </row>
    <row r="507" spans="59:69" ht="13.95" customHeight="1" x14ac:dyDescent="0.3">
      <c r="BG507" s="668"/>
      <c r="BH507" s="669"/>
      <c r="BI507" s="670"/>
      <c r="BJ507" s="667"/>
      <c r="BK507" s="667"/>
      <c r="BL507" s="667"/>
      <c r="BM507" s="639"/>
      <c r="BN507" s="624"/>
      <c r="BO507" s="625"/>
      <c r="BP507" s="26"/>
      <c r="BQ507" s="26"/>
    </row>
    <row r="508" spans="59:69" ht="13.95" customHeight="1" x14ac:dyDescent="0.3">
      <c r="BG508" s="671" t="s">
        <v>189</v>
      </c>
      <c r="BH508" s="669"/>
      <c r="BI508" s="670"/>
      <c r="BJ508" s="667"/>
      <c r="BK508" s="667"/>
      <c r="BL508" s="667"/>
      <c r="BM508" s="672"/>
      <c r="BN508" s="644"/>
      <c r="BO508" s="645"/>
      <c r="BP508" s="26"/>
      <c r="BQ508" s="26"/>
    </row>
    <row r="509" spans="59:69" ht="13.95" customHeight="1" x14ac:dyDescent="0.3">
      <c r="BG509" s="673"/>
      <c r="BH509" s="674"/>
      <c r="BI509" s="675"/>
      <c r="BJ509" s="672"/>
      <c r="BK509" s="672"/>
      <c r="BL509" s="672"/>
      <c r="BM509" s="672"/>
      <c r="BN509" s="644"/>
      <c r="BO509" s="645"/>
      <c r="BP509" s="26"/>
      <c r="BQ509" s="26"/>
    </row>
    <row r="510" spans="59:69" ht="13.95" customHeight="1" thickBot="1" x14ac:dyDescent="0.35">
      <c r="BG510" s="676"/>
      <c r="BH510" s="675"/>
      <c r="BI510" s="675"/>
      <c r="BJ510" s="672"/>
      <c r="BK510" s="672"/>
      <c r="BL510" s="677"/>
      <c r="BM510" s="678"/>
      <c r="BN510" s="678"/>
      <c r="BO510" s="679"/>
      <c r="BP510" s="33"/>
      <c r="BQ510" s="33"/>
    </row>
    <row r="511" spans="59:69" ht="13.95" customHeight="1" thickBot="1" x14ac:dyDescent="0.35">
      <c r="BG511" s="680"/>
      <c r="BH511" s="681"/>
      <c r="BI511" s="682"/>
      <c r="BJ511" s="682"/>
      <c r="BK511" s="683"/>
      <c r="BL511" s="614" t="s">
        <v>190</v>
      </c>
      <c r="BM511" s="684"/>
      <c r="BN511" s="659"/>
      <c r="BO511" s="660"/>
      <c r="BP511" s="33"/>
      <c r="BQ511" s="33"/>
    </row>
    <row r="512" spans="59:69" ht="13.95" customHeight="1" x14ac:dyDescent="0.3">
      <c r="BG512" s="685"/>
      <c r="BH512" s="686"/>
      <c r="BI512" s="685"/>
      <c r="BJ512" s="685"/>
      <c r="BK512" s="685"/>
      <c r="BL512" s="685"/>
      <c r="BM512" s="685"/>
      <c r="BN512" s="26"/>
      <c r="BO512" s="26"/>
      <c r="BP512" s="26"/>
      <c r="BQ512" s="26"/>
    </row>
    <row r="513" spans="59:69" ht="13.95" customHeight="1" thickBot="1" x14ac:dyDescent="0.35">
      <c r="BG513" s="48"/>
      <c r="BH513" s="48"/>
      <c r="BI513" s="48"/>
      <c r="BJ513" s="48"/>
      <c r="BK513" s="48"/>
      <c r="BL513" s="48"/>
      <c r="BM513" s="48"/>
      <c r="BN513" s="48"/>
      <c r="BO513" s="48"/>
      <c r="BP513" s="14"/>
      <c r="BQ513" s="14"/>
    </row>
    <row r="514" spans="59:69" ht="13.95" customHeight="1" x14ac:dyDescent="0.25">
      <c r="BG514" s="586"/>
      <c r="BH514" s="587" t="s">
        <v>176</v>
      </c>
      <c r="BI514" s="588"/>
      <c r="BJ514" s="588" t="s">
        <v>177</v>
      </c>
      <c r="BK514" s="588"/>
      <c r="BL514" s="588"/>
      <c r="BM514" s="588"/>
      <c r="BN514" s="588"/>
      <c r="BO514" s="589"/>
      <c r="BP514" s="24"/>
      <c r="BQ514" s="24"/>
    </row>
    <row r="515" spans="59:69" ht="13.95" customHeight="1" x14ac:dyDescent="0.25">
      <c r="BG515" s="590"/>
      <c r="BH515" s="591"/>
      <c r="BI515" s="592" t="s">
        <v>178</v>
      </c>
      <c r="BJ515" s="592"/>
      <c r="BK515" s="592"/>
      <c r="BL515" s="592"/>
      <c r="BM515" s="592"/>
      <c r="BN515" s="593" t="s">
        <v>179</v>
      </c>
      <c r="BO515" s="594">
        <v>16</v>
      </c>
      <c r="BP515" s="26"/>
      <c r="BQ515" s="26"/>
    </row>
    <row r="516" spans="59:69" ht="13.95" customHeight="1" x14ac:dyDescent="0.3">
      <c r="BG516" s="595"/>
      <c r="BH516" s="596"/>
      <c r="BI516" s="597"/>
      <c r="BJ516" s="597"/>
      <c r="BK516" s="597"/>
      <c r="BL516" s="597"/>
      <c r="BM516" s="597"/>
      <c r="BN516" s="593"/>
      <c r="BO516" s="594"/>
      <c r="BP516" s="26"/>
      <c r="BQ516" s="26"/>
    </row>
    <row r="517" spans="59:69" ht="13.95" customHeight="1" x14ac:dyDescent="0.25">
      <c r="BG517" s="598" t="s">
        <v>180</v>
      </c>
      <c r="BH517" s="599">
        <v>14</v>
      </c>
      <c r="BI517" s="592"/>
      <c r="BJ517" s="592"/>
      <c r="BK517" s="592" t="s">
        <v>100</v>
      </c>
      <c r="BL517" s="600">
        <f>$BL$178</f>
        <v>42621</v>
      </c>
      <c r="BM517" s="601"/>
      <c r="BN517" s="602"/>
      <c r="BO517" s="603"/>
      <c r="BP517" s="432"/>
      <c r="BQ517" s="432"/>
    </row>
    <row r="518" spans="59:69" ht="13.95" customHeight="1" x14ac:dyDescent="0.3">
      <c r="BG518" s="604"/>
      <c r="BH518" s="596"/>
      <c r="BI518" s="597"/>
      <c r="BJ518" s="597"/>
      <c r="BK518" s="597"/>
      <c r="BL518" s="596"/>
      <c r="BM518" s="597"/>
      <c r="BN518" s="593"/>
      <c r="BO518" s="594"/>
      <c r="BP518" s="26"/>
      <c r="BQ518" s="26"/>
    </row>
    <row r="519" spans="59:69" ht="13.95" customHeight="1" x14ac:dyDescent="0.3">
      <c r="BG519" s="598" t="s">
        <v>181</v>
      </c>
      <c r="BH519" s="605" t="str">
        <f>Donnees!BF16</f>
        <v>Michel Moreau</v>
      </c>
      <c r="BI519" s="591"/>
      <c r="BJ519" s="596"/>
      <c r="BK519" s="606"/>
      <c r="BL519" s="593" t="str">
        <f>$BL$180</f>
        <v>Sem1</v>
      </c>
      <c r="BM519" s="607"/>
      <c r="BN519" s="606"/>
      <c r="BO519" s="608"/>
      <c r="BP519" s="14"/>
      <c r="BQ519" s="14"/>
    </row>
    <row r="520" spans="59:69" ht="13.95" customHeight="1" thickBot="1" x14ac:dyDescent="0.35">
      <c r="BG520" s="609"/>
      <c r="BH520" s="610"/>
      <c r="BI520" s="611"/>
      <c r="BJ520" s="612"/>
      <c r="BK520" s="612"/>
      <c r="BL520" s="610"/>
      <c r="BM520" s="613"/>
      <c r="BN520" s="611"/>
      <c r="BO520" s="614"/>
      <c r="BP520" s="26"/>
      <c r="BQ520" s="26"/>
    </row>
    <row r="521" spans="59:69" ht="13.95" customHeight="1" x14ac:dyDescent="0.25">
      <c r="BG521" s="615" t="s">
        <v>182</v>
      </c>
      <c r="BH521" s="616" t="s">
        <v>172</v>
      </c>
      <c r="BI521" s="617">
        <v>1</v>
      </c>
      <c r="BJ521" s="617">
        <v>2</v>
      </c>
      <c r="BK521" s="617">
        <v>3</v>
      </c>
      <c r="BL521" s="617" t="s">
        <v>126</v>
      </c>
      <c r="BM521" s="617">
        <v>69</v>
      </c>
      <c r="BN521" s="618">
        <v>169</v>
      </c>
      <c r="BO521" s="619">
        <v>269</v>
      </c>
      <c r="BP521" s="26"/>
      <c r="BQ521" s="26"/>
    </row>
    <row r="522" spans="59:69" ht="13.95" customHeight="1" x14ac:dyDescent="0.25">
      <c r="BG522" s="620">
        <f t="shared" ref="BG522:BH526" si="18">C132</f>
        <v>0</v>
      </c>
      <c r="BH522" s="621">
        <f t="shared" si="18"/>
        <v>0</v>
      </c>
      <c r="BI522" s="622"/>
      <c r="BJ522" s="622"/>
      <c r="BK522" s="622"/>
      <c r="BL522" s="622"/>
      <c r="BM522" s="623"/>
      <c r="BN522" s="624"/>
      <c r="BO522" s="625"/>
      <c r="BP522" s="26"/>
      <c r="BQ522" s="26"/>
    </row>
    <row r="523" spans="59:69" ht="13.95" customHeight="1" x14ac:dyDescent="0.25">
      <c r="BG523" s="620">
        <f t="shared" si="18"/>
        <v>0</v>
      </c>
      <c r="BH523" s="621">
        <f t="shared" si="18"/>
        <v>0</v>
      </c>
      <c r="BI523" s="622"/>
      <c r="BJ523" s="622"/>
      <c r="BK523" s="622"/>
      <c r="BL523" s="622"/>
      <c r="BM523" s="623"/>
      <c r="BN523" s="624"/>
      <c r="BO523" s="625"/>
      <c r="BP523" s="26"/>
      <c r="BQ523" s="26"/>
    </row>
    <row r="524" spans="59:69" ht="13.95" customHeight="1" x14ac:dyDescent="0.25">
      <c r="BG524" s="620">
        <f t="shared" si="18"/>
        <v>0</v>
      </c>
      <c r="BH524" s="621">
        <f t="shared" si="18"/>
        <v>0</v>
      </c>
      <c r="BI524" s="622"/>
      <c r="BJ524" s="622"/>
      <c r="BK524" s="622"/>
      <c r="BL524" s="622"/>
      <c r="BM524" s="623"/>
      <c r="BN524" s="624"/>
      <c r="BO524" s="625"/>
      <c r="BP524" s="26"/>
      <c r="BQ524" s="26"/>
    </row>
    <row r="525" spans="59:69" ht="13.95" customHeight="1" x14ac:dyDescent="0.25">
      <c r="BG525" s="620">
        <f t="shared" si="18"/>
        <v>0</v>
      </c>
      <c r="BH525" s="621">
        <f t="shared" si="18"/>
        <v>0</v>
      </c>
      <c r="BI525" s="622"/>
      <c r="BJ525" s="622"/>
      <c r="BK525" s="622"/>
      <c r="BL525" s="622"/>
      <c r="BM525" s="623"/>
      <c r="BN525" s="624"/>
      <c r="BO525" s="625"/>
      <c r="BP525" s="26"/>
      <c r="BQ525" s="26"/>
    </row>
    <row r="526" spans="59:69" ht="13.95" customHeight="1" thickBot="1" x14ac:dyDescent="0.3">
      <c r="BG526" s="626">
        <f t="shared" si="18"/>
        <v>0</v>
      </c>
      <c r="BH526" s="627">
        <f t="shared" si="18"/>
        <v>0</v>
      </c>
      <c r="BI526" s="628"/>
      <c r="BJ526" s="628"/>
      <c r="BK526" s="628"/>
      <c r="BL526" s="628"/>
      <c r="BM526" s="629"/>
      <c r="BN526" s="630"/>
      <c r="BO526" s="631"/>
      <c r="BP526" s="26"/>
      <c r="BQ526" s="26"/>
    </row>
    <row r="527" spans="59:69" ht="13.95" customHeight="1" x14ac:dyDescent="0.3">
      <c r="BG527" s="632" t="s">
        <v>183</v>
      </c>
      <c r="BH527" s="633">
        <f>SUM(BH522:BH526)</f>
        <v>0</v>
      </c>
      <c r="BI527" s="634"/>
      <c r="BJ527" s="634"/>
      <c r="BK527" s="634"/>
      <c r="BL527" s="634"/>
      <c r="BM527" s="635"/>
      <c r="BN527" s="618"/>
      <c r="BO527" s="619"/>
      <c r="BP527" s="26"/>
      <c r="BQ527" s="26"/>
    </row>
    <row r="528" spans="59:69" ht="13.95" customHeight="1" x14ac:dyDescent="0.3">
      <c r="BG528" s="636" t="s">
        <v>184</v>
      </c>
      <c r="BH528" s="637">
        <f>A141</f>
        <v>0</v>
      </c>
      <c r="BI528" s="638"/>
      <c r="BJ528" s="638"/>
      <c r="BK528" s="638"/>
      <c r="BL528" s="638"/>
      <c r="BM528" s="639"/>
      <c r="BN528" s="624"/>
      <c r="BO528" s="625"/>
      <c r="BP528" s="26"/>
      <c r="BQ528" s="26"/>
    </row>
    <row r="529" spans="59:69" ht="13.95" customHeight="1" thickBot="1" x14ac:dyDescent="0.35">
      <c r="BG529" s="640" t="s">
        <v>126</v>
      </c>
      <c r="BH529" s="641">
        <f>SUM(BH527:BH528)</f>
        <v>0</v>
      </c>
      <c r="BI529" s="642"/>
      <c r="BJ529" s="642"/>
      <c r="BK529" s="642"/>
      <c r="BL529" s="642"/>
      <c r="BM529" s="643"/>
      <c r="BN529" s="644"/>
      <c r="BO529" s="645"/>
      <c r="BP529" s="26"/>
      <c r="BQ529" s="26"/>
    </row>
    <row r="530" spans="59:69" ht="13.95" customHeight="1" thickBot="1" x14ac:dyDescent="0.35">
      <c r="BG530" s="646" t="s">
        <v>185</v>
      </c>
      <c r="BH530" s="647"/>
      <c r="BI530" s="648"/>
      <c r="BJ530" s="649"/>
      <c r="BK530" s="650"/>
      <c r="BL530" s="651" t="s">
        <v>186</v>
      </c>
      <c r="BM530" s="652"/>
      <c r="BN530" s="653"/>
      <c r="BO530" s="654"/>
      <c r="BP530" s="33"/>
      <c r="BQ530" s="33"/>
    </row>
    <row r="531" spans="59:69" ht="13.95" customHeight="1" thickBot="1" x14ac:dyDescent="0.35">
      <c r="BG531" s="655" t="s">
        <v>187</v>
      </c>
      <c r="BH531" s="656"/>
      <c r="BI531" s="657"/>
      <c r="BJ531" s="658"/>
      <c r="BK531" s="658"/>
      <c r="BL531" s="612"/>
      <c r="BM531" s="659"/>
      <c r="BN531" s="659"/>
      <c r="BO531" s="660"/>
      <c r="BP531" s="33"/>
      <c r="BQ531" s="33"/>
    </row>
    <row r="532" spans="59:69" ht="13.95" customHeight="1" x14ac:dyDescent="0.25">
      <c r="BG532" s="661" t="s">
        <v>188</v>
      </c>
      <c r="BH532" s="662"/>
      <c r="BI532" s="617">
        <v>1</v>
      </c>
      <c r="BJ532" s="617">
        <v>2</v>
      </c>
      <c r="BK532" s="617">
        <v>3</v>
      </c>
      <c r="BL532" s="617" t="s">
        <v>126</v>
      </c>
      <c r="BM532" s="617">
        <v>69</v>
      </c>
      <c r="BN532" s="618">
        <v>169</v>
      </c>
      <c r="BO532" s="619">
        <v>269</v>
      </c>
      <c r="BP532" s="26"/>
      <c r="BQ532" s="26"/>
    </row>
    <row r="533" spans="59:69" ht="13.95" customHeight="1" x14ac:dyDescent="0.3">
      <c r="BG533" s="663"/>
      <c r="BH533" s="664"/>
      <c r="BI533" s="665"/>
      <c r="BJ533" s="666"/>
      <c r="BK533" s="666"/>
      <c r="BL533" s="666"/>
      <c r="BM533" s="667"/>
      <c r="BN533" s="624"/>
      <c r="BO533" s="625"/>
      <c r="BP533" s="26"/>
      <c r="BQ533" s="26"/>
    </row>
    <row r="534" spans="59:69" ht="13.95" customHeight="1" x14ac:dyDescent="0.3">
      <c r="BG534" s="668"/>
      <c r="BH534" s="669"/>
      <c r="BI534" s="670"/>
      <c r="BJ534" s="667"/>
      <c r="BK534" s="667"/>
      <c r="BL534" s="667"/>
      <c r="BM534" s="639"/>
      <c r="BN534" s="624"/>
      <c r="BO534" s="625"/>
      <c r="BP534" s="26"/>
      <c r="BQ534" s="26"/>
    </row>
    <row r="535" spans="59:69" ht="13.95" customHeight="1" x14ac:dyDescent="0.3">
      <c r="BG535" s="671" t="s">
        <v>189</v>
      </c>
      <c r="BH535" s="669"/>
      <c r="BI535" s="670"/>
      <c r="BJ535" s="667"/>
      <c r="BK535" s="667"/>
      <c r="BL535" s="667"/>
      <c r="BM535" s="672"/>
      <c r="BN535" s="644"/>
      <c r="BO535" s="645"/>
      <c r="BP535" s="26"/>
      <c r="BQ535" s="26"/>
    </row>
    <row r="536" spans="59:69" ht="13.95" customHeight="1" x14ac:dyDescent="0.3">
      <c r="BG536" s="673"/>
      <c r="BH536" s="674"/>
      <c r="BI536" s="675"/>
      <c r="BJ536" s="672"/>
      <c r="BK536" s="672"/>
      <c r="BL536" s="672"/>
      <c r="BM536" s="672"/>
      <c r="BN536" s="644"/>
      <c r="BO536" s="645"/>
      <c r="BP536" s="26"/>
      <c r="BQ536" s="26"/>
    </row>
    <row r="537" spans="59:69" ht="13.95" customHeight="1" thickBot="1" x14ac:dyDescent="0.35">
      <c r="BG537" s="676"/>
      <c r="BH537" s="675"/>
      <c r="BI537" s="675"/>
      <c r="BJ537" s="672"/>
      <c r="BK537" s="672"/>
      <c r="BL537" s="677"/>
      <c r="BM537" s="678"/>
      <c r="BN537" s="678"/>
      <c r="BO537" s="679"/>
      <c r="BP537" s="33"/>
      <c r="BQ537" s="33"/>
    </row>
    <row r="538" spans="59:69" ht="13.95" customHeight="1" thickBot="1" x14ac:dyDescent="0.35">
      <c r="BG538" s="680"/>
      <c r="BH538" s="681"/>
      <c r="BI538" s="682"/>
      <c r="BJ538" s="682"/>
      <c r="BK538" s="683"/>
      <c r="BL538" s="614" t="s">
        <v>190</v>
      </c>
      <c r="BM538" s="684"/>
      <c r="BN538" s="659"/>
      <c r="BO538" s="660"/>
      <c r="BP538" s="33"/>
      <c r="BQ538" s="33"/>
    </row>
    <row r="539" spans="59:69" ht="13.95" customHeight="1" x14ac:dyDescent="0.25">
      <c r="BG539" s="586"/>
      <c r="BH539" s="587" t="s">
        <v>176</v>
      </c>
      <c r="BI539" s="588"/>
      <c r="BJ539" s="588" t="s">
        <v>177</v>
      </c>
      <c r="BK539" s="588"/>
      <c r="BL539" s="588"/>
      <c r="BM539" s="588"/>
      <c r="BN539" s="588"/>
      <c r="BO539" s="589"/>
      <c r="BP539" s="24"/>
      <c r="BQ539" s="24"/>
    </row>
    <row r="540" spans="59:69" ht="13.95" customHeight="1" x14ac:dyDescent="0.25">
      <c r="BG540" s="590"/>
      <c r="BH540" s="591"/>
      <c r="BI540" s="592" t="s">
        <v>178</v>
      </c>
      <c r="BJ540" s="592"/>
      <c r="BK540" s="592"/>
      <c r="BL540" s="592"/>
      <c r="BM540" s="592"/>
      <c r="BN540" s="593" t="s">
        <v>179</v>
      </c>
      <c r="BO540" s="594">
        <v>4</v>
      </c>
      <c r="BP540" s="26"/>
      <c r="BQ540" s="26"/>
    </row>
    <row r="541" spans="59:69" ht="13.95" customHeight="1" x14ac:dyDescent="0.3">
      <c r="BG541" s="595"/>
      <c r="BH541" s="596"/>
      <c r="BI541" s="597"/>
      <c r="BJ541" s="597"/>
      <c r="BK541" s="597"/>
      <c r="BL541" s="597"/>
      <c r="BM541" s="597"/>
      <c r="BN541" s="593"/>
      <c r="BO541" s="594"/>
      <c r="BP541" s="26"/>
      <c r="BQ541" s="26"/>
    </row>
    <row r="542" spans="59:69" ht="13.95" customHeight="1" x14ac:dyDescent="0.25">
      <c r="BG542" s="598" t="s">
        <v>180</v>
      </c>
      <c r="BH542" s="599">
        <v>15</v>
      </c>
      <c r="BI542" s="592"/>
      <c r="BJ542" s="592"/>
      <c r="BK542" s="592" t="s">
        <v>100</v>
      </c>
      <c r="BL542" s="600">
        <f>$BL$178</f>
        <v>42621</v>
      </c>
      <c r="BM542" s="601"/>
      <c r="BN542" s="602"/>
      <c r="BO542" s="603"/>
      <c r="BP542" s="432"/>
      <c r="BQ542" s="432"/>
    </row>
    <row r="543" spans="59:69" ht="13.95" customHeight="1" x14ac:dyDescent="0.3">
      <c r="BG543" s="604"/>
      <c r="BH543" s="596"/>
      <c r="BI543" s="597"/>
      <c r="BJ543" s="597"/>
      <c r="BK543" s="597"/>
      <c r="BL543" s="596"/>
      <c r="BM543" s="597"/>
      <c r="BN543" s="593"/>
      <c r="BO543" s="594"/>
      <c r="BP543" s="26"/>
      <c r="BQ543" s="26"/>
    </row>
    <row r="544" spans="59:69" ht="13.95" customHeight="1" x14ac:dyDescent="0.3">
      <c r="BG544" s="598" t="s">
        <v>181</v>
      </c>
      <c r="BH544" s="605" t="str">
        <f>Donnees!BF17</f>
        <v>Yves Chapdelaine</v>
      </c>
      <c r="BI544" s="591"/>
      <c r="BJ544" s="596"/>
      <c r="BK544" s="606"/>
      <c r="BL544" s="593" t="str">
        <f>$BL$180</f>
        <v>Sem1</v>
      </c>
      <c r="BM544" s="607"/>
      <c r="BN544" s="606"/>
      <c r="BO544" s="608"/>
      <c r="BP544" s="14"/>
      <c r="BQ544" s="14"/>
    </row>
    <row r="545" spans="59:69" ht="13.95" customHeight="1" thickBot="1" x14ac:dyDescent="0.35">
      <c r="BG545" s="609"/>
      <c r="BH545" s="610"/>
      <c r="BI545" s="611"/>
      <c r="BJ545" s="612"/>
      <c r="BK545" s="612"/>
      <c r="BL545" s="610"/>
      <c r="BM545" s="613"/>
      <c r="BN545" s="611"/>
      <c r="BO545" s="614"/>
      <c r="BP545" s="26"/>
      <c r="BQ545" s="26"/>
    </row>
    <row r="546" spans="59:69" ht="13.95" customHeight="1" x14ac:dyDescent="0.25">
      <c r="BG546" s="615" t="s">
        <v>182</v>
      </c>
      <c r="BH546" s="616" t="s">
        <v>172</v>
      </c>
      <c r="BI546" s="617">
        <v>1</v>
      </c>
      <c r="BJ546" s="617">
        <v>2</v>
      </c>
      <c r="BK546" s="617">
        <v>3</v>
      </c>
      <c r="BL546" s="617" t="s">
        <v>126</v>
      </c>
      <c r="BM546" s="617">
        <v>69</v>
      </c>
      <c r="BN546" s="618">
        <v>169</v>
      </c>
      <c r="BO546" s="619">
        <v>269</v>
      </c>
      <c r="BP546" s="26"/>
      <c r="BQ546" s="26"/>
    </row>
    <row r="547" spans="59:69" ht="13.95" customHeight="1" x14ac:dyDescent="0.25">
      <c r="BG547" s="620">
        <f t="shared" ref="BG547:BH551" si="19">C142</f>
        <v>0</v>
      </c>
      <c r="BH547" s="621">
        <f t="shared" si="19"/>
        <v>0</v>
      </c>
      <c r="BI547" s="622"/>
      <c r="BJ547" s="622"/>
      <c r="BK547" s="622"/>
      <c r="BL547" s="622"/>
      <c r="BM547" s="623"/>
      <c r="BN547" s="624"/>
      <c r="BO547" s="625"/>
      <c r="BP547" s="26"/>
      <c r="BQ547" s="26"/>
    </row>
    <row r="548" spans="59:69" ht="13.95" customHeight="1" x14ac:dyDescent="0.25">
      <c r="BG548" s="620">
        <f t="shared" si="19"/>
        <v>0</v>
      </c>
      <c r="BH548" s="621">
        <f t="shared" si="19"/>
        <v>0</v>
      </c>
      <c r="BI548" s="622"/>
      <c r="BJ548" s="622"/>
      <c r="BK548" s="622"/>
      <c r="BL548" s="622"/>
      <c r="BM548" s="623"/>
      <c r="BN548" s="624"/>
      <c r="BO548" s="625"/>
      <c r="BP548" s="26"/>
      <c r="BQ548" s="26"/>
    </row>
    <row r="549" spans="59:69" ht="13.95" customHeight="1" x14ac:dyDescent="0.25">
      <c r="BG549" s="620">
        <f t="shared" si="19"/>
        <v>0</v>
      </c>
      <c r="BH549" s="621">
        <f t="shared" si="19"/>
        <v>0</v>
      </c>
      <c r="BI549" s="622"/>
      <c r="BJ549" s="622"/>
      <c r="BK549" s="622"/>
      <c r="BL549" s="622"/>
      <c r="BM549" s="623"/>
      <c r="BN549" s="624"/>
      <c r="BO549" s="625"/>
      <c r="BP549" s="26"/>
      <c r="BQ549" s="26"/>
    </row>
    <row r="550" spans="59:69" ht="13.95" customHeight="1" x14ac:dyDescent="0.25">
      <c r="BG550" s="620">
        <f t="shared" si="19"/>
        <v>0</v>
      </c>
      <c r="BH550" s="621">
        <f t="shared" si="19"/>
        <v>0</v>
      </c>
      <c r="BI550" s="622"/>
      <c r="BJ550" s="622"/>
      <c r="BK550" s="622"/>
      <c r="BL550" s="622"/>
      <c r="BM550" s="623"/>
      <c r="BN550" s="624"/>
      <c r="BO550" s="625"/>
      <c r="BP550" s="26"/>
      <c r="BQ550" s="26"/>
    </row>
    <row r="551" spans="59:69" ht="13.95" customHeight="1" thickBot="1" x14ac:dyDescent="0.3">
      <c r="BG551" s="626">
        <f t="shared" si="19"/>
        <v>0</v>
      </c>
      <c r="BH551" s="627">
        <f t="shared" si="19"/>
        <v>0</v>
      </c>
      <c r="BI551" s="628"/>
      <c r="BJ551" s="628"/>
      <c r="BK551" s="628"/>
      <c r="BL551" s="628"/>
      <c r="BM551" s="629"/>
      <c r="BN551" s="630"/>
      <c r="BO551" s="631"/>
      <c r="BP551" s="26"/>
      <c r="BQ551" s="26"/>
    </row>
    <row r="552" spans="59:69" ht="13.95" customHeight="1" x14ac:dyDescent="0.3">
      <c r="BG552" s="632" t="s">
        <v>183</v>
      </c>
      <c r="BH552" s="633">
        <f>SUM(BH547:BH551)</f>
        <v>0</v>
      </c>
      <c r="BI552" s="634"/>
      <c r="BJ552" s="634"/>
      <c r="BK552" s="634"/>
      <c r="BL552" s="634"/>
      <c r="BM552" s="635"/>
      <c r="BN552" s="618"/>
      <c r="BO552" s="619"/>
      <c r="BP552" s="26"/>
      <c r="BQ552" s="26"/>
    </row>
    <row r="553" spans="59:69" ht="13.95" customHeight="1" x14ac:dyDescent="0.3">
      <c r="BG553" s="636" t="s">
        <v>184</v>
      </c>
      <c r="BH553" s="637">
        <f>A151</f>
        <v>0</v>
      </c>
      <c r="BI553" s="638"/>
      <c r="BJ553" s="638"/>
      <c r="BK553" s="638"/>
      <c r="BL553" s="638"/>
      <c r="BM553" s="639"/>
      <c r="BN553" s="624"/>
      <c r="BO553" s="625"/>
      <c r="BP553" s="26"/>
      <c r="BQ553" s="26"/>
    </row>
    <row r="554" spans="59:69" ht="13.95" customHeight="1" thickBot="1" x14ac:dyDescent="0.35">
      <c r="BG554" s="640" t="s">
        <v>126</v>
      </c>
      <c r="BH554" s="641">
        <f>SUM(BH552:BH553)</f>
        <v>0</v>
      </c>
      <c r="BI554" s="642"/>
      <c r="BJ554" s="642"/>
      <c r="BK554" s="642"/>
      <c r="BL554" s="642"/>
      <c r="BM554" s="643"/>
      <c r="BN554" s="644"/>
      <c r="BO554" s="645"/>
      <c r="BP554" s="26"/>
      <c r="BQ554" s="26"/>
    </row>
    <row r="555" spans="59:69" ht="13.95" customHeight="1" thickBot="1" x14ac:dyDescent="0.35">
      <c r="BG555" s="646" t="s">
        <v>185</v>
      </c>
      <c r="BH555" s="647"/>
      <c r="BI555" s="648"/>
      <c r="BJ555" s="649"/>
      <c r="BK555" s="650"/>
      <c r="BL555" s="651" t="s">
        <v>186</v>
      </c>
      <c r="BM555" s="652"/>
      <c r="BN555" s="653"/>
      <c r="BO555" s="654"/>
      <c r="BP555" s="33"/>
      <c r="BQ555" s="33"/>
    </row>
    <row r="556" spans="59:69" ht="13.95" customHeight="1" thickBot="1" x14ac:dyDescent="0.35">
      <c r="BG556" s="655" t="s">
        <v>187</v>
      </c>
      <c r="BH556" s="656"/>
      <c r="BI556" s="657"/>
      <c r="BJ556" s="658"/>
      <c r="BK556" s="658"/>
      <c r="BL556" s="612"/>
      <c r="BM556" s="659"/>
      <c r="BN556" s="659"/>
      <c r="BO556" s="660"/>
      <c r="BP556" s="33"/>
      <c r="BQ556" s="33"/>
    </row>
    <row r="557" spans="59:69" ht="13.95" customHeight="1" x14ac:dyDescent="0.25">
      <c r="BG557" s="661" t="s">
        <v>188</v>
      </c>
      <c r="BH557" s="662"/>
      <c r="BI557" s="617">
        <v>1</v>
      </c>
      <c r="BJ557" s="617">
        <v>2</v>
      </c>
      <c r="BK557" s="617">
        <v>3</v>
      </c>
      <c r="BL557" s="617" t="s">
        <v>126</v>
      </c>
      <c r="BM557" s="617">
        <v>69</v>
      </c>
      <c r="BN557" s="618">
        <v>169</v>
      </c>
      <c r="BO557" s="619">
        <v>269</v>
      </c>
      <c r="BP557" s="26"/>
      <c r="BQ557" s="26"/>
    </row>
    <row r="558" spans="59:69" ht="13.95" customHeight="1" x14ac:dyDescent="0.3">
      <c r="BG558" s="663"/>
      <c r="BH558" s="664"/>
      <c r="BI558" s="665"/>
      <c r="BJ558" s="666"/>
      <c r="BK558" s="666"/>
      <c r="BL558" s="666"/>
      <c r="BM558" s="667"/>
      <c r="BN558" s="624"/>
      <c r="BO558" s="625"/>
      <c r="BP558" s="26"/>
      <c r="BQ558" s="26"/>
    </row>
    <row r="559" spans="59:69" ht="13.95" customHeight="1" x14ac:dyDescent="0.3">
      <c r="BG559" s="668"/>
      <c r="BH559" s="669"/>
      <c r="BI559" s="670"/>
      <c r="BJ559" s="667"/>
      <c r="BK559" s="667"/>
      <c r="BL559" s="667"/>
      <c r="BM559" s="639"/>
      <c r="BN559" s="624"/>
      <c r="BO559" s="625"/>
      <c r="BP559" s="26"/>
      <c r="BQ559" s="26"/>
    </row>
    <row r="560" spans="59:69" ht="13.95" customHeight="1" x14ac:dyDescent="0.3">
      <c r="BG560" s="671" t="s">
        <v>189</v>
      </c>
      <c r="BH560" s="669"/>
      <c r="BI560" s="670"/>
      <c r="BJ560" s="667"/>
      <c r="BK560" s="667"/>
      <c r="BL560" s="667"/>
      <c r="BM560" s="672"/>
      <c r="BN560" s="644"/>
      <c r="BO560" s="645"/>
      <c r="BP560" s="26"/>
      <c r="BQ560" s="26"/>
    </row>
    <row r="561" spans="59:69" ht="13.95" customHeight="1" x14ac:dyDescent="0.3">
      <c r="BG561" s="673"/>
      <c r="BH561" s="674"/>
      <c r="BI561" s="675"/>
      <c r="BJ561" s="672"/>
      <c r="BK561" s="672"/>
      <c r="BL561" s="672"/>
      <c r="BM561" s="672"/>
      <c r="BN561" s="644"/>
      <c r="BO561" s="645"/>
      <c r="BP561" s="26"/>
      <c r="BQ561" s="26"/>
    </row>
    <row r="562" spans="59:69" ht="13.95" customHeight="1" thickBot="1" x14ac:dyDescent="0.35">
      <c r="BG562" s="676"/>
      <c r="BH562" s="675"/>
      <c r="BI562" s="675"/>
      <c r="BJ562" s="672"/>
      <c r="BK562" s="672"/>
      <c r="BL562" s="677"/>
      <c r="BM562" s="678"/>
      <c r="BN562" s="678"/>
      <c r="BO562" s="679"/>
      <c r="BP562" s="33"/>
      <c r="BQ562" s="33"/>
    </row>
    <row r="563" spans="59:69" ht="13.95" customHeight="1" thickBot="1" x14ac:dyDescent="0.35">
      <c r="BG563" s="680"/>
      <c r="BH563" s="681"/>
      <c r="BI563" s="682"/>
      <c r="BJ563" s="682"/>
      <c r="BK563" s="683"/>
      <c r="BL563" s="614" t="s">
        <v>190</v>
      </c>
      <c r="BM563" s="684"/>
      <c r="BN563" s="659"/>
      <c r="BO563" s="660"/>
      <c r="BP563" s="33"/>
      <c r="BQ563" s="33"/>
    </row>
    <row r="564" spans="59:69" ht="13.95" customHeight="1" x14ac:dyDescent="0.3">
      <c r="BG564" s="685"/>
      <c r="BH564" s="686"/>
      <c r="BI564" s="685"/>
      <c r="BJ564" s="685"/>
      <c r="BK564" s="685"/>
      <c r="BL564" s="685"/>
      <c r="BM564" s="685"/>
      <c r="BN564" s="26"/>
      <c r="BO564" s="26"/>
      <c r="BP564" s="26"/>
      <c r="BQ564" s="26"/>
    </row>
    <row r="565" spans="59:69" ht="13.95" customHeight="1" thickBot="1" x14ac:dyDescent="0.35">
      <c r="BG565" s="48"/>
      <c r="BH565" s="48"/>
      <c r="BI565" s="48"/>
      <c r="BJ565" s="48"/>
      <c r="BK565" s="48"/>
      <c r="BL565" s="48"/>
      <c r="BM565" s="48"/>
      <c r="BN565" s="48"/>
      <c r="BO565" s="48"/>
      <c r="BP565" s="14"/>
      <c r="BQ565" s="14"/>
    </row>
    <row r="566" spans="59:69" ht="13.95" customHeight="1" x14ac:dyDescent="0.25">
      <c r="BG566" s="586"/>
      <c r="BH566" s="587" t="s">
        <v>176</v>
      </c>
      <c r="BI566" s="588"/>
      <c r="BJ566" s="588" t="s">
        <v>177</v>
      </c>
      <c r="BK566" s="588"/>
      <c r="BL566" s="588"/>
      <c r="BM566" s="588"/>
      <c r="BN566" s="588"/>
      <c r="BO566" s="589"/>
      <c r="BP566" s="24"/>
      <c r="BQ566" s="24"/>
    </row>
    <row r="567" spans="59:69" ht="13.95" customHeight="1" x14ac:dyDescent="0.25">
      <c r="BG567" s="590"/>
      <c r="BH567" s="591"/>
      <c r="BI567" s="592" t="s">
        <v>178</v>
      </c>
      <c r="BJ567" s="592"/>
      <c r="BK567" s="592"/>
      <c r="BL567" s="592"/>
      <c r="BM567" s="592"/>
      <c r="BN567" s="593" t="s">
        <v>179</v>
      </c>
      <c r="BO567" s="594">
        <v>14</v>
      </c>
      <c r="BP567" s="26"/>
      <c r="BQ567" s="26"/>
    </row>
    <row r="568" spans="59:69" ht="13.95" customHeight="1" x14ac:dyDescent="0.3">
      <c r="BG568" s="595"/>
      <c r="BH568" s="596"/>
      <c r="BI568" s="597"/>
      <c r="BJ568" s="597"/>
      <c r="BK568" s="597"/>
      <c r="BL568" s="597"/>
      <c r="BM568" s="597"/>
      <c r="BN568" s="593"/>
      <c r="BO568" s="594"/>
      <c r="BP568" s="26"/>
      <c r="BQ568" s="26"/>
    </row>
    <row r="569" spans="59:69" ht="13.95" customHeight="1" x14ac:dyDescent="0.25">
      <c r="BG569" s="598" t="s">
        <v>180</v>
      </c>
      <c r="BH569" s="599">
        <v>16</v>
      </c>
      <c r="BI569" s="592"/>
      <c r="BJ569" s="592"/>
      <c r="BK569" s="592" t="s">
        <v>100</v>
      </c>
      <c r="BL569" s="600">
        <f>$BL$178</f>
        <v>42621</v>
      </c>
      <c r="BM569" s="601"/>
      <c r="BN569" s="602"/>
      <c r="BO569" s="603"/>
      <c r="BP569" s="432"/>
      <c r="BQ569" s="432"/>
    </row>
    <row r="570" spans="59:69" ht="13.95" customHeight="1" x14ac:dyDescent="0.3">
      <c r="BG570" s="604"/>
      <c r="BH570" s="596"/>
      <c r="BI570" s="597"/>
      <c r="BJ570" s="597"/>
      <c r="BK570" s="597"/>
      <c r="BL570" s="596"/>
      <c r="BM570" s="597"/>
      <c r="BN570" s="593"/>
      <c r="BO570" s="594"/>
      <c r="BP570" s="26"/>
      <c r="BQ570" s="26"/>
    </row>
    <row r="571" spans="59:69" ht="13.95" customHeight="1" x14ac:dyDescent="0.3">
      <c r="BG571" s="598" t="s">
        <v>181</v>
      </c>
      <c r="BH571" s="605" t="str">
        <f>Donnees!BF18</f>
        <v>Michel Taillon</v>
      </c>
      <c r="BI571" s="591"/>
      <c r="BJ571" s="596"/>
      <c r="BK571" s="606"/>
      <c r="BL571" s="593" t="str">
        <f>$BL$180</f>
        <v>Sem1</v>
      </c>
      <c r="BM571" s="607"/>
      <c r="BN571" s="606"/>
      <c r="BO571" s="608"/>
      <c r="BP571" s="14"/>
      <c r="BQ571" s="14"/>
    </row>
    <row r="572" spans="59:69" ht="13.95" customHeight="1" thickBot="1" x14ac:dyDescent="0.35">
      <c r="BG572" s="609"/>
      <c r="BH572" s="610"/>
      <c r="BI572" s="611"/>
      <c r="BJ572" s="612"/>
      <c r="BK572" s="612"/>
      <c r="BL572" s="610"/>
      <c r="BM572" s="613"/>
      <c r="BN572" s="611"/>
      <c r="BO572" s="614"/>
      <c r="BP572" s="26"/>
      <c r="BQ572" s="26"/>
    </row>
    <row r="573" spans="59:69" ht="13.95" customHeight="1" x14ac:dyDescent="0.25">
      <c r="BG573" s="615" t="s">
        <v>182</v>
      </c>
      <c r="BH573" s="616" t="s">
        <v>172</v>
      </c>
      <c r="BI573" s="617">
        <v>1</v>
      </c>
      <c r="BJ573" s="617">
        <v>2</v>
      </c>
      <c r="BK573" s="617">
        <v>3</v>
      </c>
      <c r="BL573" s="617" t="s">
        <v>126</v>
      </c>
      <c r="BM573" s="617">
        <v>69</v>
      </c>
      <c r="BN573" s="618">
        <v>169</v>
      </c>
      <c r="BO573" s="619">
        <v>269</v>
      </c>
      <c r="BP573" s="26"/>
      <c r="BQ573" s="26"/>
    </row>
    <row r="574" spans="59:69" ht="13.95" customHeight="1" x14ac:dyDescent="0.25">
      <c r="BG574" s="620">
        <f t="shared" ref="BG574:BH578" si="20">C152</f>
        <v>0</v>
      </c>
      <c r="BH574" s="621">
        <f t="shared" si="20"/>
        <v>0</v>
      </c>
      <c r="BI574" s="622"/>
      <c r="BJ574" s="622"/>
      <c r="BK574" s="622"/>
      <c r="BL574" s="622"/>
      <c r="BM574" s="623"/>
      <c r="BN574" s="624"/>
      <c r="BO574" s="625"/>
      <c r="BP574" s="26"/>
      <c r="BQ574" s="26"/>
    </row>
    <row r="575" spans="59:69" ht="13.95" customHeight="1" x14ac:dyDescent="0.25">
      <c r="BG575" s="620">
        <f t="shared" si="20"/>
        <v>0</v>
      </c>
      <c r="BH575" s="621">
        <f t="shared" si="20"/>
        <v>0</v>
      </c>
      <c r="BI575" s="622"/>
      <c r="BJ575" s="622"/>
      <c r="BK575" s="622"/>
      <c r="BL575" s="622"/>
      <c r="BM575" s="623"/>
      <c r="BN575" s="624"/>
      <c r="BO575" s="625"/>
      <c r="BP575" s="26"/>
      <c r="BQ575" s="26"/>
    </row>
    <row r="576" spans="59:69" ht="13.95" customHeight="1" x14ac:dyDescent="0.25">
      <c r="BG576" s="620">
        <f t="shared" si="20"/>
        <v>0</v>
      </c>
      <c r="BH576" s="621">
        <f t="shared" si="20"/>
        <v>0</v>
      </c>
      <c r="BI576" s="622"/>
      <c r="BJ576" s="622"/>
      <c r="BK576" s="622"/>
      <c r="BL576" s="622"/>
      <c r="BM576" s="623"/>
      <c r="BN576" s="624"/>
      <c r="BO576" s="625"/>
      <c r="BP576" s="26"/>
      <c r="BQ576" s="26"/>
    </row>
    <row r="577" spans="59:69" ht="13.95" customHeight="1" x14ac:dyDescent="0.25">
      <c r="BG577" s="620">
        <f t="shared" si="20"/>
        <v>0</v>
      </c>
      <c r="BH577" s="621">
        <f t="shared" si="20"/>
        <v>0</v>
      </c>
      <c r="BI577" s="622"/>
      <c r="BJ577" s="622"/>
      <c r="BK577" s="622"/>
      <c r="BL577" s="622"/>
      <c r="BM577" s="623"/>
      <c r="BN577" s="624"/>
      <c r="BO577" s="625"/>
      <c r="BP577" s="26"/>
      <c r="BQ577" s="26"/>
    </row>
    <row r="578" spans="59:69" ht="13.95" customHeight="1" thickBot="1" x14ac:dyDescent="0.3">
      <c r="BG578" s="626">
        <f t="shared" si="20"/>
        <v>0</v>
      </c>
      <c r="BH578" s="627">
        <f t="shared" si="20"/>
        <v>0</v>
      </c>
      <c r="BI578" s="628"/>
      <c r="BJ578" s="628"/>
      <c r="BK578" s="628"/>
      <c r="BL578" s="628"/>
      <c r="BM578" s="629"/>
      <c r="BN578" s="630"/>
      <c r="BO578" s="631"/>
      <c r="BP578" s="26"/>
      <c r="BQ578" s="26"/>
    </row>
    <row r="579" spans="59:69" ht="13.95" customHeight="1" x14ac:dyDescent="0.3">
      <c r="BG579" s="632" t="s">
        <v>183</v>
      </c>
      <c r="BH579" s="633">
        <f>SUM(BH574:BH578)</f>
        <v>0</v>
      </c>
      <c r="BI579" s="634"/>
      <c r="BJ579" s="634"/>
      <c r="BK579" s="634"/>
      <c r="BL579" s="634"/>
      <c r="BM579" s="635"/>
      <c r="BN579" s="618"/>
      <c r="BO579" s="619"/>
      <c r="BP579" s="26"/>
      <c r="BQ579" s="26"/>
    </row>
    <row r="580" spans="59:69" ht="13.95" customHeight="1" x14ac:dyDescent="0.3">
      <c r="BG580" s="636" t="s">
        <v>184</v>
      </c>
      <c r="BH580" s="637">
        <f>A161</f>
        <v>0</v>
      </c>
      <c r="BI580" s="638"/>
      <c r="BJ580" s="638"/>
      <c r="BK580" s="638"/>
      <c r="BL580" s="638"/>
      <c r="BM580" s="639"/>
      <c r="BN580" s="624"/>
      <c r="BO580" s="625"/>
      <c r="BP580" s="26"/>
      <c r="BQ580" s="26"/>
    </row>
    <row r="581" spans="59:69" ht="13.95" customHeight="1" thickBot="1" x14ac:dyDescent="0.35">
      <c r="BG581" s="640" t="s">
        <v>126</v>
      </c>
      <c r="BH581" s="641">
        <f>SUM(BH579:BH580)</f>
        <v>0</v>
      </c>
      <c r="BI581" s="642"/>
      <c r="BJ581" s="642"/>
      <c r="BK581" s="642"/>
      <c r="BL581" s="642"/>
      <c r="BM581" s="643"/>
      <c r="BN581" s="644"/>
      <c r="BO581" s="645"/>
      <c r="BP581" s="26"/>
      <c r="BQ581" s="26"/>
    </row>
    <row r="582" spans="59:69" ht="13.95" customHeight="1" thickBot="1" x14ac:dyDescent="0.35">
      <c r="BG582" s="646" t="s">
        <v>185</v>
      </c>
      <c r="BH582" s="647"/>
      <c r="BI582" s="648"/>
      <c r="BJ582" s="649"/>
      <c r="BK582" s="650"/>
      <c r="BL582" s="651" t="s">
        <v>186</v>
      </c>
      <c r="BM582" s="652"/>
      <c r="BN582" s="653"/>
      <c r="BO582" s="654"/>
      <c r="BP582" s="33"/>
      <c r="BQ582" s="33"/>
    </row>
    <row r="583" spans="59:69" ht="13.95" customHeight="1" thickBot="1" x14ac:dyDescent="0.35">
      <c r="BG583" s="655" t="s">
        <v>187</v>
      </c>
      <c r="BH583" s="656"/>
      <c r="BI583" s="657"/>
      <c r="BJ583" s="658"/>
      <c r="BK583" s="658"/>
      <c r="BL583" s="612"/>
      <c r="BM583" s="659"/>
      <c r="BN583" s="659"/>
      <c r="BO583" s="660"/>
      <c r="BP583" s="33"/>
      <c r="BQ583" s="33"/>
    </row>
    <row r="584" spans="59:69" ht="13.95" customHeight="1" x14ac:dyDescent="0.25">
      <c r="BG584" s="661" t="s">
        <v>188</v>
      </c>
      <c r="BH584" s="662"/>
      <c r="BI584" s="617">
        <v>1</v>
      </c>
      <c r="BJ584" s="617">
        <v>2</v>
      </c>
      <c r="BK584" s="617">
        <v>3</v>
      </c>
      <c r="BL584" s="617" t="s">
        <v>126</v>
      </c>
      <c r="BM584" s="617">
        <v>69</v>
      </c>
      <c r="BN584" s="618">
        <v>169</v>
      </c>
      <c r="BO584" s="619">
        <v>269</v>
      </c>
      <c r="BP584" s="26"/>
      <c r="BQ584" s="26"/>
    </row>
    <row r="585" spans="59:69" ht="13.95" customHeight="1" x14ac:dyDescent="0.3">
      <c r="BG585" s="663"/>
      <c r="BH585" s="664"/>
      <c r="BI585" s="665"/>
      <c r="BJ585" s="666"/>
      <c r="BK585" s="666"/>
      <c r="BL585" s="666"/>
      <c r="BM585" s="667"/>
      <c r="BN585" s="624"/>
      <c r="BO585" s="625"/>
      <c r="BP585" s="26"/>
      <c r="BQ585" s="26"/>
    </row>
    <row r="586" spans="59:69" ht="13.95" customHeight="1" x14ac:dyDescent="0.3">
      <c r="BG586" s="668"/>
      <c r="BH586" s="669"/>
      <c r="BI586" s="670"/>
      <c r="BJ586" s="667"/>
      <c r="BK586" s="667"/>
      <c r="BL586" s="667"/>
      <c r="BM586" s="639"/>
      <c r="BN586" s="624"/>
      <c r="BO586" s="625"/>
      <c r="BP586" s="26"/>
      <c r="BQ586" s="26"/>
    </row>
    <row r="587" spans="59:69" ht="13.95" customHeight="1" x14ac:dyDescent="0.3">
      <c r="BG587" s="671" t="s">
        <v>189</v>
      </c>
      <c r="BH587" s="669"/>
      <c r="BI587" s="670"/>
      <c r="BJ587" s="667"/>
      <c r="BK587" s="667"/>
      <c r="BL587" s="667"/>
      <c r="BM587" s="672"/>
      <c r="BN587" s="644"/>
      <c r="BO587" s="645"/>
      <c r="BP587" s="26"/>
      <c r="BQ587" s="26"/>
    </row>
    <row r="588" spans="59:69" ht="13.95" customHeight="1" x14ac:dyDescent="0.3">
      <c r="BG588" s="673"/>
      <c r="BH588" s="674"/>
      <c r="BI588" s="675"/>
      <c r="BJ588" s="672"/>
      <c r="BK588" s="672"/>
      <c r="BL588" s="672"/>
      <c r="BM588" s="672"/>
      <c r="BN588" s="644"/>
      <c r="BO588" s="645"/>
      <c r="BP588" s="26"/>
      <c r="BQ588" s="26"/>
    </row>
    <row r="589" spans="59:69" ht="13.95" customHeight="1" thickBot="1" x14ac:dyDescent="0.35">
      <c r="BG589" s="676"/>
      <c r="BH589" s="675"/>
      <c r="BI589" s="675"/>
      <c r="BJ589" s="672"/>
      <c r="BK589" s="672"/>
      <c r="BL589" s="677"/>
      <c r="BM589" s="678"/>
      <c r="BN589" s="678"/>
      <c r="BO589" s="679"/>
      <c r="BP589" s="33"/>
      <c r="BQ589" s="33"/>
    </row>
    <row r="590" spans="59:69" ht="13.95" customHeight="1" thickBot="1" x14ac:dyDescent="0.35">
      <c r="BG590" s="680"/>
      <c r="BH590" s="681"/>
      <c r="BI590" s="682"/>
      <c r="BJ590" s="682"/>
      <c r="BK590" s="683"/>
      <c r="BL590" s="614" t="s">
        <v>190</v>
      </c>
      <c r="BM590" s="684"/>
      <c r="BN590" s="659"/>
      <c r="BO590" s="660"/>
      <c r="BP590" s="33"/>
      <c r="BQ590" s="33"/>
    </row>
  </sheetData>
  <sortState ref="CD178:CS193">
    <sortCondition descending="1" ref="CR178:CR193"/>
  </sortState>
  <conditionalFormatting sqref="CH215 CJ215 CH214:CJ214 CH216:CJ222 CC211:CS212 CC208:CS209 CC214:CG222 CL214:CS222 CC204:CS206 CC200:CS202 CC195:CS198">
    <cfRule type="containsErrors" dxfId="648" priority="226">
      <formula>ISERROR(CC195)</formula>
    </cfRule>
    <cfRule type="cellIs" dxfId="647" priority="227" operator="equal">
      <formula>0</formula>
    </cfRule>
  </conditionalFormatting>
  <conditionalFormatting sqref="CC175:CM175 CO175:CS175 CQ178:CS193 CH178:CH193 CK178:CK193 CN178:CN193 CD178:CE193">
    <cfRule type="containsErrors" dxfId="646" priority="216">
      <formula>ISERROR(CC175)</formula>
    </cfRule>
    <cfRule type="cellIs" dxfId="645" priority="217" operator="equal">
      <formula>0</formula>
    </cfRule>
  </conditionalFormatting>
  <conditionalFormatting sqref="CC176:CS177">
    <cfRule type="containsErrors" dxfId="644" priority="214">
      <formula>ISERROR(CC176)</formula>
    </cfRule>
    <cfRule type="cellIs" dxfId="643" priority="215" operator="equal">
      <formula>0</formula>
    </cfRule>
  </conditionalFormatting>
  <conditionalFormatting sqref="CC178:CC193">
    <cfRule type="containsErrors" dxfId="642" priority="212">
      <formula>ISERROR(CC178)</formula>
    </cfRule>
    <cfRule type="cellIs" dxfId="641" priority="213" operator="equal">
      <formula>0</formula>
    </cfRule>
  </conditionalFormatting>
  <conditionalFormatting sqref="CF178:CF193">
    <cfRule type="containsErrors" dxfId="640" priority="211">
      <formula>ISERROR(CF178)</formula>
    </cfRule>
  </conditionalFormatting>
  <conditionalFormatting sqref="CI178:CI193">
    <cfRule type="containsErrors" dxfId="639" priority="210">
      <formula>ISERROR(CI178)</formula>
    </cfRule>
  </conditionalFormatting>
  <conditionalFormatting sqref="CL178:CL193">
    <cfRule type="containsErrors" dxfId="638" priority="209">
      <formula>ISERROR(CL178)</formula>
    </cfRule>
  </conditionalFormatting>
  <conditionalFormatting sqref="CO178:CO193">
    <cfRule type="containsErrors" dxfId="637" priority="208">
      <formula>ISERROR(CO178)</formula>
    </cfRule>
  </conditionalFormatting>
  <conditionalFormatting sqref="CU236:CY236 CU283:CY283 CU330:CY330">
    <cfRule type="cellIs" dxfId="636" priority="206" operator="equal">
      <formula>0</formula>
    </cfRule>
  </conditionalFormatting>
  <conditionalFormatting sqref="CU175:CY180 CU186:CY189 CU181:CW185 CY181:CY185">
    <cfRule type="cellIs" dxfId="635" priority="207" operator="equal">
      <formula>0</formula>
    </cfRule>
  </conditionalFormatting>
  <conditionalFormatting sqref="CU191:CY192 CU203:CY204 CU194:CY196 CU193 CW193:CY193 CU197:CW202">
    <cfRule type="cellIs" dxfId="634" priority="205" operator="equal">
      <formula>0</formula>
    </cfRule>
  </conditionalFormatting>
  <conditionalFormatting sqref="CU207:CY208 CU219:CY220 CU210:CY212 CU209 CW209:CY209 CU213:CW218">
    <cfRule type="cellIs" dxfId="633" priority="204" operator="equal">
      <formula>0</formula>
    </cfRule>
  </conditionalFormatting>
  <conditionalFormatting sqref="CU222:CY223 CU234:CY235 CU225:CY227 CU224 CW224:CY224 CU228:CW233">
    <cfRule type="cellIs" dxfId="632" priority="203" operator="equal">
      <formula>0</formula>
    </cfRule>
  </conditionalFormatting>
  <conditionalFormatting sqref="CU238:CY239 CU250:CY251 CU241:CY243 CU240 CW240:CY240 CU244:CW249">
    <cfRule type="cellIs" dxfId="631" priority="202" operator="equal">
      <formula>0</formula>
    </cfRule>
  </conditionalFormatting>
  <conditionalFormatting sqref="CU254:CY255 CU266:CY267 CU257:CY259 CU256 CW256:CY256 CU260:CW265">
    <cfRule type="cellIs" dxfId="630" priority="201" operator="equal">
      <formula>0</formula>
    </cfRule>
  </conditionalFormatting>
  <conditionalFormatting sqref="CU269:CY270 CU281:CY282 CU272:CY274 CU271 CW271:CY271 CU275:CW280">
    <cfRule type="cellIs" dxfId="629" priority="200" operator="equal">
      <formula>0</formula>
    </cfRule>
  </conditionalFormatting>
  <conditionalFormatting sqref="CU285:CY286 CU297:CY298 CU288:CY290 CU287 CW287:CY287 CU291:CW296">
    <cfRule type="cellIs" dxfId="628" priority="199" operator="equal">
      <formula>0</formula>
    </cfRule>
  </conditionalFormatting>
  <conditionalFormatting sqref="CU301:CY302 CU313:CY314 CU304:CY306 CU303 CW303:CY303 CU307:CW312">
    <cfRule type="cellIs" dxfId="627" priority="198" operator="equal">
      <formula>0</formula>
    </cfRule>
  </conditionalFormatting>
  <conditionalFormatting sqref="CU316:CY317 CU328:CY329 CU319:CY321 CU318 CW318:CY318 CU322:CW327">
    <cfRule type="cellIs" dxfId="626" priority="197" operator="equal">
      <formula>0</formula>
    </cfRule>
  </conditionalFormatting>
  <conditionalFormatting sqref="CU332:CY333 CU344:CY345 CU335:CY337 CU334 CW334:CY334 CU338:CW343">
    <cfRule type="cellIs" dxfId="625" priority="196" operator="equal">
      <formula>0</formula>
    </cfRule>
  </conditionalFormatting>
  <conditionalFormatting sqref="CU348:CY349 CU360:CY361 CU351:CY353 CU350 CW350:CY350 CU354:CW359">
    <cfRule type="cellIs" dxfId="624" priority="195" operator="equal">
      <formula>0</formula>
    </cfRule>
  </conditionalFormatting>
  <conditionalFormatting sqref="CU363:CY364 CU375:CY376 CU366:CY368 CU365 CW365:CY365 CU369:CW374">
    <cfRule type="cellIs" dxfId="623" priority="194" operator="equal">
      <formula>0</formula>
    </cfRule>
  </conditionalFormatting>
  <conditionalFormatting sqref="CU379:CY380 CU391:CY392 CU382:CY384 CU381 CW381:CY381 CU385:CW390">
    <cfRule type="cellIs" dxfId="622" priority="193" operator="equal">
      <formula>0</formula>
    </cfRule>
  </conditionalFormatting>
  <conditionalFormatting sqref="CU395:CY396 CU407:CY408 CU398:CY400 CU397 CW397:CY397 CU401:CW406">
    <cfRule type="cellIs" dxfId="621" priority="192" operator="equal">
      <formula>0</formula>
    </cfRule>
  </conditionalFormatting>
  <conditionalFormatting sqref="CU410:CY411 CU422:CY423 CU413:CY415 CU412 CW412:CY412 CU416:CW421">
    <cfRule type="cellIs" dxfId="620" priority="191" operator="equal">
      <formula>0</formula>
    </cfRule>
  </conditionalFormatting>
  <conditionalFormatting sqref="CV193">
    <cfRule type="cellIs" dxfId="619" priority="190" operator="equal">
      <formula>0</formula>
    </cfRule>
  </conditionalFormatting>
  <conditionalFormatting sqref="CV209">
    <cfRule type="cellIs" dxfId="618" priority="189" operator="equal">
      <formula>0</formula>
    </cfRule>
  </conditionalFormatting>
  <conditionalFormatting sqref="CV224">
    <cfRule type="cellIs" dxfId="617" priority="188" operator="equal">
      <formula>0</formula>
    </cfRule>
  </conditionalFormatting>
  <conditionalFormatting sqref="CV240">
    <cfRule type="cellIs" dxfId="616" priority="187" operator="equal">
      <formula>0</formula>
    </cfRule>
  </conditionalFormatting>
  <conditionalFormatting sqref="CV256">
    <cfRule type="cellIs" dxfId="615" priority="186" operator="equal">
      <formula>0</formula>
    </cfRule>
  </conditionalFormatting>
  <conditionalFormatting sqref="CV271">
    <cfRule type="cellIs" dxfId="614" priority="185" operator="equal">
      <formula>0</formula>
    </cfRule>
  </conditionalFormatting>
  <conditionalFormatting sqref="CV287">
    <cfRule type="cellIs" dxfId="613" priority="184" operator="equal">
      <formula>0</formula>
    </cfRule>
  </conditionalFormatting>
  <conditionalFormatting sqref="CV303">
    <cfRule type="cellIs" dxfId="612" priority="183" operator="equal">
      <formula>0</formula>
    </cfRule>
  </conditionalFormatting>
  <conditionalFormatting sqref="CV318">
    <cfRule type="cellIs" dxfId="611" priority="182" operator="equal">
      <formula>0</formula>
    </cfRule>
  </conditionalFormatting>
  <conditionalFormatting sqref="CV334">
    <cfRule type="cellIs" dxfId="610" priority="181" operator="equal">
      <formula>0</formula>
    </cfRule>
  </conditionalFormatting>
  <conditionalFormatting sqref="CV350">
    <cfRule type="cellIs" dxfId="609" priority="180" operator="equal">
      <formula>0</formula>
    </cfRule>
  </conditionalFormatting>
  <conditionalFormatting sqref="CV365">
    <cfRule type="cellIs" dxfId="608" priority="179" operator="equal">
      <formula>0</formula>
    </cfRule>
  </conditionalFormatting>
  <conditionalFormatting sqref="CV381">
    <cfRule type="cellIs" dxfId="607" priority="178" operator="equal">
      <formula>0</formula>
    </cfRule>
  </conditionalFormatting>
  <conditionalFormatting sqref="CV397">
    <cfRule type="cellIs" dxfId="606" priority="177" operator="equal">
      <formula>0</formula>
    </cfRule>
  </conditionalFormatting>
  <conditionalFormatting sqref="CV412">
    <cfRule type="cellIs" dxfId="605" priority="176" operator="equal">
      <formula>0</formula>
    </cfRule>
  </conditionalFormatting>
  <conditionalFormatting sqref="CX202:CY202 CY197:CY201">
    <cfRule type="cellIs" dxfId="604" priority="175" operator="equal">
      <formula>0</formula>
    </cfRule>
  </conditionalFormatting>
  <conditionalFormatting sqref="CX218:CY218 CY213:CY217">
    <cfRule type="cellIs" dxfId="603" priority="174" operator="equal">
      <formula>0</formula>
    </cfRule>
  </conditionalFormatting>
  <conditionalFormatting sqref="CX233:CY233 CY228:CY232">
    <cfRule type="cellIs" dxfId="602" priority="173" operator="equal">
      <formula>0</formula>
    </cfRule>
  </conditionalFormatting>
  <conditionalFormatting sqref="CX249:CY249 CY244:CY248">
    <cfRule type="cellIs" dxfId="601" priority="172" operator="equal">
      <formula>0</formula>
    </cfRule>
  </conditionalFormatting>
  <conditionalFormatting sqref="CX265:CY265 CY260:CY264">
    <cfRule type="cellIs" dxfId="600" priority="171" operator="equal">
      <formula>0</formula>
    </cfRule>
  </conditionalFormatting>
  <conditionalFormatting sqref="CX280:CY280 CY275:CY279">
    <cfRule type="cellIs" dxfId="599" priority="170" operator="equal">
      <formula>0</formula>
    </cfRule>
  </conditionalFormatting>
  <conditionalFormatting sqref="CX296:CY296 CY291:CY295">
    <cfRule type="cellIs" dxfId="598" priority="169" operator="equal">
      <formula>0</formula>
    </cfRule>
  </conditionalFormatting>
  <conditionalFormatting sqref="CX312:CY312 CY307:CY311">
    <cfRule type="cellIs" dxfId="597" priority="168" operator="equal">
      <formula>0</formula>
    </cfRule>
  </conditionalFormatting>
  <conditionalFormatting sqref="CX327:CY327 CY322:CY326">
    <cfRule type="cellIs" dxfId="596" priority="167" operator="equal">
      <formula>0</formula>
    </cfRule>
  </conditionalFormatting>
  <conditionalFormatting sqref="CX343:CY343 CY338:CY342">
    <cfRule type="cellIs" dxfId="595" priority="166" operator="equal">
      <formula>0</formula>
    </cfRule>
  </conditionalFormatting>
  <conditionalFormatting sqref="CX359:CY359 CY354:CY358">
    <cfRule type="cellIs" dxfId="594" priority="165" operator="equal">
      <formula>0</formula>
    </cfRule>
  </conditionalFormatting>
  <conditionalFormatting sqref="CX374:CY374 CY369:CY373">
    <cfRule type="cellIs" dxfId="593" priority="164" operator="equal">
      <formula>0</formula>
    </cfRule>
  </conditionalFormatting>
  <conditionalFormatting sqref="CX390:CY390 CY385:CY389">
    <cfRule type="cellIs" dxfId="592" priority="163" operator="equal">
      <formula>0</formula>
    </cfRule>
  </conditionalFormatting>
  <conditionalFormatting sqref="CX406:CY406 CY401:CY405">
    <cfRule type="cellIs" dxfId="591" priority="162" operator="equal">
      <formula>0</formula>
    </cfRule>
  </conditionalFormatting>
  <conditionalFormatting sqref="CX421:CY421 CY416:CY420">
    <cfRule type="cellIs" dxfId="590" priority="161" operator="equal">
      <formula>0</formula>
    </cfRule>
  </conditionalFormatting>
  <conditionalFormatting sqref="BP252:BQ252 BP304:BQ304 BP356:BQ356 BP408:BQ408 BP460:BQ460 BP512:BQ512 BP564:BQ564 BP175:BP200">
    <cfRule type="cellIs" dxfId="589" priority="157" operator="equal">
      <formula>0</formula>
    </cfRule>
    <cfRule type="containsErrors" dxfId="588" priority="158">
      <formula>ISERROR(BP175)</formula>
    </cfRule>
  </conditionalFormatting>
  <conditionalFormatting sqref="BP202:BP226">
    <cfRule type="cellIs" dxfId="587" priority="154" operator="equal">
      <formula>0</formula>
    </cfRule>
    <cfRule type="containsErrors" dxfId="586" priority="155">
      <formula>ISERROR(BP202)</formula>
    </cfRule>
  </conditionalFormatting>
  <conditionalFormatting sqref="BP235:BQ251 BP227:BP234">
    <cfRule type="cellIs" dxfId="585" priority="151" operator="equal">
      <formula>0</formula>
    </cfRule>
    <cfRule type="containsErrors" dxfId="584" priority="152">
      <formula>ISERROR(BP227)</formula>
    </cfRule>
  </conditionalFormatting>
  <conditionalFormatting sqref="BP254:BQ278">
    <cfRule type="cellIs" dxfId="583" priority="148" operator="equal">
      <formula>0</formula>
    </cfRule>
    <cfRule type="containsErrors" dxfId="582" priority="149">
      <formula>ISERROR(BP254)</formula>
    </cfRule>
  </conditionalFormatting>
  <conditionalFormatting sqref="BP279:BQ303">
    <cfRule type="cellIs" dxfId="581" priority="145" operator="equal">
      <formula>0</formula>
    </cfRule>
    <cfRule type="containsErrors" dxfId="580" priority="146">
      <formula>ISERROR(BP279)</formula>
    </cfRule>
  </conditionalFormatting>
  <conditionalFormatting sqref="BP306:BQ330">
    <cfRule type="cellIs" dxfId="579" priority="142" operator="equal">
      <formula>0</formula>
    </cfRule>
    <cfRule type="containsErrors" dxfId="578" priority="143">
      <formula>ISERROR(BP306)</formula>
    </cfRule>
  </conditionalFormatting>
  <conditionalFormatting sqref="BP331:BQ355">
    <cfRule type="cellIs" dxfId="577" priority="139" operator="equal">
      <formula>0</formula>
    </cfRule>
    <cfRule type="containsErrors" dxfId="576" priority="140">
      <formula>ISERROR(BP331)</formula>
    </cfRule>
  </conditionalFormatting>
  <conditionalFormatting sqref="BP358:BQ382">
    <cfRule type="cellIs" dxfId="575" priority="136" operator="equal">
      <formula>0</formula>
    </cfRule>
    <cfRule type="containsErrors" dxfId="574" priority="137">
      <formula>ISERROR(BP358)</formula>
    </cfRule>
  </conditionalFormatting>
  <conditionalFormatting sqref="BP383:BQ407">
    <cfRule type="cellIs" dxfId="573" priority="133" operator="equal">
      <formula>0</formula>
    </cfRule>
    <cfRule type="containsErrors" dxfId="572" priority="134">
      <formula>ISERROR(BP383)</formula>
    </cfRule>
  </conditionalFormatting>
  <conditionalFormatting sqref="BP410:BQ434">
    <cfRule type="cellIs" dxfId="571" priority="130" operator="equal">
      <formula>0</formula>
    </cfRule>
    <cfRule type="containsErrors" dxfId="570" priority="131">
      <formula>ISERROR(BP410)</formula>
    </cfRule>
  </conditionalFormatting>
  <conditionalFormatting sqref="BP435:BQ459">
    <cfRule type="cellIs" dxfId="569" priority="127" operator="equal">
      <formula>0</formula>
    </cfRule>
    <cfRule type="containsErrors" dxfId="568" priority="128">
      <formula>ISERROR(BP435)</formula>
    </cfRule>
  </conditionalFormatting>
  <conditionalFormatting sqref="BP462:BQ486">
    <cfRule type="cellIs" dxfId="567" priority="124" operator="equal">
      <formula>0</formula>
    </cfRule>
    <cfRule type="containsErrors" dxfId="566" priority="125">
      <formula>ISERROR(BP462)</formula>
    </cfRule>
  </conditionalFormatting>
  <conditionalFormatting sqref="BP487:BQ511">
    <cfRule type="cellIs" dxfId="565" priority="121" operator="equal">
      <formula>0</formula>
    </cfRule>
    <cfRule type="containsErrors" dxfId="564" priority="122">
      <formula>ISERROR(BP487)</formula>
    </cfRule>
  </conditionalFormatting>
  <conditionalFormatting sqref="BP514:BQ538">
    <cfRule type="cellIs" dxfId="563" priority="118" operator="equal">
      <formula>0</formula>
    </cfRule>
    <cfRule type="containsErrors" dxfId="562" priority="119">
      <formula>ISERROR(BP514)</formula>
    </cfRule>
  </conditionalFormatting>
  <conditionalFormatting sqref="BP539:BQ563">
    <cfRule type="cellIs" dxfId="561" priority="115" operator="equal">
      <formula>0</formula>
    </cfRule>
    <cfRule type="containsErrors" dxfId="560" priority="116">
      <formula>ISERROR(BP539)</formula>
    </cfRule>
  </conditionalFormatting>
  <conditionalFormatting sqref="BP566:BQ590">
    <cfRule type="cellIs" dxfId="559" priority="112" operator="equal">
      <formula>0</formula>
    </cfRule>
    <cfRule type="containsErrors" dxfId="558" priority="113">
      <formula>ISERROR(BP566)</formula>
    </cfRule>
  </conditionalFormatting>
  <conditionalFormatting sqref="BG189 BI189:BO189 BG190:BO200 BG252:BO252 BG304:BO304 BG356:BO356 BG408:BO408 BG460:BO460 BG512:BO512 BG564:BO564 BG175:BO188">
    <cfRule type="cellIs" dxfId="557" priority="79" operator="equal">
      <formula>0</formula>
    </cfRule>
    <cfRule type="containsErrors" dxfId="556" priority="80">
      <formula>ISERROR(BG175)</formula>
    </cfRule>
  </conditionalFormatting>
  <conditionalFormatting sqref="BH189">
    <cfRule type="containsErrors" dxfId="555" priority="78">
      <formula>ISERROR(BH189)</formula>
    </cfRule>
  </conditionalFormatting>
  <conditionalFormatting sqref="BG216 BI216:BO216 BG217:BO226 BG202:BO206 BG208:BO215 BG207 BI207:BO207">
    <cfRule type="cellIs" dxfId="554" priority="76" operator="equal">
      <formula>0</formula>
    </cfRule>
    <cfRule type="containsErrors" dxfId="553" priority="77">
      <formula>ISERROR(BG202)</formula>
    </cfRule>
  </conditionalFormatting>
  <conditionalFormatting sqref="BH216">
    <cfRule type="containsErrors" dxfId="552" priority="75">
      <formula>ISERROR(BH216)</formula>
    </cfRule>
  </conditionalFormatting>
  <conditionalFormatting sqref="BG241 BI241:BO241 BG227:BO231 BG242:BO251 BG233:BO240 BG232 BI232:BO232">
    <cfRule type="cellIs" dxfId="551" priority="73" operator="equal">
      <formula>0</formula>
    </cfRule>
    <cfRule type="containsErrors" dxfId="550" priority="74">
      <formula>ISERROR(BG227)</formula>
    </cfRule>
  </conditionalFormatting>
  <conditionalFormatting sqref="BH241">
    <cfRule type="containsErrors" dxfId="549" priority="72">
      <formula>ISERROR(BH241)</formula>
    </cfRule>
  </conditionalFormatting>
  <conditionalFormatting sqref="BG268 BI268:BO268 BG254:BO258 BG269:BO278 BG260:BO267 BG259 BI259:BO259">
    <cfRule type="cellIs" dxfId="548" priority="70" operator="equal">
      <formula>0</formula>
    </cfRule>
    <cfRule type="containsErrors" dxfId="547" priority="71">
      <formula>ISERROR(BG254)</formula>
    </cfRule>
  </conditionalFormatting>
  <conditionalFormatting sqref="BH268">
    <cfRule type="containsErrors" dxfId="546" priority="69">
      <formula>ISERROR(BH268)</formula>
    </cfRule>
  </conditionalFormatting>
  <conditionalFormatting sqref="BG293 BI293:BO293 BG279:BO283 BG294:BO303 BG285:BO292 BG284 BI284:BO284">
    <cfRule type="cellIs" dxfId="545" priority="67" operator="equal">
      <formula>0</formula>
    </cfRule>
    <cfRule type="containsErrors" dxfId="544" priority="68">
      <formula>ISERROR(BG279)</formula>
    </cfRule>
  </conditionalFormatting>
  <conditionalFormatting sqref="BH293">
    <cfRule type="containsErrors" dxfId="543" priority="66">
      <formula>ISERROR(BH293)</formula>
    </cfRule>
  </conditionalFormatting>
  <conditionalFormatting sqref="BG320 BI320:BO320 BG306:BO310 BG321:BO330 BG312:BO319 BG311 BI311:BO311">
    <cfRule type="cellIs" dxfId="542" priority="64" operator="equal">
      <formula>0</formula>
    </cfRule>
    <cfRule type="containsErrors" dxfId="541" priority="65">
      <formula>ISERROR(BG306)</formula>
    </cfRule>
  </conditionalFormatting>
  <conditionalFormatting sqref="BH320">
    <cfRule type="containsErrors" dxfId="540" priority="63">
      <formula>ISERROR(BH320)</formula>
    </cfRule>
  </conditionalFormatting>
  <conditionalFormatting sqref="BG345 BI345:BO345 BG331:BO335 BG346:BO355 BG337:BO344 BG336 BI336:BO336">
    <cfRule type="cellIs" dxfId="539" priority="61" operator="equal">
      <formula>0</formula>
    </cfRule>
    <cfRule type="containsErrors" dxfId="538" priority="62">
      <formula>ISERROR(BG331)</formula>
    </cfRule>
  </conditionalFormatting>
  <conditionalFormatting sqref="BH345">
    <cfRule type="containsErrors" dxfId="537" priority="60">
      <formula>ISERROR(BH345)</formula>
    </cfRule>
  </conditionalFormatting>
  <conditionalFormatting sqref="BG372 BI372:BO372 BG358:BO362 BG373:BO382 BG364:BO371 BG363 BI363:BO363">
    <cfRule type="cellIs" dxfId="536" priority="58" operator="equal">
      <formula>0</formula>
    </cfRule>
    <cfRule type="containsErrors" dxfId="535" priority="59">
      <formula>ISERROR(BG358)</formula>
    </cfRule>
  </conditionalFormatting>
  <conditionalFormatting sqref="BH372">
    <cfRule type="containsErrors" dxfId="534" priority="57">
      <formula>ISERROR(BH372)</formula>
    </cfRule>
  </conditionalFormatting>
  <conditionalFormatting sqref="BG397 BI397:BO397 BG383:BO387 BG398:BO407 BG389:BO396 BG388 BI388:BO388">
    <cfRule type="cellIs" dxfId="533" priority="55" operator="equal">
      <formula>0</formula>
    </cfRule>
    <cfRule type="containsErrors" dxfId="532" priority="56">
      <formula>ISERROR(BG383)</formula>
    </cfRule>
  </conditionalFormatting>
  <conditionalFormatting sqref="BH397">
    <cfRule type="containsErrors" dxfId="531" priority="54">
      <formula>ISERROR(BH397)</formula>
    </cfRule>
  </conditionalFormatting>
  <conditionalFormatting sqref="BG424 BI424:BO424 BG410:BO414 BG425:BO434 BG416:BO423 BG415 BI415:BO415">
    <cfRule type="cellIs" dxfId="530" priority="52" operator="equal">
      <formula>0</formula>
    </cfRule>
    <cfRule type="containsErrors" dxfId="529" priority="53">
      <formula>ISERROR(BG410)</formula>
    </cfRule>
  </conditionalFormatting>
  <conditionalFormatting sqref="BH424">
    <cfRule type="containsErrors" dxfId="528" priority="51">
      <formula>ISERROR(BH424)</formula>
    </cfRule>
  </conditionalFormatting>
  <conditionalFormatting sqref="BG449 BI449:BO449 BG435:BO439 BG450:BO459 BG441:BO448 BG440 BI440:BO440">
    <cfRule type="cellIs" dxfId="527" priority="49" operator="equal">
      <formula>0</formula>
    </cfRule>
    <cfRule type="containsErrors" dxfId="526" priority="50">
      <formula>ISERROR(BG435)</formula>
    </cfRule>
  </conditionalFormatting>
  <conditionalFormatting sqref="BH449">
    <cfRule type="containsErrors" dxfId="525" priority="48">
      <formula>ISERROR(BH449)</formula>
    </cfRule>
  </conditionalFormatting>
  <conditionalFormatting sqref="BG476 BI476:BO476 BG462:BO466 BG477:BO486 BG468:BO475 BG467 BI467:BO467">
    <cfRule type="cellIs" dxfId="524" priority="46" operator="equal">
      <formula>0</formula>
    </cfRule>
    <cfRule type="containsErrors" dxfId="523" priority="47">
      <formula>ISERROR(BG462)</formula>
    </cfRule>
  </conditionalFormatting>
  <conditionalFormatting sqref="BH476">
    <cfRule type="containsErrors" dxfId="522" priority="45">
      <formula>ISERROR(BH476)</formula>
    </cfRule>
  </conditionalFormatting>
  <conditionalFormatting sqref="BG501 BI501:BO501 BG487:BO491 BG502:BO511 BG493:BO500 BG492 BI492:BO492">
    <cfRule type="cellIs" dxfId="521" priority="43" operator="equal">
      <formula>0</formula>
    </cfRule>
    <cfRule type="containsErrors" dxfId="520" priority="44">
      <formula>ISERROR(BG487)</formula>
    </cfRule>
  </conditionalFormatting>
  <conditionalFormatting sqref="BH501">
    <cfRule type="containsErrors" dxfId="519" priority="42">
      <formula>ISERROR(BH501)</formula>
    </cfRule>
  </conditionalFormatting>
  <conditionalFormatting sqref="BG528 BI528:BO528 BG514:BO518 BG529:BO538 BG520:BO527 BG519 BI519:BO519">
    <cfRule type="cellIs" dxfId="518" priority="40" operator="equal">
      <formula>0</formula>
    </cfRule>
    <cfRule type="containsErrors" dxfId="517" priority="41">
      <formula>ISERROR(BG514)</formula>
    </cfRule>
  </conditionalFormatting>
  <conditionalFormatting sqref="BH528">
    <cfRule type="containsErrors" dxfId="516" priority="39">
      <formula>ISERROR(BH528)</formula>
    </cfRule>
  </conditionalFormatting>
  <conditionalFormatting sqref="BG553 BI553:BO553 BG539:BO543 BG554:BO563 BG545:BO552 BG544 BI544:BO544">
    <cfRule type="cellIs" dxfId="515" priority="37" operator="equal">
      <formula>0</formula>
    </cfRule>
    <cfRule type="containsErrors" dxfId="514" priority="38">
      <formula>ISERROR(BG539)</formula>
    </cfRule>
  </conditionalFormatting>
  <conditionalFormatting sqref="BH553">
    <cfRule type="containsErrors" dxfId="513" priority="36">
      <formula>ISERROR(BH553)</formula>
    </cfRule>
  </conditionalFormatting>
  <conditionalFormatting sqref="BG580 BI580:BO580 BG566:BO570 BG581:BO590 BG572:BO579 BG571 BI571:BO571">
    <cfRule type="cellIs" dxfId="512" priority="34" operator="equal">
      <formula>0</formula>
    </cfRule>
    <cfRule type="containsErrors" dxfId="511" priority="35">
      <formula>ISERROR(BG566)</formula>
    </cfRule>
  </conditionalFormatting>
  <conditionalFormatting sqref="BH580">
    <cfRule type="containsErrors" dxfId="510" priority="33">
      <formula>ISERROR(BH580)</formula>
    </cfRule>
  </conditionalFormatting>
  <conditionalFormatting sqref="BH207">
    <cfRule type="cellIs" dxfId="509" priority="31" operator="equal">
      <formula>0</formula>
    </cfRule>
    <cfRule type="containsErrors" dxfId="508" priority="32">
      <formula>ISERROR(BH207)</formula>
    </cfRule>
  </conditionalFormatting>
  <conditionalFormatting sqref="BH232">
    <cfRule type="cellIs" dxfId="507" priority="29" operator="equal">
      <formula>0</formula>
    </cfRule>
    <cfRule type="containsErrors" dxfId="506" priority="30">
      <formula>ISERROR(BH232)</formula>
    </cfRule>
  </conditionalFormatting>
  <conditionalFormatting sqref="BH259">
    <cfRule type="cellIs" dxfId="505" priority="27" operator="equal">
      <formula>0</formula>
    </cfRule>
    <cfRule type="containsErrors" dxfId="504" priority="28">
      <formula>ISERROR(BH259)</formula>
    </cfRule>
  </conditionalFormatting>
  <conditionalFormatting sqref="BH284">
    <cfRule type="cellIs" dxfId="503" priority="25" operator="equal">
      <formula>0</formula>
    </cfRule>
    <cfRule type="containsErrors" dxfId="502" priority="26">
      <formula>ISERROR(BH284)</formula>
    </cfRule>
  </conditionalFormatting>
  <conditionalFormatting sqref="BH311">
    <cfRule type="cellIs" dxfId="501" priority="23" operator="equal">
      <formula>0</formula>
    </cfRule>
    <cfRule type="containsErrors" dxfId="500" priority="24">
      <formula>ISERROR(BH311)</formula>
    </cfRule>
  </conditionalFormatting>
  <conditionalFormatting sqref="BH336">
    <cfRule type="cellIs" dxfId="499" priority="21" operator="equal">
      <formula>0</formula>
    </cfRule>
    <cfRule type="containsErrors" dxfId="498" priority="22">
      <formula>ISERROR(BH336)</formula>
    </cfRule>
  </conditionalFormatting>
  <conditionalFormatting sqref="BH363">
    <cfRule type="cellIs" dxfId="497" priority="19" operator="equal">
      <formula>0</formula>
    </cfRule>
    <cfRule type="containsErrors" dxfId="496" priority="20">
      <formula>ISERROR(BH363)</formula>
    </cfRule>
  </conditionalFormatting>
  <conditionalFormatting sqref="BH388">
    <cfRule type="cellIs" dxfId="495" priority="17" operator="equal">
      <formula>0</formula>
    </cfRule>
    <cfRule type="containsErrors" dxfId="494" priority="18">
      <formula>ISERROR(BH388)</formula>
    </cfRule>
  </conditionalFormatting>
  <conditionalFormatting sqref="BH415">
    <cfRule type="cellIs" dxfId="493" priority="15" operator="equal">
      <formula>0</formula>
    </cfRule>
    <cfRule type="containsErrors" dxfId="492" priority="16">
      <formula>ISERROR(BH415)</formula>
    </cfRule>
  </conditionalFormatting>
  <conditionalFormatting sqref="BH440">
    <cfRule type="cellIs" dxfId="491" priority="13" operator="equal">
      <formula>0</formula>
    </cfRule>
    <cfRule type="containsErrors" dxfId="490" priority="14">
      <formula>ISERROR(BH440)</formula>
    </cfRule>
  </conditionalFormatting>
  <conditionalFormatting sqref="BH467">
    <cfRule type="cellIs" dxfId="489" priority="11" operator="equal">
      <formula>0</formula>
    </cfRule>
    <cfRule type="containsErrors" dxfId="488" priority="12">
      <formula>ISERROR(BH467)</formula>
    </cfRule>
  </conditionalFormatting>
  <conditionalFormatting sqref="BH492">
    <cfRule type="cellIs" dxfId="487" priority="9" operator="equal">
      <formula>0</formula>
    </cfRule>
    <cfRule type="containsErrors" dxfId="486" priority="10">
      <formula>ISERROR(BH492)</formula>
    </cfRule>
  </conditionalFormatting>
  <conditionalFormatting sqref="BH519">
    <cfRule type="cellIs" dxfId="485" priority="7" operator="equal">
      <formula>0</formula>
    </cfRule>
    <cfRule type="containsErrors" dxfId="484" priority="8">
      <formula>ISERROR(BH519)</formula>
    </cfRule>
  </conditionalFormatting>
  <conditionalFormatting sqref="BH544">
    <cfRule type="cellIs" dxfId="483" priority="5" operator="equal">
      <formula>0</formula>
    </cfRule>
    <cfRule type="containsErrors" dxfId="482" priority="6">
      <formula>ISERROR(BH544)</formula>
    </cfRule>
  </conditionalFormatting>
  <conditionalFormatting sqref="BH571">
    <cfRule type="cellIs" dxfId="481" priority="3" operator="equal">
      <formula>0</formula>
    </cfRule>
    <cfRule type="containsErrors" dxfId="480" priority="4">
      <formula>ISERROR(BH571)</formula>
    </cfRule>
  </conditionalFormatting>
  <conditionalFormatting sqref="BQ227:BZ234 BQ226 BV226 BQ175:BZ225">
    <cfRule type="cellIs" dxfId="479" priority="1" operator="equal">
      <formula>0</formula>
    </cfRule>
    <cfRule type="containsErrors" dxfId="478" priority="2">
      <formula>ISERROR(BQ175)</formula>
    </cfRule>
  </conditionalFormatting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G174:CY590"/>
  <sheetViews>
    <sheetView tabSelected="1" topLeftCell="BF170" workbookViewId="0">
      <selection activeCell="BG175" sqref="BG175"/>
    </sheetView>
  </sheetViews>
  <sheetFormatPr baseColWidth="10" defaultRowHeight="13.95" customHeight="1" x14ac:dyDescent="0.25"/>
  <cols>
    <col min="1" max="58" width="0.19921875" customWidth="1"/>
    <col min="59" max="59" width="20.69921875" customWidth="1"/>
    <col min="60" max="63" width="6.69921875" customWidth="1"/>
    <col min="64" max="64" width="11.69921875" customWidth="1"/>
    <col min="65" max="67" width="6.69921875" customWidth="1"/>
    <col min="68" max="68" width="0.19921875" customWidth="1"/>
    <col min="69" max="69" width="19.69921875" customWidth="1"/>
    <col min="70" max="72" width="6.69921875" customWidth="1"/>
    <col min="73" max="73" width="7.69921875" customWidth="1"/>
    <col min="74" max="74" width="19.69921875" customWidth="1"/>
    <col min="75" max="77" width="6.69921875" customWidth="1"/>
    <col min="78" max="78" width="7.69921875" customWidth="1"/>
    <col min="79" max="80" width="0.19921875" customWidth="1"/>
    <col min="81" max="81" width="4.59765625" customWidth="1"/>
    <col min="82" max="82" width="15.59765625" customWidth="1"/>
    <col min="83" max="97" width="5.69921875" customWidth="1"/>
    <col min="99" max="99" width="4.69921875" customWidth="1"/>
    <col min="100" max="100" width="29.69921875" customWidth="1"/>
    <col min="101" max="101" width="4.69921875" customWidth="1"/>
    <col min="102" max="102" width="26.69921875" customWidth="1"/>
    <col min="103" max="103" width="12.69921875" customWidth="1"/>
  </cols>
  <sheetData>
    <row r="174" spans="59:103" ht="13.95" customHeight="1" thickBot="1" x14ac:dyDescent="0.3"/>
    <row r="175" spans="59:103" ht="13.95" customHeight="1" thickBot="1" x14ac:dyDescent="0.3">
      <c r="BG175" s="586"/>
      <c r="BH175" s="587" t="s">
        <v>176</v>
      </c>
      <c r="BI175" s="588"/>
      <c r="BJ175" s="588" t="s">
        <v>177</v>
      </c>
      <c r="BK175" s="588"/>
      <c r="BL175" s="588"/>
      <c r="BM175" s="588"/>
      <c r="BN175" s="588"/>
      <c r="BO175" s="589"/>
      <c r="BQ175" s="555">
        <f>Horaire!A6</f>
        <v>42628</v>
      </c>
      <c r="BR175" s="556"/>
      <c r="BS175" s="556" t="s">
        <v>164</v>
      </c>
      <c r="BT175" s="556"/>
      <c r="BU175" s="556"/>
      <c r="BV175" s="556" t="s">
        <v>137</v>
      </c>
      <c r="BW175" s="556"/>
      <c r="BX175" s="557" t="str">
        <f>Horaire!B6</f>
        <v>Sem2</v>
      </c>
      <c r="BY175" s="556"/>
      <c r="BZ175" s="558"/>
      <c r="CC175" s="52"/>
      <c r="CD175" s="335">
        <v>42621</v>
      </c>
      <c r="CE175" s="53"/>
      <c r="CF175" s="53" t="s">
        <v>121</v>
      </c>
      <c r="CG175" s="53"/>
      <c r="CH175" s="53"/>
      <c r="CI175" s="53"/>
      <c r="CJ175" s="53"/>
      <c r="CK175" s="53"/>
      <c r="CL175" s="53"/>
      <c r="CM175" s="53"/>
      <c r="CN175" s="54"/>
      <c r="CO175" s="53"/>
      <c r="CP175" s="53" t="s">
        <v>111</v>
      </c>
      <c r="CQ175" s="53"/>
      <c r="CR175" s="53"/>
      <c r="CS175" s="55"/>
      <c r="CU175" s="353"/>
      <c r="CV175" s="354" t="s">
        <v>136</v>
      </c>
      <c r="CW175" s="354"/>
      <c r="CX175" s="354" t="s">
        <v>137</v>
      </c>
      <c r="CY175" s="355">
        <f>Horaire!A7</f>
        <v>42635</v>
      </c>
    </row>
    <row r="176" spans="59:103" ht="13.95" customHeight="1" thickBot="1" x14ac:dyDescent="0.3">
      <c r="BG176" s="590"/>
      <c r="BH176" s="591"/>
      <c r="BI176" s="592" t="s">
        <v>178</v>
      </c>
      <c r="BJ176" s="592"/>
      <c r="BK176" s="592"/>
      <c r="BL176" s="592"/>
      <c r="BM176" s="592"/>
      <c r="BN176" s="593" t="s">
        <v>179</v>
      </c>
      <c r="BO176" s="594"/>
      <c r="BQ176" s="559"/>
      <c r="BR176" s="560"/>
      <c r="BS176" s="560"/>
      <c r="BT176" s="560" t="s">
        <v>165</v>
      </c>
      <c r="BU176" s="560"/>
      <c r="BV176" s="560" t="s">
        <v>135</v>
      </c>
      <c r="BW176" s="560"/>
      <c r="BX176" s="561"/>
      <c r="BY176" s="561"/>
      <c r="BZ176" s="562"/>
      <c r="CC176" s="56"/>
      <c r="CD176" s="57"/>
      <c r="CE176" s="58" t="s">
        <v>122</v>
      </c>
      <c r="CF176" s="58"/>
      <c r="CG176" s="58" t="s">
        <v>123</v>
      </c>
      <c r="CH176" s="58" t="s">
        <v>124</v>
      </c>
      <c r="CI176" s="58"/>
      <c r="CJ176" s="58" t="s">
        <v>123</v>
      </c>
      <c r="CK176" s="58" t="s">
        <v>125</v>
      </c>
      <c r="CL176" s="58"/>
      <c r="CM176" s="58" t="s">
        <v>123</v>
      </c>
      <c r="CN176" s="58" t="s">
        <v>126</v>
      </c>
      <c r="CO176" s="58"/>
      <c r="CP176" s="58" t="s">
        <v>123</v>
      </c>
      <c r="CQ176" s="58" t="s">
        <v>123</v>
      </c>
      <c r="CR176" s="58" t="s">
        <v>123</v>
      </c>
      <c r="CS176" s="59"/>
      <c r="CU176" s="356"/>
      <c r="CV176" s="357" t="s">
        <v>6</v>
      </c>
      <c r="CW176" s="358"/>
      <c r="CX176" s="359" t="s">
        <v>138</v>
      </c>
      <c r="CY176" s="359" t="s">
        <v>139</v>
      </c>
    </row>
    <row r="177" spans="59:103" ht="13.95" customHeight="1" x14ac:dyDescent="0.3">
      <c r="BG177" s="595"/>
      <c r="BH177" s="596"/>
      <c r="BI177" s="597"/>
      <c r="BJ177" s="597"/>
      <c r="BK177" s="597"/>
      <c r="BL177" s="597"/>
      <c r="BM177" s="597"/>
      <c r="BN177" s="593"/>
      <c r="BO177" s="594"/>
      <c r="BQ177" s="563" t="s">
        <v>166</v>
      </c>
      <c r="BR177" s="564"/>
      <c r="BS177" s="564"/>
      <c r="BT177" s="564"/>
      <c r="BU177" s="565"/>
      <c r="BV177" s="563" t="s">
        <v>166</v>
      </c>
      <c r="BW177" s="564"/>
      <c r="BX177" s="564"/>
      <c r="BY177" s="564"/>
      <c r="BZ177" s="565"/>
      <c r="CC177" s="60" t="s">
        <v>127</v>
      </c>
      <c r="CD177" s="61" t="s">
        <v>128</v>
      </c>
      <c r="CE177" s="62" t="s">
        <v>129</v>
      </c>
      <c r="CF177" s="58" t="s">
        <v>123</v>
      </c>
      <c r="CG177" s="62" t="s">
        <v>130</v>
      </c>
      <c r="CH177" s="62" t="s">
        <v>129</v>
      </c>
      <c r="CI177" s="58" t="s">
        <v>123</v>
      </c>
      <c r="CJ177" s="62" t="s">
        <v>130</v>
      </c>
      <c r="CK177" s="62" t="s">
        <v>129</v>
      </c>
      <c r="CL177" s="58" t="s">
        <v>123</v>
      </c>
      <c r="CM177" s="62" t="s">
        <v>130</v>
      </c>
      <c r="CN177" s="62" t="s">
        <v>131</v>
      </c>
      <c r="CO177" s="58" t="s">
        <v>123</v>
      </c>
      <c r="CP177" s="62" t="s">
        <v>130</v>
      </c>
      <c r="CQ177" s="62" t="s">
        <v>132</v>
      </c>
      <c r="CR177" s="62" t="s">
        <v>133</v>
      </c>
      <c r="CS177" s="63" t="s">
        <v>134</v>
      </c>
      <c r="CU177" s="356"/>
      <c r="CV177" s="360" t="str">
        <f>Donnees!BF3</f>
        <v>Lucille Pinel</v>
      </c>
      <c r="CW177" s="358"/>
      <c r="CX177" s="361" t="s">
        <v>140</v>
      </c>
      <c r="CY177" s="361" t="s">
        <v>139</v>
      </c>
    </row>
    <row r="178" spans="59:103" ht="13.95" customHeight="1" x14ac:dyDescent="0.25">
      <c r="BG178" s="598" t="s">
        <v>180</v>
      </c>
      <c r="BH178" s="599">
        <v>1</v>
      </c>
      <c r="BI178" s="592"/>
      <c r="BJ178" s="592"/>
      <c r="BK178" s="592" t="s">
        <v>100</v>
      </c>
      <c r="BL178" s="600">
        <f>Horaire!A6</f>
        <v>42628</v>
      </c>
      <c r="BM178" s="601"/>
      <c r="BN178" s="602"/>
      <c r="BO178" s="603"/>
      <c r="BQ178" s="566" t="s">
        <v>167</v>
      </c>
      <c r="BR178" s="567" t="s">
        <v>126</v>
      </c>
      <c r="BS178" s="567" t="s">
        <v>126</v>
      </c>
      <c r="BT178" s="567" t="s">
        <v>168</v>
      </c>
      <c r="BU178" s="568"/>
      <c r="BV178" s="569" t="s">
        <v>167</v>
      </c>
      <c r="BW178" s="570" t="s">
        <v>126</v>
      </c>
      <c r="BX178" s="570" t="s">
        <v>126</v>
      </c>
      <c r="BY178" s="570" t="s">
        <v>168</v>
      </c>
      <c r="BZ178" s="571"/>
      <c r="CC178" s="64">
        <v>1</v>
      </c>
      <c r="CD178" s="65" t="s">
        <v>12</v>
      </c>
      <c r="CE178" s="66">
        <v>0</v>
      </c>
      <c r="CF178" s="67" t="s">
        <v>191</v>
      </c>
      <c r="CG178" s="61">
        <v>8.5</v>
      </c>
      <c r="CH178" s="66">
        <v>0</v>
      </c>
      <c r="CI178" s="67" t="s">
        <v>191</v>
      </c>
      <c r="CJ178" s="61">
        <v>8.5</v>
      </c>
      <c r="CK178" s="66">
        <v>0</v>
      </c>
      <c r="CL178" s="67" t="s">
        <v>191</v>
      </c>
      <c r="CM178" s="61">
        <v>8.5</v>
      </c>
      <c r="CN178" s="68">
        <v>0</v>
      </c>
      <c r="CO178" s="67" t="s">
        <v>192</v>
      </c>
      <c r="CP178" s="61">
        <v>8.5</v>
      </c>
      <c r="CQ178" s="69">
        <v>46.5</v>
      </c>
      <c r="CR178" s="69">
        <v>46.5</v>
      </c>
      <c r="CS178" s="70">
        <v>1</v>
      </c>
      <c r="CU178" s="356"/>
      <c r="CV178" s="360"/>
      <c r="CW178" s="358"/>
      <c r="CX178" s="362"/>
      <c r="CY178" s="363"/>
    </row>
    <row r="179" spans="59:103" ht="13.95" customHeight="1" x14ac:dyDescent="0.3">
      <c r="BG179" s="604"/>
      <c r="BH179" s="596"/>
      <c r="BI179" s="597"/>
      <c r="BJ179" s="597"/>
      <c r="BK179" s="597"/>
      <c r="BL179" s="596"/>
      <c r="BM179" s="597"/>
      <c r="BN179" s="593"/>
      <c r="BO179" s="594"/>
      <c r="BQ179" s="569" t="s">
        <v>169</v>
      </c>
      <c r="BR179" s="570" t="s">
        <v>170</v>
      </c>
      <c r="BS179" s="570" t="s">
        <v>171</v>
      </c>
      <c r="BT179" s="570" t="s">
        <v>132</v>
      </c>
      <c r="BU179" s="571" t="s">
        <v>172</v>
      </c>
      <c r="BV179" s="569" t="s">
        <v>173</v>
      </c>
      <c r="BW179" s="570" t="s">
        <v>170</v>
      </c>
      <c r="BX179" s="570" t="s">
        <v>171</v>
      </c>
      <c r="BY179" s="570" t="s">
        <v>132</v>
      </c>
      <c r="BZ179" s="571" t="s">
        <v>172</v>
      </c>
      <c r="CC179" s="64">
        <v>2</v>
      </c>
      <c r="CD179" s="65" t="s">
        <v>17</v>
      </c>
      <c r="CE179" s="66">
        <v>0</v>
      </c>
      <c r="CF179" s="67" t="s">
        <v>191</v>
      </c>
      <c r="CG179" s="61">
        <v>8.5</v>
      </c>
      <c r="CH179" s="66">
        <v>0</v>
      </c>
      <c r="CI179" s="67" t="s">
        <v>191</v>
      </c>
      <c r="CJ179" s="61">
        <v>8.5</v>
      </c>
      <c r="CK179" s="66">
        <v>0</v>
      </c>
      <c r="CL179" s="67" t="s">
        <v>191</v>
      </c>
      <c r="CM179" s="61">
        <v>8.5</v>
      </c>
      <c r="CN179" s="68">
        <v>0</v>
      </c>
      <c r="CO179" s="67" t="s">
        <v>192</v>
      </c>
      <c r="CP179" s="61">
        <v>8.5</v>
      </c>
      <c r="CQ179" s="69">
        <v>46.5</v>
      </c>
      <c r="CR179" s="69">
        <v>46.5</v>
      </c>
      <c r="CS179" s="70">
        <v>2</v>
      </c>
      <c r="CU179" s="356"/>
      <c r="CV179" s="358" t="s">
        <v>141</v>
      </c>
      <c r="CW179" s="358"/>
      <c r="CX179" s="358"/>
      <c r="CY179" s="364" t="str">
        <f>Horaire!B7</f>
        <v>Sem3</v>
      </c>
    </row>
    <row r="180" spans="59:103" ht="13.95" customHeight="1" x14ac:dyDescent="0.3">
      <c r="BG180" s="598" t="s">
        <v>181</v>
      </c>
      <c r="BH180" s="605" t="str">
        <f>Donnees!BF3</f>
        <v>Lucille Pinel</v>
      </c>
      <c r="BI180" s="591"/>
      <c r="BJ180" s="596"/>
      <c r="BK180" s="606"/>
      <c r="BL180" s="593" t="str">
        <f>Horaire!B6</f>
        <v>Sem2</v>
      </c>
      <c r="BM180" s="607"/>
      <c r="BN180" s="606"/>
      <c r="BO180" s="608"/>
      <c r="BQ180" s="572"/>
      <c r="BR180" s="573"/>
      <c r="BS180" s="573"/>
      <c r="BT180" s="573"/>
      <c r="BU180" s="574"/>
      <c r="BV180" s="572"/>
      <c r="BW180" s="573"/>
      <c r="BX180" s="573"/>
      <c r="BY180" s="573"/>
      <c r="BZ180" s="574"/>
      <c r="CC180" s="64">
        <v>3</v>
      </c>
      <c r="CD180" s="65" t="s">
        <v>22</v>
      </c>
      <c r="CE180" s="71">
        <v>0</v>
      </c>
      <c r="CF180" s="67" t="s">
        <v>191</v>
      </c>
      <c r="CG180" s="61">
        <v>8.5</v>
      </c>
      <c r="CH180" s="66">
        <v>0</v>
      </c>
      <c r="CI180" s="67" t="s">
        <v>191</v>
      </c>
      <c r="CJ180" s="61">
        <v>8.5</v>
      </c>
      <c r="CK180" s="66">
        <v>0</v>
      </c>
      <c r="CL180" s="67" t="s">
        <v>191</v>
      </c>
      <c r="CM180" s="61">
        <v>8.5</v>
      </c>
      <c r="CN180" s="68">
        <v>0</v>
      </c>
      <c r="CO180" s="67" t="s">
        <v>192</v>
      </c>
      <c r="CP180" s="61">
        <v>8.5</v>
      </c>
      <c r="CQ180" s="69">
        <v>46.5</v>
      </c>
      <c r="CR180" s="69">
        <v>46.5</v>
      </c>
      <c r="CS180" s="70">
        <v>3</v>
      </c>
      <c r="CU180" s="356"/>
      <c r="CV180" s="365" t="s">
        <v>142</v>
      </c>
      <c r="CW180" s="358"/>
      <c r="CX180" s="365" t="s">
        <v>143</v>
      </c>
      <c r="CY180" s="365" t="s">
        <v>144</v>
      </c>
    </row>
    <row r="181" spans="59:103" ht="13.95" customHeight="1" thickBot="1" x14ac:dyDescent="0.35">
      <c r="BG181" s="609"/>
      <c r="BH181" s="610"/>
      <c r="BI181" s="611"/>
      <c r="BJ181" s="612"/>
      <c r="BK181" s="612"/>
      <c r="BL181" s="610"/>
      <c r="BM181" s="613"/>
      <c r="BN181" s="611"/>
      <c r="BO181" s="614"/>
      <c r="BQ181" s="572"/>
      <c r="BR181" s="573"/>
      <c r="BS181" s="573"/>
      <c r="BT181" s="573"/>
      <c r="BU181" s="574"/>
      <c r="BV181" s="572"/>
      <c r="BW181" s="573"/>
      <c r="BX181" s="573"/>
      <c r="BY181" s="573"/>
      <c r="BZ181" s="574"/>
      <c r="CC181" s="64">
        <v>4</v>
      </c>
      <c r="CD181" s="65" t="s">
        <v>27</v>
      </c>
      <c r="CE181" s="71">
        <v>0</v>
      </c>
      <c r="CF181" s="67" t="s">
        <v>191</v>
      </c>
      <c r="CG181" s="61">
        <v>8.5</v>
      </c>
      <c r="CH181" s="66">
        <v>0</v>
      </c>
      <c r="CI181" s="67" t="s">
        <v>191</v>
      </c>
      <c r="CJ181" s="61">
        <v>8.5</v>
      </c>
      <c r="CK181" s="66">
        <v>0</v>
      </c>
      <c r="CL181" s="67" t="s">
        <v>191</v>
      </c>
      <c r="CM181" s="61">
        <v>8.5</v>
      </c>
      <c r="CN181" s="68">
        <v>0</v>
      </c>
      <c r="CO181" s="67" t="s">
        <v>192</v>
      </c>
      <c r="CP181" s="61">
        <v>8.5</v>
      </c>
      <c r="CQ181" s="69">
        <v>46.5</v>
      </c>
      <c r="CR181" s="69">
        <v>46.5</v>
      </c>
      <c r="CS181" s="70">
        <v>4</v>
      </c>
      <c r="CU181" s="356"/>
      <c r="CV181" s="366"/>
      <c r="CW181" s="367"/>
      <c r="CX181" s="368"/>
      <c r="CY181" s="369"/>
    </row>
    <row r="182" spans="59:103" ht="13.95" customHeight="1" x14ac:dyDescent="0.25">
      <c r="BG182" s="615" t="s">
        <v>182</v>
      </c>
      <c r="BH182" s="616" t="s">
        <v>172</v>
      </c>
      <c r="BI182" s="617">
        <v>1</v>
      </c>
      <c r="BJ182" s="617">
        <v>2</v>
      </c>
      <c r="BK182" s="617">
        <v>3</v>
      </c>
      <c r="BL182" s="617" t="s">
        <v>126</v>
      </c>
      <c r="BM182" s="617">
        <v>69</v>
      </c>
      <c r="BN182" s="618">
        <v>169</v>
      </c>
      <c r="BO182" s="619">
        <v>269</v>
      </c>
      <c r="BQ182" s="572"/>
      <c r="BR182" s="573"/>
      <c r="BS182" s="573"/>
      <c r="BT182" s="573"/>
      <c r="BU182" s="574"/>
      <c r="BV182" s="572"/>
      <c r="BW182" s="573"/>
      <c r="BX182" s="573"/>
      <c r="BY182" s="573"/>
      <c r="BZ182" s="574"/>
      <c r="CC182" s="64">
        <v>5</v>
      </c>
      <c r="CD182" s="65" t="s">
        <v>32</v>
      </c>
      <c r="CE182" s="71">
        <v>0</v>
      </c>
      <c r="CF182" s="67" t="s">
        <v>191</v>
      </c>
      <c r="CG182" s="61">
        <v>8.5</v>
      </c>
      <c r="CH182" s="66">
        <v>0</v>
      </c>
      <c r="CI182" s="67" t="s">
        <v>191</v>
      </c>
      <c r="CJ182" s="61">
        <v>8.5</v>
      </c>
      <c r="CK182" s="66">
        <v>0</v>
      </c>
      <c r="CL182" s="67" t="s">
        <v>191</v>
      </c>
      <c r="CM182" s="61">
        <v>8.5</v>
      </c>
      <c r="CN182" s="68">
        <v>0</v>
      </c>
      <c r="CO182" s="67" t="s">
        <v>192</v>
      </c>
      <c r="CP182" s="61">
        <v>8.5</v>
      </c>
      <c r="CQ182" s="69">
        <v>46.5</v>
      </c>
      <c r="CR182" s="69">
        <v>46.5</v>
      </c>
      <c r="CS182" s="70">
        <v>5</v>
      </c>
      <c r="CU182" s="356"/>
      <c r="CV182" s="370"/>
      <c r="CW182" s="371"/>
      <c r="CX182" s="368" t="s">
        <v>163</v>
      </c>
      <c r="CY182" s="369">
        <v>10</v>
      </c>
    </row>
    <row r="183" spans="59:103" ht="13.95" customHeight="1" x14ac:dyDescent="0.25">
      <c r="BG183" s="620"/>
      <c r="BH183" s="621"/>
      <c r="BI183" s="622"/>
      <c r="BJ183" s="622"/>
      <c r="BK183" s="622"/>
      <c r="BL183" s="622"/>
      <c r="BM183" s="623"/>
      <c r="BN183" s="624"/>
      <c r="BO183" s="625"/>
      <c r="BQ183" s="572"/>
      <c r="BR183" s="573"/>
      <c r="BS183" s="573"/>
      <c r="BT183" s="573"/>
      <c r="BU183" s="574"/>
      <c r="BV183" s="572"/>
      <c r="BW183" s="573"/>
      <c r="BX183" s="573"/>
      <c r="BY183" s="573"/>
      <c r="BZ183" s="574"/>
      <c r="CC183" s="64">
        <v>6</v>
      </c>
      <c r="CD183" s="65" t="s">
        <v>37</v>
      </c>
      <c r="CE183" s="71">
        <v>0</v>
      </c>
      <c r="CF183" s="67" t="s">
        <v>191</v>
      </c>
      <c r="CG183" s="61">
        <v>8.5</v>
      </c>
      <c r="CH183" s="66">
        <v>0</v>
      </c>
      <c r="CI183" s="67" t="s">
        <v>191</v>
      </c>
      <c r="CJ183" s="61">
        <v>8.5</v>
      </c>
      <c r="CK183" s="66">
        <v>0</v>
      </c>
      <c r="CL183" s="67" t="s">
        <v>191</v>
      </c>
      <c r="CM183" s="61">
        <v>8.5</v>
      </c>
      <c r="CN183" s="68">
        <v>0</v>
      </c>
      <c r="CO183" s="67" t="s">
        <v>192</v>
      </c>
      <c r="CP183" s="61">
        <v>8.5</v>
      </c>
      <c r="CQ183" s="69">
        <v>46.5</v>
      </c>
      <c r="CR183" s="69">
        <v>46.5</v>
      </c>
      <c r="CS183" s="70">
        <v>6</v>
      </c>
      <c r="CU183" s="356"/>
      <c r="CV183" s="370"/>
      <c r="CW183" s="371"/>
      <c r="CX183" s="368"/>
      <c r="CY183" s="369"/>
    </row>
    <row r="184" spans="59:103" ht="13.95" customHeight="1" x14ac:dyDescent="0.25">
      <c r="BG184" s="620"/>
      <c r="BH184" s="621"/>
      <c r="BI184" s="622"/>
      <c r="BJ184" s="622"/>
      <c r="BK184" s="622"/>
      <c r="BL184" s="622"/>
      <c r="BM184" s="623"/>
      <c r="BN184" s="624"/>
      <c r="BO184" s="625"/>
      <c r="BQ184" s="585"/>
      <c r="BR184" s="573"/>
      <c r="BS184" s="573"/>
      <c r="BT184" s="573"/>
      <c r="BU184" s="574"/>
      <c r="BV184" s="572"/>
      <c r="BW184" s="573"/>
      <c r="BX184" s="573"/>
      <c r="BY184" s="573"/>
      <c r="BZ184" s="574"/>
      <c r="CC184" s="64">
        <v>7</v>
      </c>
      <c r="CD184" s="65" t="s">
        <v>42</v>
      </c>
      <c r="CE184" s="71">
        <v>0</v>
      </c>
      <c r="CF184" s="67" t="s">
        <v>191</v>
      </c>
      <c r="CG184" s="61">
        <v>8.5</v>
      </c>
      <c r="CH184" s="66">
        <v>0</v>
      </c>
      <c r="CI184" s="67" t="s">
        <v>191</v>
      </c>
      <c r="CJ184" s="61">
        <v>8.5</v>
      </c>
      <c r="CK184" s="66">
        <v>0</v>
      </c>
      <c r="CL184" s="67" t="s">
        <v>191</v>
      </c>
      <c r="CM184" s="61">
        <v>8.5</v>
      </c>
      <c r="CN184" s="68">
        <v>0</v>
      </c>
      <c r="CO184" s="67" t="s">
        <v>192</v>
      </c>
      <c r="CP184" s="61">
        <v>8.5</v>
      </c>
      <c r="CQ184" s="69">
        <v>46.5</v>
      </c>
      <c r="CR184" s="69">
        <v>46.5</v>
      </c>
      <c r="CS184" s="70">
        <v>7</v>
      </c>
      <c r="CU184" s="356"/>
      <c r="CV184" s="370"/>
      <c r="CW184" s="371"/>
      <c r="CX184" s="368"/>
      <c r="CY184" s="369"/>
    </row>
    <row r="185" spans="59:103" ht="13.95" customHeight="1" x14ac:dyDescent="0.25">
      <c r="BG185" s="620"/>
      <c r="BH185" s="621"/>
      <c r="BI185" s="622"/>
      <c r="BJ185" s="622"/>
      <c r="BK185" s="622"/>
      <c r="BL185" s="622"/>
      <c r="BM185" s="623"/>
      <c r="BN185" s="624"/>
      <c r="BO185" s="625"/>
      <c r="BQ185" s="572"/>
      <c r="BR185" s="573"/>
      <c r="BS185" s="573"/>
      <c r="BT185" s="573"/>
      <c r="BU185" s="574"/>
      <c r="BV185" s="572"/>
      <c r="BW185" s="573"/>
      <c r="BX185" s="573"/>
      <c r="BY185" s="573"/>
      <c r="BZ185" s="574"/>
      <c r="CC185" s="64">
        <v>8</v>
      </c>
      <c r="CD185" s="65" t="s">
        <v>47</v>
      </c>
      <c r="CE185" s="71">
        <v>0</v>
      </c>
      <c r="CF185" s="67" t="s">
        <v>191</v>
      </c>
      <c r="CG185" s="61">
        <v>8.5</v>
      </c>
      <c r="CH185" s="66">
        <v>0</v>
      </c>
      <c r="CI185" s="67" t="s">
        <v>191</v>
      </c>
      <c r="CJ185" s="61">
        <v>8.5</v>
      </c>
      <c r="CK185" s="66">
        <v>0</v>
      </c>
      <c r="CL185" s="67" t="s">
        <v>191</v>
      </c>
      <c r="CM185" s="61">
        <v>8.5</v>
      </c>
      <c r="CN185" s="68">
        <v>0</v>
      </c>
      <c r="CO185" s="67" t="s">
        <v>192</v>
      </c>
      <c r="CP185" s="61">
        <v>8.5</v>
      </c>
      <c r="CQ185" s="69">
        <v>46.5</v>
      </c>
      <c r="CR185" s="69">
        <v>46.5</v>
      </c>
      <c r="CS185" s="70">
        <v>8</v>
      </c>
      <c r="CU185" s="356"/>
      <c r="CV185" s="372"/>
      <c r="CW185" s="371"/>
      <c r="CX185" s="368"/>
      <c r="CY185" s="369"/>
    </row>
    <row r="186" spans="59:103" ht="13.95" customHeight="1" x14ac:dyDescent="0.25">
      <c r="BG186" s="620"/>
      <c r="BH186" s="621"/>
      <c r="BI186" s="622"/>
      <c r="BJ186" s="622"/>
      <c r="BK186" s="622"/>
      <c r="BL186" s="622"/>
      <c r="BM186" s="623"/>
      <c r="BN186" s="624"/>
      <c r="BO186" s="625"/>
      <c r="BQ186" s="572"/>
      <c r="BR186" s="573"/>
      <c r="BS186" s="573"/>
      <c r="BT186" s="573"/>
      <c r="BU186" s="574"/>
      <c r="BV186" s="572"/>
      <c r="BW186" s="573"/>
      <c r="BX186" s="573"/>
      <c r="BY186" s="573"/>
      <c r="BZ186" s="574"/>
      <c r="CC186" s="64">
        <v>9</v>
      </c>
      <c r="CD186" s="65" t="s">
        <v>52</v>
      </c>
      <c r="CE186" s="61">
        <v>0</v>
      </c>
      <c r="CF186" s="67" t="s">
        <v>191</v>
      </c>
      <c r="CG186" s="61">
        <v>8.5</v>
      </c>
      <c r="CH186" s="66">
        <v>0</v>
      </c>
      <c r="CI186" s="67" t="s">
        <v>191</v>
      </c>
      <c r="CJ186" s="61">
        <v>8.5</v>
      </c>
      <c r="CK186" s="66">
        <v>0</v>
      </c>
      <c r="CL186" s="67" t="s">
        <v>191</v>
      </c>
      <c r="CM186" s="61">
        <v>8.5</v>
      </c>
      <c r="CN186" s="68">
        <v>0</v>
      </c>
      <c r="CO186" s="67" t="s">
        <v>192</v>
      </c>
      <c r="CP186" s="61">
        <v>8.5</v>
      </c>
      <c r="CQ186" s="69">
        <v>46.5</v>
      </c>
      <c r="CR186" s="69">
        <v>46.5</v>
      </c>
      <c r="CS186" s="70">
        <v>9</v>
      </c>
      <c r="CU186" s="356"/>
      <c r="CV186" s="358"/>
      <c r="CW186" s="358"/>
      <c r="CX186" s="361" t="s">
        <v>145</v>
      </c>
      <c r="CY186" s="373"/>
    </row>
    <row r="187" spans="59:103" ht="13.95" customHeight="1" thickBot="1" x14ac:dyDescent="0.3">
      <c r="BG187" s="626"/>
      <c r="BH187" s="627"/>
      <c r="BI187" s="628"/>
      <c r="BJ187" s="628"/>
      <c r="BK187" s="628"/>
      <c r="BL187" s="628"/>
      <c r="BM187" s="629"/>
      <c r="BN187" s="630"/>
      <c r="BO187" s="631"/>
      <c r="BQ187" s="572"/>
      <c r="BR187" s="573"/>
      <c r="BS187" s="573"/>
      <c r="BT187" s="573"/>
      <c r="BU187" s="574"/>
      <c r="BV187" s="572"/>
      <c r="BW187" s="573"/>
      <c r="BX187" s="573"/>
      <c r="BY187" s="573"/>
      <c r="BZ187" s="574"/>
      <c r="CC187" s="64">
        <v>10</v>
      </c>
      <c r="CD187" s="65" t="s">
        <v>57</v>
      </c>
      <c r="CE187" s="71">
        <v>0</v>
      </c>
      <c r="CF187" s="67" t="s">
        <v>191</v>
      </c>
      <c r="CG187" s="61">
        <v>8.5</v>
      </c>
      <c r="CH187" s="66">
        <v>0</v>
      </c>
      <c r="CI187" s="67" t="s">
        <v>191</v>
      </c>
      <c r="CJ187" s="61">
        <v>8.5</v>
      </c>
      <c r="CK187" s="66">
        <v>0</v>
      </c>
      <c r="CL187" s="67" t="s">
        <v>191</v>
      </c>
      <c r="CM187" s="61">
        <v>8.5</v>
      </c>
      <c r="CN187" s="68">
        <v>0</v>
      </c>
      <c r="CO187" s="67" t="s">
        <v>192</v>
      </c>
      <c r="CP187" s="61">
        <v>8.5</v>
      </c>
      <c r="CQ187" s="69">
        <v>46.5</v>
      </c>
      <c r="CR187" s="69">
        <v>46.5</v>
      </c>
      <c r="CS187" s="70">
        <v>10</v>
      </c>
      <c r="CU187" s="356"/>
      <c r="CV187" s="358"/>
      <c r="CW187" s="358"/>
      <c r="CX187" s="358"/>
      <c r="CY187" s="364"/>
    </row>
    <row r="188" spans="59:103" ht="13.95" customHeight="1" x14ac:dyDescent="0.3">
      <c r="BG188" s="632" t="s">
        <v>183</v>
      </c>
      <c r="BH188" s="633">
        <f>SUM(BH183:BH187)</f>
        <v>0</v>
      </c>
      <c r="BI188" s="634"/>
      <c r="BJ188" s="634"/>
      <c r="BK188" s="634"/>
      <c r="BL188" s="634"/>
      <c r="BM188" s="635"/>
      <c r="BN188" s="618"/>
      <c r="BO188" s="619"/>
      <c r="BQ188" s="572"/>
      <c r="BR188" s="573"/>
      <c r="BS188" s="573"/>
      <c r="BT188" s="573"/>
      <c r="BU188" s="574"/>
      <c r="BV188" s="572"/>
      <c r="BW188" s="573"/>
      <c r="BX188" s="573"/>
      <c r="BY188" s="573"/>
      <c r="BZ188" s="574"/>
      <c r="CC188" s="64">
        <v>11</v>
      </c>
      <c r="CD188" s="65" t="s">
        <v>61</v>
      </c>
      <c r="CE188" s="71">
        <v>0</v>
      </c>
      <c r="CF188" s="67" t="s">
        <v>191</v>
      </c>
      <c r="CG188" s="61">
        <v>8.5</v>
      </c>
      <c r="CH188" s="66">
        <v>0</v>
      </c>
      <c r="CI188" s="67" t="s">
        <v>191</v>
      </c>
      <c r="CJ188" s="61">
        <v>8.5</v>
      </c>
      <c r="CK188" s="66">
        <v>0</v>
      </c>
      <c r="CL188" s="67" t="s">
        <v>191</v>
      </c>
      <c r="CM188" s="61">
        <v>8.5</v>
      </c>
      <c r="CN188" s="68">
        <v>0</v>
      </c>
      <c r="CO188" s="67" t="s">
        <v>192</v>
      </c>
      <c r="CP188" s="61">
        <v>8.5</v>
      </c>
      <c r="CQ188" s="69">
        <v>46.5</v>
      </c>
      <c r="CR188" s="69">
        <v>46.5</v>
      </c>
      <c r="CS188" s="70">
        <v>11</v>
      </c>
      <c r="CU188" s="374"/>
      <c r="CV188" s="375" t="s">
        <v>146</v>
      </c>
      <c r="CW188" s="376"/>
      <c r="CX188" s="377" t="s">
        <v>147</v>
      </c>
      <c r="CY188" s="378"/>
    </row>
    <row r="189" spans="59:103" ht="13.95" customHeight="1" x14ac:dyDescent="0.3">
      <c r="BG189" s="636" t="s">
        <v>184</v>
      </c>
      <c r="BH189" s="637">
        <f>A11</f>
        <v>0</v>
      </c>
      <c r="BI189" s="638">
        <f>EZ11</f>
        <v>0</v>
      </c>
      <c r="BJ189" s="638">
        <f>EZ11</f>
        <v>0</v>
      </c>
      <c r="BK189" s="638">
        <f>EZ11</f>
        <v>0</v>
      </c>
      <c r="BL189" s="638">
        <f>SUM(BI189:BK189)</f>
        <v>0</v>
      </c>
      <c r="BM189" s="639"/>
      <c r="BN189" s="624"/>
      <c r="BO189" s="625"/>
      <c r="BQ189" s="572"/>
      <c r="BR189" s="573"/>
      <c r="BS189" s="573"/>
      <c r="BT189" s="573"/>
      <c r="BU189" s="574"/>
      <c r="BV189" s="572"/>
      <c r="BW189" s="573"/>
      <c r="BX189" s="573"/>
      <c r="BY189" s="573"/>
      <c r="BZ189" s="574"/>
      <c r="CC189" s="64">
        <v>12</v>
      </c>
      <c r="CD189" s="65" t="s">
        <v>66</v>
      </c>
      <c r="CE189" s="61">
        <v>0</v>
      </c>
      <c r="CF189" s="67" t="s">
        <v>191</v>
      </c>
      <c r="CG189" s="61">
        <v>8.5</v>
      </c>
      <c r="CH189" s="66">
        <v>0</v>
      </c>
      <c r="CI189" s="67" t="s">
        <v>191</v>
      </c>
      <c r="CJ189" s="61">
        <v>8.5</v>
      </c>
      <c r="CK189" s="66">
        <v>0</v>
      </c>
      <c r="CL189" s="67" t="s">
        <v>191</v>
      </c>
      <c r="CM189" s="61">
        <v>8.5</v>
      </c>
      <c r="CN189" s="68">
        <v>0</v>
      </c>
      <c r="CO189" s="67" t="s">
        <v>192</v>
      </c>
      <c r="CP189" s="61">
        <v>8.5</v>
      </c>
      <c r="CQ189" s="69">
        <v>46.5</v>
      </c>
      <c r="CR189" s="69">
        <v>46.5</v>
      </c>
      <c r="CS189" s="70">
        <v>12</v>
      </c>
      <c r="CU189" s="379"/>
      <c r="CV189" s="379"/>
      <c r="CW189" s="379"/>
      <c r="CX189" s="379"/>
      <c r="CY189" s="379"/>
    </row>
    <row r="190" spans="59:103" ht="13.95" customHeight="1" thickBot="1" x14ac:dyDescent="0.35">
      <c r="BG190" s="640" t="s">
        <v>126</v>
      </c>
      <c r="BH190" s="641">
        <f>SUM(BH188:BH189)</f>
        <v>0</v>
      </c>
      <c r="BI190" s="642"/>
      <c r="BJ190" s="642"/>
      <c r="BK190" s="642"/>
      <c r="BL190" s="642"/>
      <c r="BM190" s="643"/>
      <c r="BN190" s="644"/>
      <c r="BO190" s="645"/>
      <c r="BQ190" s="572"/>
      <c r="BR190" s="573"/>
      <c r="BS190" s="573"/>
      <c r="BT190" s="573"/>
      <c r="BU190" s="574"/>
      <c r="BV190" s="572"/>
      <c r="BW190" s="573"/>
      <c r="BX190" s="573"/>
      <c r="BY190" s="573"/>
      <c r="BZ190" s="574"/>
      <c r="CC190" s="64">
        <v>13</v>
      </c>
      <c r="CD190" s="65" t="s">
        <v>70</v>
      </c>
      <c r="CE190" s="71">
        <v>0</v>
      </c>
      <c r="CF190" s="67" t="s">
        <v>191</v>
      </c>
      <c r="CG190" s="61">
        <v>8.5</v>
      </c>
      <c r="CH190" s="66">
        <v>0</v>
      </c>
      <c r="CI190" s="67" t="s">
        <v>191</v>
      </c>
      <c r="CJ190" s="61">
        <v>8.5</v>
      </c>
      <c r="CK190" s="66">
        <v>0</v>
      </c>
      <c r="CL190" s="67" t="s">
        <v>191</v>
      </c>
      <c r="CM190" s="61">
        <v>8.5</v>
      </c>
      <c r="CN190" s="68">
        <v>0</v>
      </c>
      <c r="CO190" s="67" t="s">
        <v>192</v>
      </c>
      <c r="CP190" s="61">
        <v>8.5</v>
      </c>
      <c r="CQ190" s="69">
        <v>46.5</v>
      </c>
      <c r="CR190" s="69">
        <v>46.5</v>
      </c>
      <c r="CS190" s="70">
        <v>13</v>
      </c>
      <c r="CU190" s="17"/>
      <c r="CV190" s="17"/>
      <c r="CW190" s="17"/>
      <c r="CX190" s="17"/>
      <c r="CY190" s="17"/>
    </row>
    <row r="191" spans="59:103" ht="13.95" customHeight="1" thickBot="1" x14ac:dyDescent="0.35">
      <c r="BG191" s="646" t="s">
        <v>185</v>
      </c>
      <c r="BH191" s="647"/>
      <c r="BI191" s="648"/>
      <c r="BJ191" s="649"/>
      <c r="BK191" s="650"/>
      <c r="BL191" s="651" t="s">
        <v>186</v>
      </c>
      <c r="BM191" s="652"/>
      <c r="BN191" s="653"/>
      <c r="BO191" s="654"/>
      <c r="BQ191" s="572"/>
      <c r="BR191" s="573"/>
      <c r="BS191" s="573"/>
      <c r="BT191" s="573"/>
      <c r="BU191" s="574"/>
      <c r="BV191" s="572"/>
      <c r="BW191" s="573"/>
      <c r="BX191" s="573"/>
      <c r="BY191" s="573"/>
      <c r="BZ191" s="574"/>
      <c r="CC191" s="64">
        <v>14</v>
      </c>
      <c r="CD191" s="65" t="s">
        <v>74</v>
      </c>
      <c r="CE191" s="71">
        <v>0</v>
      </c>
      <c r="CF191" s="67" t="s">
        <v>191</v>
      </c>
      <c r="CG191" s="61">
        <v>8.5</v>
      </c>
      <c r="CH191" s="66">
        <v>0</v>
      </c>
      <c r="CI191" s="67" t="s">
        <v>191</v>
      </c>
      <c r="CJ191" s="61">
        <v>8.5</v>
      </c>
      <c r="CK191" s="66">
        <v>0</v>
      </c>
      <c r="CL191" s="67" t="s">
        <v>191</v>
      </c>
      <c r="CM191" s="61">
        <v>8.5</v>
      </c>
      <c r="CN191" s="68">
        <v>0</v>
      </c>
      <c r="CO191" s="67" t="s">
        <v>192</v>
      </c>
      <c r="CP191" s="61">
        <v>8.5</v>
      </c>
      <c r="CQ191" s="69">
        <v>46.5</v>
      </c>
      <c r="CR191" s="69">
        <v>46.5</v>
      </c>
      <c r="CS191" s="70">
        <v>14</v>
      </c>
      <c r="CU191" s="353"/>
      <c r="CV191" s="354" t="s">
        <v>136</v>
      </c>
      <c r="CW191" s="354"/>
      <c r="CX191" s="354" t="s">
        <v>137</v>
      </c>
      <c r="CY191" s="355">
        <f>$CY$175</f>
        <v>42635</v>
      </c>
    </row>
    <row r="192" spans="59:103" ht="13.95" customHeight="1" thickBot="1" x14ac:dyDescent="0.35">
      <c r="BG192" s="655" t="s">
        <v>187</v>
      </c>
      <c r="BH192" s="656"/>
      <c r="BI192" s="657"/>
      <c r="BJ192" s="658"/>
      <c r="BK192" s="658"/>
      <c r="BL192" s="612"/>
      <c r="BM192" s="659"/>
      <c r="BN192" s="659"/>
      <c r="BO192" s="660"/>
      <c r="BQ192" s="572"/>
      <c r="BR192" s="573"/>
      <c r="BS192" s="573"/>
      <c r="BT192" s="573"/>
      <c r="BU192" s="574"/>
      <c r="BV192" s="572"/>
      <c r="BW192" s="573"/>
      <c r="BX192" s="573"/>
      <c r="BY192" s="573"/>
      <c r="BZ192" s="574"/>
      <c r="CC192" s="64">
        <v>15</v>
      </c>
      <c r="CD192" s="65" t="s">
        <v>78</v>
      </c>
      <c r="CE192" s="71">
        <v>0</v>
      </c>
      <c r="CF192" s="67" t="s">
        <v>191</v>
      </c>
      <c r="CG192" s="61">
        <v>8.5</v>
      </c>
      <c r="CH192" s="66">
        <v>0</v>
      </c>
      <c r="CI192" s="67" t="s">
        <v>191</v>
      </c>
      <c r="CJ192" s="61">
        <v>8.5</v>
      </c>
      <c r="CK192" s="66">
        <v>0</v>
      </c>
      <c r="CL192" s="67" t="s">
        <v>191</v>
      </c>
      <c r="CM192" s="61">
        <v>8.5</v>
      </c>
      <c r="CN192" s="68">
        <v>0</v>
      </c>
      <c r="CO192" s="67" t="s">
        <v>192</v>
      </c>
      <c r="CP192" s="61">
        <v>8.5</v>
      </c>
      <c r="CQ192" s="69">
        <v>46.5</v>
      </c>
      <c r="CR192" s="69">
        <v>46.5</v>
      </c>
      <c r="CS192" s="70">
        <v>15</v>
      </c>
      <c r="CU192" s="356"/>
      <c r="CV192" s="357" t="s">
        <v>6</v>
      </c>
      <c r="CW192" s="358"/>
      <c r="CX192" s="359" t="str">
        <f>$CX$176</f>
        <v xml:space="preserve">          Joueurs @ $13.00</v>
      </c>
      <c r="CY192" s="359" t="s">
        <v>139</v>
      </c>
    </row>
    <row r="193" spans="59:103" ht="13.95" customHeight="1" thickBot="1" x14ac:dyDescent="0.3">
      <c r="BG193" s="661" t="s">
        <v>188</v>
      </c>
      <c r="BH193" s="662"/>
      <c r="BI193" s="617">
        <v>1</v>
      </c>
      <c r="BJ193" s="617">
        <v>2</v>
      </c>
      <c r="BK193" s="617">
        <v>3</v>
      </c>
      <c r="BL193" s="617" t="s">
        <v>126</v>
      </c>
      <c r="BM193" s="617">
        <v>69</v>
      </c>
      <c r="BN193" s="618">
        <v>169</v>
      </c>
      <c r="BO193" s="619">
        <v>269</v>
      </c>
      <c r="BQ193" s="572"/>
      <c r="BR193" s="573"/>
      <c r="BS193" s="573"/>
      <c r="BT193" s="573"/>
      <c r="BU193" s="574"/>
      <c r="BV193" s="572"/>
      <c r="BW193" s="573"/>
      <c r="BX193" s="573"/>
      <c r="BY193" s="573"/>
      <c r="BZ193" s="574"/>
      <c r="CC193" s="72">
        <v>16</v>
      </c>
      <c r="CD193" s="73" t="s">
        <v>83</v>
      </c>
      <c r="CE193" s="74">
        <v>0</v>
      </c>
      <c r="CF193" s="75" t="s">
        <v>191</v>
      </c>
      <c r="CG193" s="76">
        <v>8.5</v>
      </c>
      <c r="CH193" s="74">
        <v>0</v>
      </c>
      <c r="CI193" s="75" t="s">
        <v>191</v>
      </c>
      <c r="CJ193" s="76">
        <v>8.5</v>
      </c>
      <c r="CK193" s="74">
        <v>0</v>
      </c>
      <c r="CL193" s="75" t="s">
        <v>191</v>
      </c>
      <c r="CM193" s="76">
        <v>8.5</v>
      </c>
      <c r="CN193" s="77">
        <v>0</v>
      </c>
      <c r="CO193" s="75" t="s">
        <v>192</v>
      </c>
      <c r="CP193" s="76">
        <v>8.5</v>
      </c>
      <c r="CQ193" s="78">
        <v>46.5</v>
      </c>
      <c r="CR193" s="78">
        <v>46.5</v>
      </c>
      <c r="CS193" s="70">
        <v>16</v>
      </c>
      <c r="CU193" s="356"/>
      <c r="CV193" s="360" t="str">
        <f>Donnees!BF4</f>
        <v>Francine Allard</v>
      </c>
      <c r="CW193" s="358"/>
      <c r="CX193" s="361" t="str">
        <f>$CX$177</f>
        <v xml:space="preserve">          Substituts @ $10.00</v>
      </c>
      <c r="CY193" s="361" t="s">
        <v>139</v>
      </c>
    </row>
    <row r="194" spans="59:103" ht="13.95" customHeight="1" thickBot="1" x14ac:dyDescent="0.35">
      <c r="BG194" s="663"/>
      <c r="BH194" s="664"/>
      <c r="BI194" s="665"/>
      <c r="BJ194" s="666"/>
      <c r="BK194" s="666"/>
      <c r="BL194" s="666"/>
      <c r="BM194" s="667"/>
      <c r="BN194" s="624"/>
      <c r="BO194" s="625"/>
      <c r="BQ194" s="572"/>
      <c r="BR194" s="573"/>
      <c r="BS194" s="573"/>
      <c r="BT194" s="573"/>
      <c r="BU194" s="574"/>
      <c r="BV194" s="572"/>
      <c r="BW194" s="573"/>
      <c r="BX194" s="573"/>
      <c r="BY194" s="573"/>
      <c r="BZ194" s="574"/>
      <c r="CC194" s="79"/>
      <c r="CD194" s="80"/>
      <c r="CE194" s="80"/>
      <c r="CF194" s="80"/>
      <c r="CG194" s="80"/>
      <c r="CH194" s="80"/>
      <c r="CI194" s="81"/>
      <c r="CJ194" s="82"/>
      <c r="CK194" s="83"/>
      <c r="CL194" s="83"/>
      <c r="CM194" s="83"/>
      <c r="CN194" s="83"/>
      <c r="CO194" s="84"/>
      <c r="CP194" s="81"/>
      <c r="CQ194" s="81"/>
      <c r="CR194" s="81"/>
      <c r="CS194" s="85"/>
      <c r="CU194" s="356"/>
      <c r="CV194" s="360"/>
      <c r="CW194" s="358"/>
      <c r="CX194" s="362"/>
      <c r="CY194" s="363"/>
    </row>
    <row r="195" spans="59:103" ht="13.95" customHeight="1" thickBot="1" x14ac:dyDescent="0.35">
      <c r="BG195" s="668"/>
      <c r="BH195" s="669"/>
      <c r="BI195" s="670"/>
      <c r="BJ195" s="667"/>
      <c r="BK195" s="667"/>
      <c r="BL195" s="667"/>
      <c r="BM195" s="639"/>
      <c r="BN195" s="624"/>
      <c r="BO195" s="625"/>
      <c r="BQ195" s="572"/>
      <c r="BR195" s="573"/>
      <c r="BS195" s="573"/>
      <c r="BT195" s="573"/>
      <c r="BU195" s="574"/>
      <c r="BV195" s="572"/>
      <c r="BW195" s="573"/>
      <c r="BX195" s="573"/>
      <c r="BY195" s="573"/>
      <c r="BZ195" s="574"/>
      <c r="CC195" s="86"/>
      <c r="CD195" s="87" t="s">
        <v>90</v>
      </c>
      <c r="CE195" s="690">
        <f>Donnees!BJ3</f>
        <v>0</v>
      </c>
      <c r="CF195" s="691"/>
      <c r="CG195" s="691"/>
      <c r="CH195" s="691"/>
      <c r="CI195" s="692"/>
      <c r="CJ195" s="693">
        <f>Donnees!BL3</f>
        <v>0</v>
      </c>
      <c r="CK195" s="88"/>
      <c r="CL195" s="690">
        <f>Donnees!BJ7</f>
        <v>0</v>
      </c>
      <c r="CM195" s="691"/>
      <c r="CN195" s="691"/>
      <c r="CO195" s="691"/>
      <c r="CP195" s="691"/>
      <c r="CQ195" s="692"/>
      <c r="CR195" s="693">
        <f>Donnees!BL7</f>
        <v>0</v>
      </c>
      <c r="CS195" s="89"/>
      <c r="CU195" s="356"/>
      <c r="CV195" s="358" t="s">
        <v>148</v>
      </c>
      <c r="CW195" s="358"/>
      <c r="CX195" s="358"/>
      <c r="CY195" s="364" t="str">
        <f>$CY$179</f>
        <v>Sem3</v>
      </c>
    </row>
    <row r="196" spans="59:103" ht="13.95" customHeight="1" x14ac:dyDescent="0.3">
      <c r="BG196" s="671" t="s">
        <v>189</v>
      </c>
      <c r="BH196" s="669"/>
      <c r="BI196" s="670"/>
      <c r="BJ196" s="667"/>
      <c r="BK196" s="667"/>
      <c r="BL196" s="667"/>
      <c r="BM196" s="672"/>
      <c r="BN196" s="644"/>
      <c r="BO196" s="645"/>
      <c r="BQ196" s="572"/>
      <c r="BR196" s="573"/>
      <c r="BS196" s="573"/>
      <c r="BT196" s="573"/>
      <c r="BU196" s="574"/>
      <c r="BV196" s="572"/>
      <c r="BW196" s="573"/>
      <c r="BX196" s="573"/>
      <c r="BY196" s="573"/>
      <c r="BZ196" s="574"/>
      <c r="CC196" s="90"/>
      <c r="CD196" s="91"/>
      <c r="CE196" s="705">
        <f>Donnees!BJ4</f>
        <v>0</v>
      </c>
      <c r="CF196" s="698"/>
      <c r="CG196" s="698"/>
      <c r="CH196" s="698"/>
      <c r="CI196" s="699"/>
      <c r="CJ196" s="702">
        <f>Donnees!BL4</f>
        <v>0</v>
      </c>
      <c r="CK196" s="92"/>
      <c r="CL196" s="705">
        <f>Donnees!BJ8</f>
        <v>0</v>
      </c>
      <c r="CM196" s="698"/>
      <c r="CN196" s="698"/>
      <c r="CO196" s="698"/>
      <c r="CP196" s="698"/>
      <c r="CQ196" s="699"/>
      <c r="CR196" s="702">
        <f>Donnees!BL8</f>
        <v>0</v>
      </c>
      <c r="CS196" s="93"/>
      <c r="CU196" s="356"/>
      <c r="CV196" s="365" t="s">
        <v>142</v>
      </c>
      <c r="CW196" s="358"/>
      <c r="CX196" s="365" t="s">
        <v>143</v>
      </c>
      <c r="CY196" s="365" t="s">
        <v>144</v>
      </c>
    </row>
    <row r="197" spans="59:103" ht="13.95" customHeight="1" x14ac:dyDescent="0.3">
      <c r="BG197" s="673"/>
      <c r="BH197" s="674"/>
      <c r="BI197" s="675"/>
      <c r="BJ197" s="672"/>
      <c r="BK197" s="672"/>
      <c r="BL197" s="672"/>
      <c r="BM197" s="672"/>
      <c r="BN197" s="644"/>
      <c r="BO197" s="645"/>
      <c r="BQ197" s="572"/>
      <c r="BR197" s="573"/>
      <c r="BS197" s="573"/>
      <c r="BT197" s="573"/>
      <c r="BU197" s="574"/>
      <c r="BV197" s="572"/>
      <c r="BW197" s="573"/>
      <c r="BX197" s="573"/>
      <c r="BY197" s="573"/>
      <c r="BZ197" s="574"/>
      <c r="CC197" s="94"/>
      <c r="CD197" s="91"/>
      <c r="CE197" s="705">
        <f>Donnees!BJ5</f>
        <v>0</v>
      </c>
      <c r="CF197" s="698"/>
      <c r="CG197" s="698"/>
      <c r="CH197" s="698"/>
      <c r="CI197" s="699"/>
      <c r="CJ197" s="702">
        <f>Donnees!BL5</f>
        <v>0</v>
      </c>
      <c r="CK197" s="92"/>
      <c r="CL197" s="705">
        <f>Donnees!BJ9</f>
        <v>0</v>
      </c>
      <c r="CM197" s="698"/>
      <c r="CN197" s="698"/>
      <c r="CO197" s="698"/>
      <c r="CP197" s="698"/>
      <c r="CQ197" s="699"/>
      <c r="CR197" s="702">
        <f>Donnees!BL9</f>
        <v>0</v>
      </c>
      <c r="CS197" s="95"/>
      <c r="CU197" s="356"/>
      <c r="CV197" s="366"/>
      <c r="CW197" s="367"/>
      <c r="CX197" s="368"/>
      <c r="CY197" s="369"/>
    </row>
    <row r="198" spans="59:103" ht="13.95" customHeight="1" thickBot="1" x14ac:dyDescent="0.35">
      <c r="BG198" s="676"/>
      <c r="BH198" s="675"/>
      <c r="BI198" s="675"/>
      <c r="BJ198" s="672"/>
      <c r="BK198" s="672"/>
      <c r="BL198" s="677"/>
      <c r="BM198" s="678"/>
      <c r="BN198" s="678"/>
      <c r="BO198" s="679"/>
      <c r="BQ198" s="572"/>
      <c r="BR198" s="573"/>
      <c r="BS198" s="573"/>
      <c r="BT198" s="573"/>
      <c r="BU198" s="574"/>
      <c r="BV198" s="572"/>
      <c r="BW198" s="573"/>
      <c r="BX198" s="573"/>
      <c r="BY198" s="573"/>
      <c r="BZ198" s="574"/>
      <c r="CC198" s="79"/>
      <c r="CD198" s="80"/>
      <c r="CE198" s="708">
        <f>Donnees!BJ6</f>
        <v>0</v>
      </c>
      <c r="CF198" s="81"/>
      <c r="CG198" s="81"/>
      <c r="CH198" s="81"/>
      <c r="CI198" s="706"/>
      <c r="CJ198" s="703">
        <f>Donnees!BL6</f>
        <v>0</v>
      </c>
      <c r="CK198" s="97"/>
      <c r="CL198" s="708">
        <f>Donnees!BJ10</f>
        <v>0</v>
      </c>
      <c r="CM198" s="81"/>
      <c r="CN198" s="81"/>
      <c r="CO198" s="81"/>
      <c r="CP198" s="81"/>
      <c r="CQ198" s="706"/>
      <c r="CR198" s="703">
        <f>Donnees!BL10</f>
        <v>0</v>
      </c>
      <c r="CS198" s="85"/>
      <c r="CU198" s="356"/>
      <c r="CV198" s="370"/>
      <c r="CW198" s="371"/>
      <c r="CX198" s="368"/>
      <c r="CY198" s="369"/>
    </row>
    <row r="199" spans="59:103" ht="13.95" customHeight="1" thickBot="1" x14ac:dyDescent="0.35">
      <c r="BG199" s="680"/>
      <c r="BH199" s="681"/>
      <c r="BI199" s="682"/>
      <c r="BJ199" s="682"/>
      <c r="BK199" s="683"/>
      <c r="BL199" s="614" t="s">
        <v>190</v>
      </c>
      <c r="BM199" s="684"/>
      <c r="BN199" s="659"/>
      <c r="BO199" s="660"/>
      <c r="BQ199" s="572"/>
      <c r="BR199" s="573"/>
      <c r="BS199" s="573"/>
      <c r="BT199" s="573"/>
      <c r="BU199" s="574"/>
      <c r="BV199" s="572"/>
      <c r="BW199" s="573"/>
      <c r="BX199" s="573"/>
      <c r="BY199" s="573"/>
      <c r="BZ199" s="574"/>
      <c r="CC199" s="94"/>
      <c r="CD199" s="91"/>
      <c r="CE199" s="91"/>
      <c r="CF199" s="91"/>
      <c r="CG199" s="91"/>
      <c r="CH199" s="91"/>
      <c r="CI199" s="98"/>
      <c r="CJ199" s="99"/>
      <c r="CK199" s="100"/>
      <c r="CL199" s="100"/>
      <c r="CM199" s="100"/>
      <c r="CN199" s="100"/>
      <c r="CO199" s="101"/>
      <c r="CP199" s="98"/>
      <c r="CQ199" s="98"/>
      <c r="CR199" s="98"/>
      <c r="CS199" s="95"/>
      <c r="CU199" s="356"/>
      <c r="CV199" s="370"/>
      <c r="CW199" s="371"/>
      <c r="CX199" s="368"/>
      <c r="CY199" s="369"/>
    </row>
    <row r="200" spans="59:103" ht="13.95" customHeight="1" thickBot="1" x14ac:dyDescent="0.35">
      <c r="BG200" s="685"/>
      <c r="BH200" s="686"/>
      <c r="BI200" s="685"/>
      <c r="BJ200" s="685"/>
      <c r="BK200" s="685"/>
      <c r="BL200" s="685"/>
      <c r="BM200" s="685"/>
      <c r="BN200" s="26"/>
      <c r="BO200" s="26"/>
      <c r="BQ200" s="572"/>
      <c r="BR200" s="573"/>
      <c r="BS200" s="573"/>
      <c r="BT200" s="573"/>
      <c r="BU200" s="574"/>
      <c r="BV200" s="572"/>
      <c r="BW200" s="573"/>
      <c r="BX200" s="573"/>
      <c r="BY200" s="573"/>
      <c r="BZ200" s="574"/>
      <c r="CC200" s="102"/>
      <c r="CD200" s="325" t="s">
        <v>102</v>
      </c>
      <c r="CE200" s="103"/>
      <c r="CF200" s="103"/>
      <c r="CG200" s="103"/>
      <c r="CH200" s="103"/>
      <c r="CI200" s="104"/>
      <c r="CJ200" s="91"/>
      <c r="CK200" s="105" t="s">
        <v>91</v>
      </c>
      <c r="CL200" s="106"/>
      <c r="CM200" s="106"/>
      <c r="CN200" s="106"/>
      <c r="CO200" s="106"/>
      <c r="CP200" s="106"/>
      <c r="CQ200" s="106"/>
      <c r="CR200" s="107"/>
      <c r="CS200" s="108"/>
      <c r="CU200" s="356"/>
      <c r="CV200" s="370"/>
      <c r="CW200" s="371"/>
      <c r="CX200" s="368"/>
      <c r="CY200" s="369"/>
    </row>
    <row r="201" spans="59:103" ht="13.95" customHeight="1" thickBot="1" x14ac:dyDescent="0.35">
      <c r="BG201" s="48"/>
      <c r="BH201" s="48"/>
      <c r="BI201" s="48"/>
      <c r="BJ201" s="48"/>
      <c r="BK201" s="48"/>
      <c r="BL201" s="48"/>
      <c r="BM201" s="48"/>
      <c r="BN201" s="48"/>
      <c r="BO201" s="48"/>
      <c r="BQ201" s="572"/>
      <c r="BR201" s="573"/>
      <c r="BS201" s="573"/>
      <c r="BT201" s="573"/>
      <c r="BU201" s="574"/>
      <c r="BV201" s="572"/>
      <c r="BW201" s="573"/>
      <c r="BX201" s="573"/>
      <c r="BY201" s="573"/>
      <c r="BZ201" s="574"/>
      <c r="CC201" s="109"/>
      <c r="CD201" s="110"/>
      <c r="CE201" s="110"/>
      <c r="CF201" s="110"/>
      <c r="CG201" s="110"/>
      <c r="CH201" s="111"/>
      <c r="CI201" s="112"/>
      <c r="CJ201" s="91"/>
      <c r="CK201" s="94"/>
      <c r="CL201" s="91"/>
      <c r="CM201" s="91"/>
      <c r="CN201" s="91"/>
      <c r="CO201" s="91"/>
      <c r="CP201" s="91"/>
      <c r="CQ201" s="98"/>
      <c r="CR201" s="113"/>
      <c r="CS201" s="114"/>
      <c r="CU201" s="356"/>
      <c r="CV201" s="372"/>
      <c r="CW201" s="371"/>
      <c r="CX201" s="368"/>
      <c r="CY201" s="369"/>
    </row>
    <row r="202" spans="59:103" ht="13.95" customHeight="1" thickBot="1" x14ac:dyDescent="0.3">
      <c r="BG202" s="586"/>
      <c r="BH202" s="587" t="s">
        <v>176</v>
      </c>
      <c r="BI202" s="588"/>
      <c r="BJ202" s="588" t="s">
        <v>177</v>
      </c>
      <c r="BK202" s="588"/>
      <c r="BL202" s="588"/>
      <c r="BM202" s="588"/>
      <c r="BN202" s="588"/>
      <c r="BO202" s="589"/>
      <c r="BQ202" s="572"/>
      <c r="BR202" s="573"/>
      <c r="BS202" s="573"/>
      <c r="BT202" s="573"/>
      <c r="BU202" s="574"/>
      <c r="BV202" s="572"/>
      <c r="BW202" s="573"/>
      <c r="BX202" s="573"/>
      <c r="BY202" s="573"/>
      <c r="BZ202" s="574"/>
      <c r="CC202" s="115"/>
      <c r="CD202" s="116"/>
      <c r="CE202" s="116"/>
      <c r="CF202" s="116"/>
      <c r="CG202" s="116"/>
      <c r="CH202" s="80"/>
      <c r="CI202" s="117"/>
      <c r="CJ202" s="91"/>
      <c r="CK202" s="118"/>
      <c r="CL202" s="119"/>
      <c r="CM202" s="119"/>
      <c r="CN202" s="119"/>
      <c r="CO202" s="119"/>
      <c r="CP202" s="119"/>
      <c r="CQ202" s="96"/>
      <c r="CR202" s="120"/>
      <c r="CS202" s="121"/>
      <c r="CU202" s="356"/>
      <c r="CV202" s="358"/>
      <c r="CW202" s="358"/>
      <c r="CX202" s="361" t="s">
        <v>145</v>
      </c>
      <c r="CY202" s="373"/>
    </row>
    <row r="203" spans="59:103" ht="13.95" customHeight="1" thickBot="1" x14ac:dyDescent="0.3">
      <c r="BG203" s="590"/>
      <c r="BH203" s="591"/>
      <c r="BI203" s="592" t="s">
        <v>178</v>
      </c>
      <c r="BJ203" s="592"/>
      <c r="BK203" s="592"/>
      <c r="BL203" s="592"/>
      <c r="BM203" s="592"/>
      <c r="BN203" s="593" t="s">
        <v>179</v>
      </c>
      <c r="BO203" s="594"/>
      <c r="BQ203" s="572"/>
      <c r="BR203" s="573"/>
      <c r="BS203" s="573"/>
      <c r="BT203" s="573"/>
      <c r="BU203" s="574"/>
      <c r="BV203" s="572"/>
      <c r="BW203" s="573"/>
      <c r="BX203" s="573"/>
      <c r="BY203" s="573"/>
      <c r="BZ203" s="574"/>
      <c r="CC203" s="94"/>
      <c r="CD203" s="91"/>
      <c r="CE203" s="91"/>
      <c r="CF203" s="91"/>
      <c r="CG203" s="91"/>
      <c r="CH203" s="91"/>
      <c r="CI203" s="98"/>
      <c r="CJ203" s="99"/>
      <c r="CK203" s="100"/>
      <c r="CL203" s="100"/>
      <c r="CM203" s="100"/>
      <c r="CN203" s="100"/>
      <c r="CO203" s="101"/>
      <c r="CP203" s="98"/>
      <c r="CQ203" s="98"/>
      <c r="CR203" s="98"/>
      <c r="CS203" s="95"/>
      <c r="CU203" s="356"/>
      <c r="CV203" s="358"/>
      <c r="CW203" s="358"/>
      <c r="CX203" s="358"/>
      <c r="CY203" s="364"/>
    </row>
    <row r="204" spans="59:103" ht="13.95" customHeight="1" thickBot="1" x14ac:dyDescent="0.35">
      <c r="BG204" s="595"/>
      <c r="BH204" s="596"/>
      <c r="BI204" s="597"/>
      <c r="BJ204" s="597"/>
      <c r="BK204" s="597"/>
      <c r="BL204" s="597"/>
      <c r="BM204" s="597"/>
      <c r="BN204" s="593"/>
      <c r="BO204" s="594"/>
      <c r="BQ204" s="572"/>
      <c r="BR204" s="573"/>
      <c r="BS204" s="573"/>
      <c r="BT204" s="573"/>
      <c r="BU204" s="574"/>
      <c r="BV204" s="572"/>
      <c r="BW204" s="573"/>
      <c r="BX204" s="573"/>
      <c r="BY204" s="573"/>
      <c r="BZ204" s="574"/>
      <c r="CC204" s="122"/>
      <c r="CD204" s="326" t="s">
        <v>103</v>
      </c>
      <c r="CE204" s="123"/>
      <c r="CF204" s="123"/>
      <c r="CG204" s="123"/>
      <c r="CH204" s="123"/>
      <c r="CI204" s="124"/>
      <c r="CJ204" s="101"/>
      <c r="CK204" s="105" t="s">
        <v>92</v>
      </c>
      <c r="CL204" s="106"/>
      <c r="CM204" s="106"/>
      <c r="CN204" s="106"/>
      <c r="CO204" s="106"/>
      <c r="CP204" s="106"/>
      <c r="CQ204" s="106"/>
      <c r="CR204" s="106"/>
      <c r="CS204" s="55"/>
      <c r="CU204" s="374"/>
      <c r="CV204" s="375" t="s">
        <v>146</v>
      </c>
      <c r="CW204" s="376"/>
      <c r="CX204" s="377" t="s">
        <v>147</v>
      </c>
      <c r="CY204" s="378"/>
    </row>
    <row r="205" spans="59:103" ht="13.95" customHeight="1" x14ac:dyDescent="0.3">
      <c r="BG205" s="598" t="s">
        <v>180</v>
      </c>
      <c r="BH205" s="599">
        <v>2</v>
      </c>
      <c r="BI205" s="592"/>
      <c r="BJ205" s="592"/>
      <c r="BK205" s="592" t="s">
        <v>100</v>
      </c>
      <c r="BL205" s="600">
        <f>$BL$178</f>
        <v>42628</v>
      </c>
      <c r="BM205" s="601"/>
      <c r="BN205" s="602"/>
      <c r="BO205" s="603"/>
      <c r="BQ205" s="572"/>
      <c r="BR205" s="573"/>
      <c r="BS205" s="573"/>
      <c r="BT205" s="573"/>
      <c r="BU205" s="574"/>
      <c r="BV205" s="572"/>
      <c r="BW205" s="573"/>
      <c r="BX205" s="573"/>
      <c r="BY205" s="573"/>
      <c r="BZ205" s="574"/>
      <c r="CC205" s="90"/>
      <c r="CD205" s="125"/>
      <c r="CE205" s="125"/>
      <c r="CF205" s="125"/>
      <c r="CG205" s="125"/>
      <c r="CH205" s="91"/>
      <c r="CI205" s="112"/>
      <c r="CJ205" s="101"/>
      <c r="CK205" s="126"/>
      <c r="CL205" s="91"/>
      <c r="CM205" s="91"/>
      <c r="CN205" s="91"/>
      <c r="CO205" s="91"/>
      <c r="CP205" s="91"/>
      <c r="CQ205" s="91"/>
      <c r="CR205" s="113"/>
      <c r="CS205" s="114"/>
      <c r="CU205" s="48"/>
      <c r="CV205" s="48"/>
      <c r="CW205" s="48"/>
      <c r="CX205" s="48"/>
      <c r="CY205" s="48"/>
    </row>
    <row r="206" spans="59:103" ht="13.95" customHeight="1" thickBot="1" x14ac:dyDescent="0.35">
      <c r="BG206" s="604"/>
      <c r="BH206" s="596"/>
      <c r="BI206" s="597"/>
      <c r="BJ206" s="597"/>
      <c r="BK206" s="597"/>
      <c r="BL206" s="596"/>
      <c r="BM206" s="597"/>
      <c r="BN206" s="593"/>
      <c r="BO206" s="594"/>
      <c r="BQ206" s="572"/>
      <c r="BR206" s="573"/>
      <c r="BS206" s="573"/>
      <c r="BT206" s="573"/>
      <c r="BU206" s="574"/>
      <c r="BV206" s="572"/>
      <c r="BW206" s="573"/>
      <c r="BX206" s="573"/>
      <c r="BY206" s="573"/>
      <c r="BZ206" s="574"/>
      <c r="CC206" s="118"/>
      <c r="CD206" s="119"/>
      <c r="CE206" s="119"/>
      <c r="CF206" s="119"/>
      <c r="CG206" s="119"/>
      <c r="CH206" s="119"/>
      <c r="CI206" s="117"/>
      <c r="CJ206" s="101"/>
      <c r="CK206" s="79"/>
      <c r="CL206" s="119"/>
      <c r="CM206" s="119"/>
      <c r="CN206" s="119"/>
      <c r="CO206" s="119"/>
      <c r="CP206" s="119"/>
      <c r="CQ206" s="119"/>
      <c r="CR206" s="120"/>
      <c r="CS206" s="127"/>
      <c r="CU206" s="48"/>
      <c r="CV206" s="48"/>
      <c r="CW206" s="48"/>
      <c r="CX206" s="48"/>
      <c r="CY206" s="48"/>
    </row>
    <row r="207" spans="59:103" ht="13.95" customHeight="1" thickBot="1" x14ac:dyDescent="0.35">
      <c r="BG207" s="598" t="s">
        <v>181</v>
      </c>
      <c r="BH207" s="605" t="str">
        <f>Donnees!BF4</f>
        <v>Francine Allard</v>
      </c>
      <c r="BI207" s="591"/>
      <c r="BJ207" s="596"/>
      <c r="BK207" s="606"/>
      <c r="BL207" s="593" t="str">
        <f>$BL$180</f>
        <v>Sem2</v>
      </c>
      <c r="BM207" s="607"/>
      <c r="BN207" s="606"/>
      <c r="BO207" s="608"/>
      <c r="BQ207" s="572"/>
      <c r="BR207" s="573"/>
      <c r="BS207" s="573"/>
      <c r="BT207" s="573"/>
      <c r="BU207" s="574"/>
      <c r="BV207" s="572"/>
      <c r="BW207" s="573"/>
      <c r="BX207" s="573"/>
      <c r="BY207" s="573"/>
      <c r="BZ207" s="574"/>
      <c r="CC207" s="94"/>
      <c r="CD207" s="91"/>
      <c r="CE207" s="91"/>
      <c r="CF207" s="91"/>
      <c r="CG207" s="91"/>
      <c r="CH207" s="91"/>
      <c r="CI207" s="98"/>
      <c r="CJ207" s="99"/>
      <c r="CK207" s="100"/>
      <c r="CL207" s="100"/>
      <c r="CM207" s="100"/>
      <c r="CN207" s="100"/>
      <c r="CO207" s="101"/>
      <c r="CP207" s="98"/>
      <c r="CQ207" s="98"/>
      <c r="CR207" s="98"/>
      <c r="CS207" s="95"/>
      <c r="CU207" s="353"/>
      <c r="CV207" s="354" t="s">
        <v>136</v>
      </c>
      <c r="CW207" s="354"/>
      <c r="CX207" s="354" t="s">
        <v>137</v>
      </c>
      <c r="CY207" s="355">
        <f>$CY$175</f>
        <v>42635</v>
      </c>
    </row>
    <row r="208" spans="59:103" ht="13.95" customHeight="1" thickBot="1" x14ac:dyDescent="0.35">
      <c r="BG208" s="609"/>
      <c r="BH208" s="610"/>
      <c r="BI208" s="611"/>
      <c r="BJ208" s="612"/>
      <c r="BK208" s="612"/>
      <c r="BL208" s="610"/>
      <c r="BM208" s="613"/>
      <c r="BN208" s="611"/>
      <c r="BO208" s="614"/>
      <c r="BQ208" s="572"/>
      <c r="BR208" s="573"/>
      <c r="BS208" s="573"/>
      <c r="BT208" s="573"/>
      <c r="BU208" s="574"/>
      <c r="BV208" s="572"/>
      <c r="BW208" s="573"/>
      <c r="BX208" s="573"/>
      <c r="BY208" s="573"/>
      <c r="BZ208" s="574"/>
      <c r="CC208" s="105"/>
      <c r="CD208" s="328" t="s">
        <v>104</v>
      </c>
      <c r="CE208" s="106"/>
      <c r="CF208" s="106"/>
      <c r="CG208" s="106"/>
      <c r="CH208" s="106"/>
      <c r="CI208" s="55"/>
      <c r="CJ208" s="101"/>
      <c r="CK208" s="105" t="s">
        <v>93</v>
      </c>
      <c r="CL208" s="106"/>
      <c r="CM208" s="106"/>
      <c r="CN208" s="106"/>
      <c r="CO208" s="106"/>
      <c r="CP208" s="106"/>
      <c r="CQ208" s="106"/>
      <c r="CR208" s="106"/>
      <c r="CS208" s="55"/>
      <c r="CU208" s="356"/>
      <c r="CV208" s="357" t="s">
        <v>6</v>
      </c>
      <c r="CW208" s="358"/>
      <c r="CX208" s="359" t="str">
        <f>$CX$176</f>
        <v xml:space="preserve">          Joueurs @ $13.00</v>
      </c>
      <c r="CY208" s="359" t="s">
        <v>139</v>
      </c>
    </row>
    <row r="209" spans="59:103" ht="13.95" customHeight="1" thickBot="1" x14ac:dyDescent="0.3">
      <c r="BG209" s="615" t="s">
        <v>182</v>
      </c>
      <c r="BH209" s="616" t="s">
        <v>172</v>
      </c>
      <c r="BI209" s="617">
        <v>1</v>
      </c>
      <c r="BJ209" s="617">
        <v>2</v>
      </c>
      <c r="BK209" s="617">
        <v>3</v>
      </c>
      <c r="BL209" s="617" t="s">
        <v>126</v>
      </c>
      <c r="BM209" s="617">
        <v>69</v>
      </c>
      <c r="BN209" s="618">
        <v>169</v>
      </c>
      <c r="BO209" s="619">
        <v>269</v>
      </c>
      <c r="BQ209" s="572"/>
      <c r="BR209" s="573"/>
      <c r="BS209" s="573"/>
      <c r="BT209" s="573"/>
      <c r="BU209" s="574"/>
      <c r="BV209" s="572"/>
      <c r="BW209" s="573"/>
      <c r="BX209" s="573"/>
      <c r="BY209" s="573"/>
      <c r="BZ209" s="574"/>
      <c r="CC209" s="128"/>
      <c r="CD209" s="129"/>
      <c r="CE209" s="129"/>
      <c r="CF209" s="129"/>
      <c r="CG209" s="129"/>
      <c r="CH209" s="80"/>
      <c r="CI209" s="130"/>
      <c r="CJ209" s="101"/>
      <c r="CK209" s="128"/>
      <c r="CL209" s="129"/>
      <c r="CM209" s="129"/>
      <c r="CN209" s="129"/>
      <c r="CO209" s="129"/>
      <c r="CP209" s="129"/>
      <c r="CQ209" s="129"/>
      <c r="CR209" s="131"/>
      <c r="CS209" s="132"/>
      <c r="CU209" s="356"/>
      <c r="CV209" s="360" t="str">
        <f>Donnees!BF5</f>
        <v>André Ouimet</v>
      </c>
      <c r="CW209" s="358"/>
      <c r="CX209" s="361" t="str">
        <f>$CX$177</f>
        <v xml:space="preserve">          Substituts @ $10.00</v>
      </c>
      <c r="CY209" s="361" t="s">
        <v>139</v>
      </c>
    </row>
    <row r="210" spans="59:103" ht="13.95" customHeight="1" thickBot="1" x14ac:dyDescent="0.3">
      <c r="BG210" s="620">
        <f t="shared" ref="BG210:BH214" si="0">C12</f>
        <v>0</v>
      </c>
      <c r="BH210" s="621">
        <f t="shared" si="0"/>
        <v>0</v>
      </c>
      <c r="BI210" s="622"/>
      <c r="BJ210" s="622"/>
      <c r="BK210" s="622"/>
      <c r="BL210" s="622"/>
      <c r="BM210" s="623"/>
      <c r="BN210" s="624"/>
      <c r="BO210" s="625"/>
      <c r="BQ210" s="572"/>
      <c r="BR210" s="573"/>
      <c r="BS210" s="573"/>
      <c r="BT210" s="573"/>
      <c r="BU210" s="574"/>
      <c r="BV210" s="572"/>
      <c r="BW210" s="573"/>
      <c r="BX210" s="573"/>
      <c r="BY210" s="573"/>
      <c r="BZ210" s="574"/>
      <c r="CC210" s="94"/>
      <c r="CD210" s="91"/>
      <c r="CE210" s="91"/>
      <c r="CF210" s="91"/>
      <c r="CG210" s="91"/>
      <c r="CH210" s="91"/>
      <c r="CI210" s="98"/>
      <c r="CJ210" s="99"/>
      <c r="CK210" s="100"/>
      <c r="CL210" s="100"/>
      <c r="CM210" s="100"/>
      <c r="CN210" s="100"/>
      <c r="CO210" s="101"/>
      <c r="CP210" s="98"/>
      <c r="CQ210" s="98"/>
      <c r="CR210" s="98"/>
      <c r="CS210" s="95"/>
      <c r="CU210" s="356"/>
      <c r="CV210" s="360"/>
      <c r="CW210" s="358"/>
      <c r="CX210" s="362"/>
      <c r="CY210" s="363"/>
    </row>
    <row r="211" spans="59:103" ht="13.95" customHeight="1" thickBot="1" x14ac:dyDescent="0.3">
      <c r="BG211" s="620">
        <f t="shared" si="0"/>
        <v>0</v>
      </c>
      <c r="BH211" s="621">
        <f t="shared" si="0"/>
        <v>0</v>
      </c>
      <c r="BI211" s="622"/>
      <c r="BJ211" s="622"/>
      <c r="BK211" s="622"/>
      <c r="BL211" s="622"/>
      <c r="BM211" s="623"/>
      <c r="BN211" s="624"/>
      <c r="BO211" s="625"/>
      <c r="BQ211" s="572"/>
      <c r="BR211" s="573"/>
      <c r="BS211" s="573"/>
      <c r="BT211" s="573"/>
      <c r="BU211" s="574"/>
      <c r="BV211" s="572"/>
      <c r="BW211" s="573"/>
      <c r="BX211" s="573"/>
      <c r="BY211" s="573"/>
      <c r="BZ211" s="574"/>
      <c r="CC211" s="94"/>
      <c r="CD211" s="91"/>
      <c r="CE211" s="105" t="s">
        <v>94</v>
      </c>
      <c r="CF211" s="106"/>
      <c r="CG211" s="106"/>
      <c r="CH211" s="106"/>
      <c r="CI211" s="106"/>
      <c r="CJ211" s="106"/>
      <c r="CK211" s="106"/>
      <c r="CL211" s="106"/>
      <c r="CM211" s="106"/>
      <c r="CN211" s="55"/>
      <c r="CO211" s="91"/>
      <c r="CP211" s="91"/>
      <c r="CQ211" s="91"/>
      <c r="CR211" s="91"/>
      <c r="CS211" s="93"/>
      <c r="CU211" s="356"/>
      <c r="CV211" s="358" t="s">
        <v>149</v>
      </c>
      <c r="CW211" s="358"/>
      <c r="CX211" s="358"/>
      <c r="CY211" s="364" t="str">
        <f>$CY$179</f>
        <v>Sem3</v>
      </c>
    </row>
    <row r="212" spans="59:103" ht="13.95" customHeight="1" thickBot="1" x14ac:dyDescent="0.3">
      <c r="BG212" s="620">
        <f t="shared" si="0"/>
        <v>0</v>
      </c>
      <c r="BH212" s="621">
        <f t="shared" si="0"/>
        <v>0</v>
      </c>
      <c r="BI212" s="622"/>
      <c r="BJ212" s="622"/>
      <c r="BK212" s="622"/>
      <c r="BL212" s="622"/>
      <c r="BM212" s="623"/>
      <c r="BN212" s="624"/>
      <c r="BO212" s="625"/>
      <c r="BQ212" s="572"/>
      <c r="BR212" s="573"/>
      <c r="BS212" s="573"/>
      <c r="BT212" s="573"/>
      <c r="BU212" s="574"/>
      <c r="BV212" s="572"/>
      <c r="BW212" s="573"/>
      <c r="BX212" s="573"/>
      <c r="BY212" s="573"/>
      <c r="BZ212" s="574"/>
      <c r="CC212" s="94"/>
      <c r="CD212" s="91"/>
      <c r="CE212" s="133">
        <f>R5</f>
        <v>0</v>
      </c>
      <c r="CF212" s="134"/>
      <c r="CG212" s="134"/>
      <c r="CH212" s="134"/>
      <c r="CI212" s="134"/>
      <c r="CJ212" s="134"/>
      <c r="CK212" s="135"/>
      <c r="CL212" s="136">
        <f>R6</f>
        <v>0</v>
      </c>
      <c r="CM212" s="137"/>
      <c r="CN212" s="138"/>
      <c r="CO212" s="91"/>
      <c r="CP212" s="91"/>
      <c r="CQ212" s="139"/>
      <c r="CR212" s="139"/>
      <c r="CS212" s="93"/>
      <c r="CU212" s="356"/>
      <c r="CV212" s="365" t="s">
        <v>142</v>
      </c>
      <c r="CW212" s="358"/>
      <c r="CX212" s="365" t="s">
        <v>143</v>
      </c>
      <c r="CY212" s="365" t="s">
        <v>144</v>
      </c>
    </row>
    <row r="213" spans="59:103" ht="13.95" customHeight="1" thickBot="1" x14ac:dyDescent="0.3">
      <c r="BG213" s="620">
        <f t="shared" si="0"/>
        <v>0</v>
      </c>
      <c r="BH213" s="621">
        <f t="shared" si="0"/>
        <v>0</v>
      </c>
      <c r="BI213" s="622"/>
      <c r="BJ213" s="622"/>
      <c r="BK213" s="622"/>
      <c r="BL213" s="622"/>
      <c r="BM213" s="623"/>
      <c r="BN213" s="624"/>
      <c r="BO213" s="625"/>
      <c r="BQ213" s="572"/>
      <c r="BR213" s="573"/>
      <c r="BS213" s="573"/>
      <c r="BT213" s="573"/>
      <c r="BU213" s="574"/>
      <c r="BV213" s="572"/>
      <c r="BW213" s="573"/>
      <c r="BX213" s="573"/>
      <c r="BY213" s="573"/>
      <c r="BZ213" s="574"/>
      <c r="CC213" s="94"/>
      <c r="CD213" s="91"/>
      <c r="CE213" s="91"/>
      <c r="CF213" s="91"/>
      <c r="CG213" s="91"/>
      <c r="CH213" s="91"/>
      <c r="CI213" s="98"/>
      <c r="CJ213" s="99"/>
      <c r="CK213" s="100"/>
      <c r="CL213" s="100"/>
      <c r="CM213" s="100"/>
      <c r="CN213" s="100"/>
      <c r="CO213" s="101"/>
      <c r="CP213" s="98"/>
      <c r="CQ213" s="98"/>
      <c r="CR213" s="98"/>
      <c r="CS213" s="95"/>
      <c r="CU213" s="356"/>
      <c r="CV213" s="366"/>
      <c r="CW213" s="367"/>
      <c r="CX213" s="368"/>
      <c r="CY213" s="369"/>
    </row>
    <row r="214" spans="59:103" ht="13.95" customHeight="1" thickBot="1" x14ac:dyDescent="0.3">
      <c r="BG214" s="626">
        <f t="shared" si="0"/>
        <v>0</v>
      </c>
      <c r="BH214" s="627">
        <f t="shared" si="0"/>
        <v>0</v>
      </c>
      <c r="BI214" s="628"/>
      <c r="BJ214" s="628"/>
      <c r="BK214" s="628"/>
      <c r="BL214" s="628"/>
      <c r="BM214" s="629"/>
      <c r="BN214" s="630"/>
      <c r="BO214" s="631"/>
      <c r="BQ214" s="572"/>
      <c r="BR214" s="573"/>
      <c r="BS214" s="573"/>
      <c r="BT214" s="573"/>
      <c r="BU214" s="574"/>
      <c r="BV214" s="572"/>
      <c r="BW214" s="573"/>
      <c r="BX214" s="573"/>
      <c r="BY214" s="573"/>
      <c r="BZ214" s="574"/>
      <c r="CC214" s="330"/>
      <c r="CD214" s="329" t="s">
        <v>105</v>
      </c>
      <c r="CE214" s="331" t="s">
        <v>96</v>
      </c>
      <c r="CF214" s="331" t="s">
        <v>97</v>
      </c>
      <c r="CG214" s="331" t="s">
        <v>98</v>
      </c>
      <c r="CH214" s="330" t="s">
        <v>99</v>
      </c>
      <c r="CI214" s="332"/>
      <c r="CJ214" s="333"/>
      <c r="CK214" s="334"/>
      <c r="CL214" s="330" t="s">
        <v>95</v>
      </c>
      <c r="CM214" s="329"/>
      <c r="CN214" s="327"/>
      <c r="CO214" s="329"/>
      <c r="CP214" s="331" t="s">
        <v>96</v>
      </c>
      <c r="CQ214" s="331" t="s">
        <v>97</v>
      </c>
      <c r="CR214" s="331" t="s">
        <v>98</v>
      </c>
      <c r="CS214" s="140"/>
      <c r="CU214" s="356"/>
      <c r="CV214" s="370"/>
      <c r="CW214" s="371"/>
      <c r="CX214" s="368"/>
      <c r="CY214" s="369"/>
    </row>
    <row r="215" spans="59:103" ht="13.95" customHeight="1" x14ac:dyDescent="0.3">
      <c r="BG215" s="632" t="s">
        <v>183</v>
      </c>
      <c r="BH215" s="633">
        <f>SUM(BH210:BH214)</f>
        <v>0</v>
      </c>
      <c r="BI215" s="634"/>
      <c r="BJ215" s="634"/>
      <c r="BK215" s="634"/>
      <c r="BL215" s="634"/>
      <c r="BM215" s="635"/>
      <c r="BN215" s="618"/>
      <c r="BO215" s="619"/>
      <c r="BQ215" s="572"/>
      <c r="BR215" s="573"/>
      <c r="BS215" s="573"/>
      <c r="BT215" s="573"/>
      <c r="BU215" s="574"/>
      <c r="BV215" s="572"/>
      <c r="BW215" s="573"/>
      <c r="BX215" s="573"/>
      <c r="BY215" s="573"/>
      <c r="BZ215" s="574"/>
      <c r="CC215" s="141"/>
      <c r="CD215" s="142"/>
      <c r="CE215" s="57"/>
      <c r="CF215" s="143"/>
      <c r="CG215" s="144"/>
      <c r="CH215" s="145"/>
      <c r="CI215" s="146"/>
      <c r="CJ215" s="147"/>
      <c r="CK215" s="148"/>
      <c r="CL215" s="149"/>
      <c r="CM215" s="149"/>
      <c r="CN215" s="149"/>
      <c r="CO215" s="149"/>
      <c r="CP215" s="57"/>
      <c r="CQ215" s="150"/>
      <c r="CR215" s="151"/>
      <c r="CS215" s="140"/>
      <c r="CU215" s="356"/>
      <c r="CV215" s="370"/>
      <c r="CW215" s="371"/>
      <c r="CX215" s="368"/>
      <c r="CY215" s="369"/>
    </row>
    <row r="216" spans="59:103" ht="13.95" customHeight="1" x14ac:dyDescent="0.3">
      <c r="BG216" s="636" t="s">
        <v>184</v>
      </c>
      <c r="BH216" s="637">
        <f>A21</f>
        <v>0</v>
      </c>
      <c r="BI216" s="638"/>
      <c r="BJ216" s="638"/>
      <c r="BK216" s="638"/>
      <c r="BL216" s="638"/>
      <c r="BM216" s="639"/>
      <c r="BN216" s="624"/>
      <c r="BO216" s="625"/>
      <c r="BQ216" s="572"/>
      <c r="BR216" s="573"/>
      <c r="BS216" s="573"/>
      <c r="BT216" s="573"/>
      <c r="BU216" s="574"/>
      <c r="BV216" s="572"/>
      <c r="BW216" s="573"/>
      <c r="BX216" s="573"/>
      <c r="BY216" s="573"/>
      <c r="BZ216" s="574"/>
      <c r="CC216" s="152"/>
      <c r="CD216" s="153"/>
      <c r="CE216" s="61"/>
      <c r="CF216" s="143"/>
      <c r="CG216" s="154"/>
      <c r="CH216" s="155"/>
      <c r="CI216" s="156"/>
      <c r="CJ216" s="156"/>
      <c r="CK216" s="157"/>
      <c r="CL216" s="149"/>
      <c r="CM216" s="111"/>
      <c r="CN216" s="111"/>
      <c r="CO216" s="111"/>
      <c r="CP216" s="57"/>
      <c r="CQ216" s="150"/>
      <c r="CR216" s="158"/>
      <c r="CS216" s="93"/>
      <c r="CU216" s="356"/>
      <c r="CV216" s="370"/>
      <c r="CW216" s="371"/>
      <c r="CX216" s="368"/>
      <c r="CY216" s="369"/>
    </row>
    <row r="217" spans="59:103" ht="13.95" customHeight="1" thickBot="1" x14ac:dyDescent="0.35">
      <c r="BG217" s="640" t="s">
        <v>126</v>
      </c>
      <c r="BH217" s="641">
        <f>SUM(BH215:BH216)</f>
        <v>0</v>
      </c>
      <c r="BI217" s="642"/>
      <c r="BJ217" s="642"/>
      <c r="BK217" s="642"/>
      <c r="BL217" s="642"/>
      <c r="BM217" s="643"/>
      <c r="BN217" s="644"/>
      <c r="BO217" s="645"/>
      <c r="BQ217" s="572"/>
      <c r="BR217" s="573"/>
      <c r="BS217" s="573"/>
      <c r="BT217" s="573"/>
      <c r="BU217" s="574"/>
      <c r="BV217" s="572"/>
      <c r="BW217" s="573"/>
      <c r="BX217" s="573"/>
      <c r="BY217" s="573"/>
      <c r="BZ217" s="574"/>
      <c r="CC217" s="152"/>
      <c r="CD217" s="153"/>
      <c r="CE217" s="61"/>
      <c r="CF217" s="159"/>
      <c r="CG217" s="154"/>
      <c r="CH217" s="160"/>
      <c r="CI217" s="161"/>
      <c r="CJ217" s="161"/>
      <c r="CK217" s="162"/>
      <c r="CL217" s="149"/>
      <c r="CM217" s="111"/>
      <c r="CN217" s="111"/>
      <c r="CO217" s="111"/>
      <c r="CP217" s="57"/>
      <c r="CQ217" s="150"/>
      <c r="CR217" s="158"/>
      <c r="CS217" s="163"/>
      <c r="CU217" s="356"/>
      <c r="CV217" s="372"/>
      <c r="CW217" s="371"/>
      <c r="CX217" s="368"/>
      <c r="CY217" s="369"/>
    </row>
    <row r="218" spans="59:103" ht="13.95" customHeight="1" thickBot="1" x14ac:dyDescent="0.35">
      <c r="BG218" s="646" t="s">
        <v>185</v>
      </c>
      <c r="BH218" s="647"/>
      <c r="BI218" s="648"/>
      <c r="BJ218" s="649"/>
      <c r="BK218" s="650"/>
      <c r="BL218" s="651" t="s">
        <v>186</v>
      </c>
      <c r="BM218" s="652"/>
      <c r="BN218" s="653"/>
      <c r="BO218" s="654"/>
      <c r="BQ218" s="572"/>
      <c r="BR218" s="573"/>
      <c r="BS218" s="573"/>
      <c r="BT218" s="573"/>
      <c r="BU218" s="574"/>
      <c r="BV218" s="572"/>
      <c r="BW218" s="573"/>
      <c r="BX218" s="573"/>
      <c r="BY218" s="573"/>
      <c r="BZ218" s="574"/>
      <c r="CC218" s="152"/>
      <c r="CD218" s="153"/>
      <c r="CE218" s="61"/>
      <c r="CF218" s="159"/>
      <c r="CG218" s="154"/>
      <c r="CH218" s="155"/>
      <c r="CI218" s="156"/>
      <c r="CJ218" s="156"/>
      <c r="CK218" s="157"/>
      <c r="CL218" s="149"/>
      <c r="CM218" s="111"/>
      <c r="CN218" s="111"/>
      <c r="CO218" s="111"/>
      <c r="CP218" s="57"/>
      <c r="CQ218" s="150"/>
      <c r="CR218" s="158"/>
      <c r="CS218" s="164"/>
      <c r="CU218" s="356"/>
      <c r="CV218" s="358"/>
      <c r="CW218" s="358"/>
      <c r="CX218" s="361" t="s">
        <v>145</v>
      </c>
      <c r="CY218" s="373"/>
    </row>
    <row r="219" spans="59:103" ht="13.95" customHeight="1" thickBot="1" x14ac:dyDescent="0.35">
      <c r="BG219" s="655" t="s">
        <v>187</v>
      </c>
      <c r="BH219" s="656"/>
      <c r="BI219" s="657"/>
      <c r="BJ219" s="658"/>
      <c r="BK219" s="658"/>
      <c r="BL219" s="612"/>
      <c r="BM219" s="659"/>
      <c r="BN219" s="659"/>
      <c r="BO219" s="660"/>
      <c r="BQ219" s="572"/>
      <c r="BR219" s="573"/>
      <c r="BS219" s="573"/>
      <c r="BT219" s="573"/>
      <c r="BU219" s="574"/>
      <c r="BV219" s="572"/>
      <c r="BW219" s="573"/>
      <c r="BX219" s="573"/>
      <c r="BY219" s="573"/>
      <c r="BZ219" s="574"/>
      <c r="CC219" s="152"/>
      <c r="CD219" s="153"/>
      <c r="CE219" s="61"/>
      <c r="CF219" s="159"/>
      <c r="CG219" s="154"/>
      <c r="CH219" s="160"/>
      <c r="CI219" s="161"/>
      <c r="CJ219" s="161"/>
      <c r="CK219" s="162"/>
      <c r="CL219" s="149"/>
      <c r="CM219" s="111"/>
      <c r="CN219" s="111"/>
      <c r="CO219" s="111"/>
      <c r="CP219" s="57"/>
      <c r="CQ219" s="150"/>
      <c r="CR219" s="158"/>
      <c r="CS219" s="164"/>
      <c r="CU219" s="356"/>
      <c r="CV219" s="358"/>
      <c r="CW219" s="358"/>
      <c r="CX219" s="358"/>
      <c r="CY219" s="364"/>
    </row>
    <row r="220" spans="59:103" ht="13.95" customHeight="1" x14ac:dyDescent="0.3">
      <c r="BG220" s="661" t="s">
        <v>188</v>
      </c>
      <c r="BH220" s="662"/>
      <c r="BI220" s="617">
        <v>1</v>
      </c>
      <c r="BJ220" s="617">
        <v>2</v>
      </c>
      <c r="BK220" s="617">
        <v>3</v>
      </c>
      <c r="BL220" s="617" t="s">
        <v>126</v>
      </c>
      <c r="BM220" s="617">
        <v>69</v>
      </c>
      <c r="BN220" s="618">
        <v>169</v>
      </c>
      <c r="BO220" s="619">
        <v>269</v>
      </c>
      <c r="BQ220" s="572"/>
      <c r="BR220" s="573"/>
      <c r="BS220" s="573"/>
      <c r="BT220" s="573"/>
      <c r="BU220" s="574"/>
      <c r="BV220" s="572"/>
      <c r="BW220" s="573"/>
      <c r="BX220" s="573"/>
      <c r="BY220" s="573"/>
      <c r="BZ220" s="574"/>
      <c r="CC220" s="152"/>
      <c r="CD220" s="153"/>
      <c r="CE220" s="61"/>
      <c r="CF220" s="159"/>
      <c r="CG220" s="154"/>
      <c r="CH220" s="155"/>
      <c r="CI220" s="156"/>
      <c r="CJ220" s="156"/>
      <c r="CK220" s="157"/>
      <c r="CL220" s="149"/>
      <c r="CM220" s="111"/>
      <c r="CN220" s="111"/>
      <c r="CO220" s="111"/>
      <c r="CP220" s="57"/>
      <c r="CQ220" s="150"/>
      <c r="CR220" s="158"/>
      <c r="CS220" s="164"/>
      <c r="CU220" s="374"/>
      <c r="CV220" s="375" t="s">
        <v>146</v>
      </c>
      <c r="CW220" s="376"/>
      <c r="CX220" s="377" t="s">
        <v>147</v>
      </c>
      <c r="CY220" s="378"/>
    </row>
    <row r="221" spans="59:103" ht="13.95" customHeight="1" x14ac:dyDescent="0.3">
      <c r="BG221" s="663"/>
      <c r="BH221" s="664"/>
      <c r="BI221" s="665"/>
      <c r="BJ221" s="666"/>
      <c r="BK221" s="666"/>
      <c r="BL221" s="666"/>
      <c r="BM221" s="667"/>
      <c r="BN221" s="624"/>
      <c r="BO221" s="625"/>
      <c r="BQ221" s="572"/>
      <c r="BR221" s="573"/>
      <c r="BS221" s="573"/>
      <c r="BT221" s="573"/>
      <c r="BU221" s="574"/>
      <c r="BV221" s="572"/>
      <c r="BW221" s="573"/>
      <c r="BX221" s="573"/>
      <c r="BY221" s="573"/>
      <c r="BZ221" s="574"/>
      <c r="CC221" s="152"/>
      <c r="CD221" s="153"/>
      <c r="CE221" s="61"/>
      <c r="CF221" s="159"/>
      <c r="CG221" s="154"/>
      <c r="CH221" s="160"/>
      <c r="CI221" s="161"/>
      <c r="CJ221" s="161"/>
      <c r="CK221" s="162"/>
      <c r="CL221" s="149"/>
      <c r="CM221" s="111"/>
      <c r="CN221" s="111"/>
      <c r="CO221" s="111"/>
      <c r="CP221" s="57"/>
      <c r="CQ221" s="150"/>
      <c r="CR221" s="158"/>
      <c r="CS221" s="164"/>
    </row>
    <row r="222" spans="59:103" ht="13.95" customHeight="1" thickBot="1" x14ac:dyDescent="0.35">
      <c r="BG222" s="668"/>
      <c r="BH222" s="669"/>
      <c r="BI222" s="670"/>
      <c r="BJ222" s="667"/>
      <c r="BK222" s="667"/>
      <c r="BL222" s="667"/>
      <c r="BM222" s="639"/>
      <c r="BN222" s="624"/>
      <c r="BO222" s="625"/>
      <c r="BQ222" s="572"/>
      <c r="BR222" s="573"/>
      <c r="BS222" s="573"/>
      <c r="BT222" s="573"/>
      <c r="BU222" s="574"/>
      <c r="BV222" s="572"/>
      <c r="BW222" s="573"/>
      <c r="BX222" s="573"/>
      <c r="BY222" s="573"/>
      <c r="BZ222" s="574"/>
      <c r="CC222" s="118"/>
      <c r="CD222" s="165"/>
      <c r="CE222" s="76"/>
      <c r="CF222" s="166"/>
      <c r="CG222" s="167"/>
      <c r="CH222" s="168"/>
      <c r="CI222" s="169"/>
      <c r="CJ222" s="169"/>
      <c r="CK222" s="170"/>
      <c r="CL222" s="119"/>
      <c r="CM222" s="119"/>
      <c r="CN222" s="119"/>
      <c r="CO222" s="119"/>
      <c r="CP222" s="76"/>
      <c r="CQ222" s="171"/>
      <c r="CR222" s="172"/>
      <c r="CS222" s="173"/>
      <c r="CU222" s="353"/>
      <c r="CV222" s="354" t="s">
        <v>136</v>
      </c>
      <c r="CW222" s="354"/>
      <c r="CX222" s="354" t="s">
        <v>137</v>
      </c>
      <c r="CY222" s="355">
        <f>$CY$175</f>
        <v>42635</v>
      </c>
    </row>
    <row r="223" spans="59:103" ht="13.95" customHeight="1" x14ac:dyDescent="0.3">
      <c r="BG223" s="671" t="s">
        <v>189</v>
      </c>
      <c r="BH223" s="669"/>
      <c r="BI223" s="670"/>
      <c r="BJ223" s="667"/>
      <c r="BK223" s="667"/>
      <c r="BL223" s="667"/>
      <c r="BM223" s="672"/>
      <c r="BN223" s="644"/>
      <c r="BO223" s="645"/>
      <c r="BQ223" s="572"/>
      <c r="BR223" s="579"/>
      <c r="BS223" s="573"/>
      <c r="BT223" s="573"/>
      <c r="BU223" s="574"/>
      <c r="BV223" s="572"/>
      <c r="BW223" s="573"/>
      <c r="BX223" s="573"/>
      <c r="BY223" s="573"/>
      <c r="BZ223" s="574"/>
      <c r="CU223" s="356"/>
      <c r="CV223" s="357" t="s">
        <v>6</v>
      </c>
      <c r="CW223" s="358"/>
      <c r="CX223" s="359" t="str">
        <f>$CX$176</f>
        <v xml:space="preserve">          Joueurs @ $13.00</v>
      </c>
      <c r="CY223" s="359" t="s">
        <v>139</v>
      </c>
    </row>
    <row r="224" spans="59:103" ht="13.95" customHeight="1" x14ac:dyDescent="0.3">
      <c r="BG224" s="673"/>
      <c r="BH224" s="674"/>
      <c r="BI224" s="675"/>
      <c r="BJ224" s="672"/>
      <c r="BK224" s="672"/>
      <c r="BL224" s="672"/>
      <c r="BM224" s="672"/>
      <c r="BN224" s="644"/>
      <c r="BO224" s="645"/>
      <c r="BQ224" s="572"/>
      <c r="BR224" s="573"/>
      <c r="BS224" s="573"/>
      <c r="BT224" s="573"/>
      <c r="BU224" s="574"/>
      <c r="BV224" s="572"/>
      <c r="BW224" s="573"/>
      <c r="BX224" s="573"/>
      <c r="BY224" s="573"/>
      <c r="BZ224" s="574"/>
      <c r="CU224" s="356"/>
      <c r="CV224" s="360" t="str">
        <f>Donnees!BF6</f>
        <v>Jocelyne Brunelle</v>
      </c>
      <c r="CW224" s="358"/>
      <c r="CX224" s="361" t="str">
        <f>$CX$177</f>
        <v xml:space="preserve">          Substituts @ $10.00</v>
      </c>
      <c r="CY224" s="361" t="s">
        <v>139</v>
      </c>
    </row>
    <row r="225" spans="59:103" ht="13.95" customHeight="1" thickBot="1" x14ac:dyDescent="0.35">
      <c r="BG225" s="676"/>
      <c r="BH225" s="675"/>
      <c r="BI225" s="675"/>
      <c r="BJ225" s="672"/>
      <c r="BK225" s="672"/>
      <c r="BL225" s="677"/>
      <c r="BM225" s="678"/>
      <c r="BN225" s="678"/>
      <c r="BO225" s="679"/>
      <c r="BQ225" s="572"/>
      <c r="BR225" s="573"/>
      <c r="BS225" s="573"/>
      <c r="BT225" s="573"/>
      <c r="BU225" s="574"/>
      <c r="BV225" s="572"/>
      <c r="BW225" s="573"/>
      <c r="BX225" s="573"/>
      <c r="BY225" s="573"/>
      <c r="BZ225" s="574"/>
      <c r="CU225" s="356"/>
      <c r="CV225" s="360"/>
      <c r="CW225" s="358"/>
      <c r="CX225" s="362"/>
      <c r="CY225" s="363"/>
    </row>
    <row r="226" spans="59:103" ht="13.95" customHeight="1" thickBot="1" x14ac:dyDescent="0.35">
      <c r="BG226" s="680"/>
      <c r="BH226" s="681"/>
      <c r="BI226" s="682"/>
      <c r="BJ226" s="682"/>
      <c r="BK226" s="683"/>
      <c r="BL226" s="614" t="s">
        <v>190</v>
      </c>
      <c r="BM226" s="684"/>
      <c r="BN226" s="659"/>
      <c r="BO226" s="660"/>
      <c r="BQ226" s="575"/>
      <c r="BR226" s="576"/>
      <c r="BS226" s="576"/>
      <c r="BT226" s="576"/>
      <c r="BU226" s="577"/>
      <c r="BV226" s="575"/>
      <c r="BW226" s="576"/>
      <c r="BX226" s="576"/>
      <c r="BY226" s="576"/>
      <c r="BZ226" s="577"/>
      <c r="CU226" s="356"/>
      <c r="CV226" s="358" t="s">
        <v>150</v>
      </c>
      <c r="CW226" s="358"/>
      <c r="CX226" s="358"/>
      <c r="CY226" s="364" t="str">
        <f>$CY$179</f>
        <v>Sem3</v>
      </c>
    </row>
    <row r="227" spans="59:103" ht="13.95" customHeight="1" x14ac:dyDescent="0.25">
      <c r="BG227" s="586"/>
      <c r="BH227" s="587" t="s">
        <v>176</v>
      </c>
      <c r="BI227" s="588"/>
      <c r="BJ227" s="588" t="s">
        <v>177</v>
      </c>
      <c r="BK227" s="588"/>
      <c r="BL227" s="588"/>
      <c r="BM227" s="588"/>
      <c r="BN227" s="588"/>
      <c r="BO227" s="589"/>
      <c r="BQ227" s="578"/>
      <c r="BR227" s="579"/>
      <c r="BS227" s="579"/>
      <c r="BT227" s="579"/>
      <c r="BU227" s="580"/>
      <c r="BV227" s="578"/>
      <c r="BW227" s="579"/>
      <c r="BX227" s="579"/>
      <c r="BY227" s="579"/>
      <c r="BZ227" s="580"/>
      <c r="CU227" s="356"/>
      <c r="CV227" s="365" t="s">
        <v>142</v>
      </c>
      <c r="CW227" s="358"/>
      <c r="CX227" s="365" t="s">
        <v>143</v>
      </c>
      <c r="CY227" s="365" t="s">
        <v>144</v>
      </c>
    </row>
    <row r="228" spans="59:103" ht="13.95" customHeight="1" x14ac:dyDescent="0.25">
      <c r="BG228" s="590"/>
      <c r="BH228" s="591"/>
      <c r="BI228" s="592" t="s">
        <v>178</v>
      </c>
      <c r="BJ228" s="592"/>
      <c r="BK228" s="592"/>
      <c r="BL228" s="592"/>
      <c r="BM228" s="592"/>
      <c r="BN228" s="593" t="s">
        <v>179</v>
      </c>
      <c r="BO228" s="594">
        <v>6</v>
      </c>
      <c r="BQ228" s="572"/>
      <c r="BR228" s="573"/>
      <c r="BS228" s="573"/>
      <c r="BT228" s="573"/>
      <c r="BU228" s="574"/>
      <c r="BV228" s="572"/>
      <c r="BW228" s="573"/>
      <c r="BX228" s="573"/>
      <c r="BY228" s="573"/>
      <c r="BZ228" s="574"/>
      <c r="CU228" s="356"/>
      <c r="CV228" s="366"/>
      <c r="CW228" s="367"/>
      <c r="CX228" s="368"/>
      <c r="CY228" s="369"/>
    </row>
    <row r="229" spans="59:103" ht="13.95" customHeight="1" x14ac:dyDescent="0.3">
      <c r="BG229" s="595"/>
      <c r="BH229" s="596"/>
      <c r="BI229" s="597"/>
      <c r="BJ229" s="597"/>
      <c r="BK229" s="597"/>
      <c r="BL229" s="597"/>
      <c r="BM229" s="597"/>
      <c r="BN229" s="593"/>
      <c r="BO229" s="594"/>
      <c r="BQ229" s="572"/>
      <c r="BR229" s="573"/>
      <c r="BS229" s="573"/>
      <c r="BT229" s="573"/>
      <c r="BU229" s="574"/>
      <c r="BV229" s="572"/>
      <c r="BW229" s="573"/>
      <c r="BX229" s="573"/>
      <c r="BY229" s="573"/>
      <c r="BZ229" s="574"/>
      <c r="CU229" s="356"/>
      <c r="CV229" s="370"/>
      <c r="CW229" s="371"/>
      <c r="CX229" s="368"/>
      <c r="CY229" s="369"/>
    </row>
    <row r="230" spans="59:103" ht="13.95" customHeight="1" x14ac:dyDescent="0.25">
      <c r="BG230" s="598" t="s">
        <v>180</v>
      </c>
      <c r="BH230" s="599">
        <v>3</v>
      </c>
      <c r="BI230" s="592"/>
      <c r="BJ230" s="592"/>
      <c r="BK230" s="592" t="s">
        <v>100</v>
      </c>
      <c r="BL230" s="600">
        <f>$BL$178</f>
        <v>42628</v>
      </c>
      <c r="BM230" s="601"/>
      <c r="BN230" s="602"/>
      <c r="BO230" s="603"/>
      <c r="BQ230" s="572"/>
      <c r="BR230" s="573"/>
      <c r="BS230" s="573"/>
      <c r="BT230" s="573"/>
      <c r="BU230" s="574"/>
      <c r="BV230" s="572"/>
      <c r="BW230" s="573"/>
      <c r="BX230" s="573"/>
      <c r="BY230" s="573"/>
      <c r="BZ230" s="574"/>
      <c r="CU230" s="356"/>
      <c r="CV230" s="370"/>
      <c r="CW230" s="371"/>
      <c r="CX230" s="368"/>
      <c r="CY230" s="369"/>
    </row>
    <row r="231" spans="59:103" ht="13.95" customHeight="1" x14ac:dyDescent="0.3">
      <c r="BG231" s="604"/>
      <c r="BH231" s="596"/>
      <c r="BI231" s="597"/>
      <c r="BJ231" s="597"/>
      <c r="BK231" s="597"/>
      <c r="BL231" s="596"/>
      <c r="BM231" s="597"/>
      <c r="BN231" s="593"/>
      <c r="BO231" s="594"/>
      <c r="BQ231" s="572"/>
      <c r="BR231" s="573"/>
      <c r="BS231" s="573"/>
      <c r="BT231" s="573"/>
      <c r="BU231" s="574"/>
      <c r="BV231" s="572"/>
      <c r="BW231" s="573"/>
      <c r="BX231" s="573"/>
      <c r="BY231" s="573"/>
      <c r="BZ231" s="574"/>
      <c r="CU231" s="356"/>
      <c r="CV231" s="370"/>
      <c r="CW231" s="371"/>
      <c r="CX231" s="368"/>
      <c r="CY231" s="369"/>
    </row>
    <row r="232" spans="59:103" ht="13.95" customHeight="1" x14ac:dyDescent="0.3">
      <c r="BG232" s="598" t="s">
        <v>181</v>
      </c>
      <c r="BH232" s="605" t="str">
        <f>Donnees!BF5</f>
        <v>André Ouimet</v>
      </c>
      <c r="BI232" s="591"/>
      <c r="BJ232" s="596"/>
      <c r="BK232" s="606"/>
      <c r="BL232" s="593" t="str">
        <f>$BL$180</f>
        <v>Sem2</v>
      </c>
      <c r="BM232" s="607"/>
      <c r="BN232" s="606"/>
      <c r="BO232" s="608"/>
      <c r="BQ232" s="572"/>
      <c r="BR232" s="573"/>
      <c r="BS232" s="573"/>
      <c r="BT232" s="573"/>
      <c r="BU232" s="574"/>
      <c r="BV232" s="572"/>
      <c r="BW232" s="573"/>
      <c r="BX232" s="573"/>
      <c r="BY232" s="573"/>
      <c r="BZ232" s="574"/>
      <c r="CU232" s="356"/>
      <c r="CV232" s="372"/>
      <c r="CW232" s="371"/>
      <c r="CX232" s="368"/>
      <c r="CY232" s="369"/>
    </row>
    <row r="233" spans="59:103" ht="13.95" customHeight="1" thickBot="1" x14ac:dyDescent="0.35">
      <c r="BG233" s="609"/>
      <c r="BH233" s="610"/>
      <c r="BI233" s="611"/>
      <c r="BJ233" s="612"/>
      <c r="BK233" s="612"/>
      <c r="BL233" s="610"/>
      <c r="BM233" s="613"/>
      <c r="BN233" s="611"/>
      <c r="BO233" s="614"/>
      <c r="BQ233" s="572"/>
      <c r="BR233" s="573"/>
      <c r="BS233" s="573"/>
      <c r="BT233" s="573"/>
      <c r="BU233" s="574"/>
      <c r="BV233" s="572"/>
      <c r="BW233" s="573"/>
      <c r="BX233" s="573"/>
      <c r="BY233" s="573"/>
      <c r="BZ233" s="574"/>
      <c r="CU233" s="356"/>
      <c r="CV233" s="358"/>
      <c r="CW233" s="358"/>
      <c r="CX233" s="361" t="s">
        <v>145</v>
      </c>
      <c r="CY233" s="373"/>
    </row>
    <row r="234" spans="59:103" ht="13.95" customHeight="1" thickBot="1" x14ac:dyDescent="0.3">
      <c r="BG234" s="615" t="s">
        <v>182</v>
      </c>
      <c r="BH234" s="616" t="s">
        <v>172</v>
      </c>
      <c r="BI234" s="617">
        <v>1</v>
      </c>
      <c r="BJ234" s="617">
        <v>2</v>
      </c>
      <c r="BK234" s="617">
        <v>3</v>
      </c>
      <c r="BL234" s="617" t="s">
        <v>126</v>
      </c>
      <c r="BM234" s="617">
        <v>69</v>
      </c>
      <c r="BN234" s="618">
        <v>169</v>
      </c>
      <c r="BO234" s="619">
        <v>269</v>
      </c>
      <c r="BQ234" s="581"/>
      <c r="BR234" s="582"/>
      <c r="BS234" s="582"/>
      <c r="BT234" s="583"/>
      <c r="BU234" s="584"/>
      <c r="BV234" s="581"/>
      <c r="BW234" s="582"/>
      <c r="BX234" s="582"/>
      <c r="BY234" s="583"/>
      <c r="BZ234" s="584"/>
      <c r="CU234" s="356"/>
      <c r="CV234" s="358"/>
      <c r="CW234" s="358"/>
      <c r="CX234" s="358"/>
      <c r="CY234" s="364"/>
    </row>
    <row r="235" spans="59:103" ht="13.95" customHeight="1" x14ac:dyDescent="0.25">
      <c r="BG235" s="620">
        <f t="shared" ref="BG235:BH239" si="1">C22</f>
        <v>0</v>
      </c>
      <c r="BH235" s="621">
        <f t="shared" si="1"/>
        <v>0</v>
      </c>
      <c r="BI235" s="622"/>
      <c r="BJ235" s="622"/>
      <c r="BK235" s="622"/>
      <c r="BL235" s="622"/>
      <c r="BM235" s="623"/>
      <c r="BN235" s="624"/>
      <c r="BO235" s="625"/>
      <c r="CU235" s="374"/>
      <c r="CV235" s="375" t="s">
        <v>146</v>
      </c>
      <c r="CW235" s="376"/>
      <c r="CX235" s="377" t="s">
        <v>147</v>
      </c>
      <c r="CY235" s="378"/>
    </row>
    <row r="236" spans="59:103" ht="13.95" customHeight="1" x14ac:dyDescent="0.25">
      <c r="BG236" s="620">
        <f t="shared" si="1"/>
        <v>0</v>
      </c>
      <c r="BH236" s="621">
        <f t="shared" si="1"/>
        <v>0</v>
      </c>
      <c r="BI236" s="622"/>
      <c r="BJ236" s="622"/>
      <c r="BK236" s="622"/>
      <c r="BL236" s="622"/>
      <c r="BM236" s="623"/>
      <c r="BN236" s="624"/>
      <c r="BO236" s="625"/>
      <c r="CU236" s="379"/>
      <c r="CV236" s="379"/>
      <c r="CW236" s="379"/>
      <c r="CX236" s="379"/>
      <c r="CY236" s="379"/>
    </row>
    <row r="237" spans="59:103" ht="13.95" customHeight="1" x14ac:dyDescent="0.3">
      <c r="BG237" s="620">
        <f t="shared" si="1"/>
        <v>0</v>
      </c>
      <c r="BH237" s="621">
        <f t="shared" si="1"/>
        <v>0</v>
      </c>
      <c r="BI237" s="622"/>
      <c r="BJ237" s="622"/>
      <c r="BK237" s="622"/>
      <c r="BL237" s="622"/>
      <c r="BM237" s="623"/>
      <c r="BN237" s="624"/>
      <c r="BO237" s="625"/>
      <c r="CU237" s="48"/>
      <c r="CV237" s="48"/>
      <c r="CW237" s="48"/>
      <c r="CX237" s="48"/>
      <c r="CY237" s="48"/>
    </row>
    <row r="238" spans="59:103" ht="13.95" customHeight="1" x14ac:dyDescent="0.25">
      <c r="BG238" s="620">
        <f t="shared" si="1"/>
        <v>0</v>
      </c>
      <c r="BH238" s="621">
        <f t="shared" si="1"/>
        <v>0</v>
      </c>
      <c r="BI238" s="622"/>
      <c r="BJ238" s="622"/>
      <c r="BK238" s="622"/>
      <c r="BL238" s="622"/>
      <c r="BM238" s="623"/>
      <c r="BN238" s="624"/>
      <c r="BO238" s="625"/>
      <c r="CU238" s="353"/>
      <c r="CV238" s="354" t="s">
        <v>136</v>
      </c>
      <c r="CW238" s="354"/>
      <c r="CX238" s="354" t="s">
        <v>137</v>
      </c>
      <c r="CY238" s="355">
        <f>$CY$175</f>
        <v>42635</v>
      </c>
    </row>
    <row r="239" spans="59:103" ht="13.95" customHeight="1" thickBot="1" x14ac:dyDescent="0.3">
      <c r="BG239" s="626">
        <f t="shared" si="1"/>
        <v>0</v>
      </c>
      <c r="BH239" s="627">
        <f t="shared" si="1"/>
        <v>0</v>
      </c>
      <c r="BI239" s="628"/>
      <c r="BJ239" s="628"/>
      <c r="BK239" s="628"/>
      <c r="BL239" s="628"/>
      <c r="BM239" s="629"/>
      <c r="BN239" s="630"/>
      <c r="BO239" s="631"/>
      <c r="CU239" s="356"/>
      <c r="CV239" s="357" t="s">
        <v>6</v>
      </c>
      <c r="CW239" s="358"/>
      <c r="CX239" s="359" t="str">
        <f>$CX$176</f>
        <v xml:space="preserve">          Joueurs @ $13.00</v>
      </c>
      <c r="CY239" s="359" t="s">
        <v>139</v>
      </c>
    </row>
    <row r="240" spans="59:103" ht="13.95" customHeight="1" x14ac:dyDescent="0.3">
      <c r="BG240" s="632" t="s">
        <v>183</v>
      </c>
      <c r="BH240" s="633">
        <f>SUM(BH235:BH239)</f>
        <v>0</v>
      </c>
      <c r="BI240" s="634"/>
      <c r="BJ240" s="634"/>
      <c r="BK240" s="634"/>
      <c r="BL240" s="634"/>
      <c r="BM240" s="635"/>
      <c r="BN240" s="618"/>
      <c r="BO240" s="619"/>
      <c r="CU240" s="356"/>
      <c r="CV240" s="360" t="str">
        <f>Donnees!BF7</f>
        <v>Gilberte Caron</v>
      </c>
      <c r="CW240" s="358"/>
      <c r="CX240" s="361" t="str">
        <f>$CX$177</f>
        <v xml:space="preserve">          Substituts @ $10.00</v>
      </c>
      <c r="CY240" s="361" t="s">
        <v>139</v>
      </c>
    </row>
    <row r="241" spans="59:103" ht="13.95" customHeight="1" x14ac:dyDescent="0.3">
      <c r="BG241" s="636" t="s">
        <v>184</v>
      </c>
      <c r="BH241" s="637">
        <f>A31</f>
        <v>0</v>
      </c>
      <c r="BI241" s="638"/>
      <c r="BJ241" s="638"/>
      <c r="BK241" s="638"/>
      <c r="BL241" s="638"/>
      <c r="BM241" s="639"/>
      <c r="BN241" s="624"/>
      <c r="BO241" s="625"/>
      <c r="CU241" s="356"/>
      <c r="CV241" s="360"/>
      <c r="CW241" s="358"/>
      <c r="CX241" s="362"/>
      <c r="CY241" s="363"/>
    </row>
    <row r="242" spans="59:103" ht="13.95" customHeight="1" thickBot="1" x14ac:dyDescent="0.35">
      <c r="BG242" s="640" t="s">
        <v>126</v>
      </c>
      <c r="BH242" s="641">
        <f>SUM(BH240:BH241)</f>
        <v>0</v>
      </c>
      <c r="BI242" s="642"/>
      <c r="BJ242" s="642"/>
      <c r="BK242" s="642"/>
      <c r="BL242" s="642"/>
      <c r="BM242" s="643"/>
      <c r="BN242" s="644"/>
      <c r="BO242" s="645"/>
      <c r="CU242" s="356"/>
      <c r="CV242" s="358" t="s">
        <v>151</v>
      </c>
      <c r="CW242" s="358"/>
      <c r="CX242" s="358"/>
      <c r="CY242" s="364" t="str">
        <f>$CY$179</f>
        <v>Sem3</v>
      </c>
    </row>
    <row r="243" spans="59:103" ht="13.95" customHeight="1" thickBot="1" x14ac:dyDescent="0.35">
      <c r="BG243" s="646" t="s">
        <v>185</v>
      </c>
      <c r="BH243" s="647"/>
      <c r="BI243" s="648"/>
      <c r="BJ243" s="649"/>
      <c r="BK243" s="650"/>
      <c r="BL243" s="651" t="s">
        <v>186</v>
      </c>
      <c r="BM243" s="652"/>
      <c r="BN243" s="653"/>
      <c r="BO243" s="654"/>
      <c r="CU243" s="356"/>
      <c r="CV243" s="365" t="s">
        <v>142</v>
      </c>
      <c r="CW243" s="358"/>
      <c r="CX243" s="365" t="s">
        <v>143</v>
      </c>
      <c r="CY243" s="365" t="s">
        <v>144</v>
      </c>
    </row>
    <row r="244" spans="59:103" ht="13.95" customHeight="1" thickBot="1" x14ac:dyDescent="0.35">
      <c r="BG244" s="655" t="s">
        <v>187</v>
      </c>
      <c r="BH244" s="656"/>
      <c r="BI244" s="657"/>
      <c r="BJ244" s="658"/>
      <c r="BK244" s="658"/>
      <c r="BL244" s="612"/>
      <c r="BM244" s="659"/>
      <c r="BN244" s="659"/>
      <c r="BO244" s="660"/>
      <c r="CU244" s="356"/>
      <c r="CV244" s="366"/>
      <c r="CW244" s="367"/>
      <c r="CX244" s="368"/>
      <c r="CY244" s="369"/>
    </row>
    <row r="245" spans="59:103" ht="13.95" customHeight="1" x14ac:dyDescent="0.25">
      <c r="BG245" s="661" t="s">
        <v>188</v>
      </c>
      <c r="BH245" s="662"/>
      <c r="BI245" s="617">
        <v>1</v>
      </c>
      <c r="BJ245" s="617">
        <v>2</v>
      </c>
      <c r="BK245" s="617">
        <v>3</v>
      </c>
      <c r="BL245" s="617" t="s">
        <v>126</v>
      </c>
      <c r="BM245" s="617">
        <v>69</v>
      </c>
      <c r="BN245" s="618">
        <v>169</v>
      </c>
      <c r="BO245" s="619">
        <v>269</v>
      </c>
      <c r="CU245" s="356"/>
      <c r="CV245" s="370"/>
      <c r="CW245" s="371"/>
      <c r="CX245" s="368"/>
      <c r="CY245" s="369"/>
    </row>
    <row r="246" spans="59:103" ht="13.95" customHeight="1" x14ac:dyDescent="0.3">
      <c r="BG246" s="663"/>
      <c r="BH246" s="664"/>
      <c r="BI246" s="665"/>
      <c r="BJ246" s="666"/>
      <c r="BK246" s="666"/>
      <c r="BL246" s="666"/>
      <c r="BM246" s="667"/>
      <c r="BN246" s="624"/>
      <c r="BO246" s="625"/>
      <c r="CU246" s="356"/>
      <c r="CV246" s="370"/>
      <c r="CW246" s="371"/>
      <c r="CX246" s="368"/>
      <c r="CY246" s="369"/>
    </row>
    <row r="247" spans="59:103" ht="13.95" customHeight="1" x14ac:dyDescent="0.3">
      <c r="BG247" s="668"/>
      <c r="BH247" s="669"/>
      <c r="BI247" s="670"/>
      <c r="BJ247" s="667"/>
      <c r="BK247" s="667"/>
      <c r="BL247" s="667"/>
      <c r="BM247" s="639"/>
      <c r="BN247" s="624"/>
      <c r="BO247" s="625"/>
      <c r="CU247" s="356"/>
      <c r="CV247" s="370"/>
      <c r="CW247" s="371"/>
      <c r="CX247" s="368"/>
      <c r="CY247" s="369"/>
    </row>
    <row r="248" spans="59:103" ht="13.95" customHeight="1" x14ac:dyDescent="0.3">
      <c r="BG248" s="671" t="s">
        <v>189</v>
      </c>
      <c r="BH248" s="669"/>
      <c r="BI248" s="670"/>
      <c r="BJ248" s="667"/>
      <c r="BK248" s="667"/>
      <c r="BL248" s="667"/>
      <c r="BM248" s="672"/>
      <c r="BN248" s="644"/>
      <c r="BO248" s="645"/>
      <c r="CU248" s="356"/>
      <c r="CV248" s="372"/>
      <c r="CW248" s="371"/>
      <c r="CX248" s="368"/>
      <c r="CY248" s="369"/>
    </row>
    <row r="249" spans="59:103" ht="13.95" customHeight="1" x14ac:dyDescent="0.3">
      <c r="BG249" s="673"/>
      <c r="BH249" s="674"/>
      <c r="BI249" s="675"/>
      <c r="BJ249" s="672"/>
      <c r="BK249" s="672"/>
      <c r="BL249" s="672"/>
      <c r="BM249" s="672"/>
      <c r="BN249" s="644"/>
      <c r="BO249" s="645"/>
      <c r="CU249" s="356"/>
      <c r="CV249" s="358"/>
      <c r="CW249" s="358"/>
      <c r="CX249" s="361" t="s">
        <v>145</v>
      </c>
      <c r="CY249" s="373"/>
    </row>
    <row r="250" spans="59:103" ht="13.95" customHeight="1" thickBot="1" x14ac:dyDescent="0.35">
      <c r="BG250" s="676"/>
      <c r="BH250" s="675"/>
      <c r="BI250" s="675"/>
      <c r="BJ250" s="672"/>
      <c r="BK250" s="672"/>
      <c r="BL250" s="677"/>
      <c r="BM250" s="678"/>
      <c r="BN250" s="678"/>
      <c r="BO250" s="679"/>
      <c r="CU250" s="356"/>
      <c r="CV250" s="358"/>
      <c r="CW250" s="358"/>
      <c r="CX250" s="358"/>
      <c r="CY250" s="364"/>
    </row>
    <row r="251" spans="59:103" ht="13.95" customHeight="1" thickBot="1" x14ac:dyDescent="0.35">
      <c r="BG251" s="680"/>
      <c r="BH251" s="681"/>
      <c r="BI251" s="682"/>
      <c r="BJ251" s="682"/>
      <c r="BK251" s="683"/>
      <c r="BL251" s="614" t="s">
        <v>190</v>
      </c>
      <c r="BM251" s="684"/>
      <c r="BN251" s="659"/>
      <c r="BO251" s="660"/>
      <c r="CU251" s="374"/>
      <c r="CV251" s="375" t="s">
        <v>146</v>
      </c>
      <c r="CW251" s="376"/>
      <c r="CX251" s="377" t="s">
        <v>147</v>
      </c>
      <c r="CY251" s="378"/>
    </row>
    <row r="252" spans="59:103" ht="13.95" customHeight="1" x14ac:dyDescent="0.3">
      <c r="BG252" s="685"/>
      <c r="BH252" s="686"/>
      <c r="BI252" s="685"/>
      <c r="BJ252" s="685"/>
      <c r="BK252" s="685"/>
      <c r="BL252" s="685"/>
      <c r="BM252" s="685"/>
      <c r="BN252" s="26"/>
      <c r="BO252" s="26"/>
      <c r="CU252" s="48"/>
      <c r="CV252" s="48"/>
      <c r="CW252" s="48"/>
      <c r="CX252" s="48"/>
      <c r="CY252" s="48"/>
    </row>
    <row r="253" spans="59:103" ht="13.95" customHeight="1" thickBot="1" x14ac:dyDescent="0.35">
      <c r="BG253" s="48"/>
      <c r="BH253" s="48"/>
      <c r="BI253" s="48"/>
      <c r="BJ253" s="48"/>
      <c r="BK253" s="48"/>
      <c r="BL253" s="48"/>
      <c r="BM253" s="48"/>
      <c r="BN253" s="48"/>
      <c r="BO253" s="48"/>
      <c r="CU253" s="48"/>
      <c r="CV253" s="48"/>
      <c r="CW253" s="48"/>
      <c r="CX253" s="48"/>
      <c r="CY253" s="48"/>
    </row>
    <row r="254" spans="59:103" ht="13.95" customHeight="1" x14ac:dyDescent="0.25">
      <c r="BG254" s="586"/>
      <c r="BH254" s="587" t="s">
        <v>176</v>
      </c>
      <c r="BI254" s="588"/>
      <c r="BJ254" s="588" t="s">
        <v>177</v>
      </c>
      <c r="BK254" s="588"/>
      <c r="BL254" s="588"/>
      <c r="BM254" s="588"/>
      <c r="BN254" s="588"/>
      <c r="BO254" s="589"/>
      <c r="CU254" s="353"/>
      <c r="CV254" s="354" t="s">
        <v>136</v>
      </c>
      <c r="CW254" s="354"/>
      <c r="CX254" s="354" t="s">
        <v>137</v>
      </c>
      <c r="CY254" s="355">
        <f>$CY$175</f>
        <v>42635</v>
      </c>
    </row>
    <row r="255" spans="59:103" ht="13.95" customHeight="1" x14ac:dyDescent="0.25">
      <c r="BG255" s="590"/>
      <c r="BH255" s="591"/>
      <c r="BI255" s="592" t="s">
        <v>178</v>
      </c>
      <c r="BJ255" s="592"/>
      <c r="BK255" s="592"/>
      <c r="BL255" s="592"/>
      <c r="BM255" s="592"/>
      <c r="BN255" s="593" t="s">
        <v>179</v>
      </c>
      <c r="BO255" s="594">
        <v>15</v>
      </c>
      <c r="CU255" s="356"/>
      <c r="CV255" s="357" t="s">
        <v>6</v>
      </c>
      <c r="CW255" s="358"/>
      <c r="CX255" s="359" t="str">
        <f>$CX$176</f>
        <v xml:space="preserve">          Joueurs @ $13.00</v>
      </c>
      <c r="CY255" s="359" t="s">
        <v>139</v>
      </c>
    </row>
    <row r="256" spans="59:103" ht="13.95" customHeight="1" x14ac:dyDescent="0.3">
      <c r="BG256" s="595"/>
      <c r="BH256" s="596"/>
      <c r="BI256" s="597"/>
      <c r="BJ256" s="597"/>
      <c r="BK256" s="597"/>
      <c r="BL256" s="597"/>
      <c r="BM256" s="597"/>
      <c r="BN256" s="593"/>
      <c r="BO256" s="594"/>
      <c r="CU256" s="356"/>
      <c r="CV256" s="360" t="str">
        <f>Donnees!BF8</f>
        <v>Carole Moreau</v>
      </c>
      <c r="CW256" s="358"/>
      <c r="CX256" s="361" t="str">
        <f>$CX$177</f>
        <v xml:space="preserve">          Substituts @ $10.00</v>
      </c>
      <c r="CY256" s="361" t="s">
        <v>139</v>
      </c>
    </row>
    <row r="257" spans="59:103" ht="13.95" customHeight="1" x14ac:dyDescent="0.25">
      <c r="BG257" s="598" t="s">
        <v>180</v>
      </c>
      <c r="BH257" s="599">
        <v>4</v>
      </c>
      <c r="BI257" s="592"/>
      <c r="BJ257" s="592"/>
      <c r="BK257" s="592" t="s">
        <v>100</v>
      </c>
      <c r="BL257" s="600">
        <f>$BL$178</f>
        <v>42628</v>
      </c>
      <c r="BM257" s="601"/>
      <c r="BN257" s="602"/>
      <c r="BO257" s="603"/>
      <c r="CU257" s="356"/>
      <c r="CV257" s="360"/>
      <c r="CW257" s="358"/>
      <c r="CX257" s="362"/>
      <c r="CY257" s="363"/>
    </row>
    <row r="258" spans="59:103" ht="13.95" customHeight="1" x14ac:dyDescent="0.3">
      <c r="BG258" s="604"/>
      <c r="BH258" s="596"/>
      <c r="BI258" s="597"/>
      <c r="BJ258" s="597"/>
      <c r="BK258" s="597"/>
      <c r="BL258" s="596"/>
      <c r="BM258" s="597"/>
      <c r="BN258" s="593"/>
      <c r="BO258" s="594"/>
      <c r="CU258" s="356"/>
      <c r="CV258" s="358" t="s">
        <v>152</v>
      </c>
      <c r="CW258" s="358"/>
      <c r="CX258" s="358"/>
      <c r="CY258" s="364" t="str">
        <f>$CY$179</f>
        <v>Sem3</v>
      </c>
    </row>
    <row r="259" spans="59:103" ht="13.95" customHeight="1" x14ac:dyDescent="0.3">
      <c r="BG259" s="598" t="s">
        <v>181</v>
      </c>
      <c r="BH259" s="605" t="str">
        <f>Donnees!BF6</f>
        <v>Jocelyne Brunelle</v>
      </c>
      <c r="BI259" s="591"/>
      <c r="BJ259" s="596"/>
      <c r="BK259" s="606"/>
      <c r="BL259" s="593" t="str">
        <f>$BL$180</f>
        <v>Sem2</v>
      </c>
      <c r="BM259" s="607"/>
      <c r="BN259" s="606"/>
      <c r="BO259" s="608"/>
      <c r="CU259" s="356"/>
      <c r="CV259" s="365" t="s">
        <v>142</v>
      </c>
      <c r="CW259" s="358"/>
      <c r="CX259" s="365" t="s">
        <v>143</v>
      </c>
      <c r="CY259" s="365" t="s">
        <v>144</v>
      </c>
    </row>
    <row r="260" spans="59:103" ht="13.95" customHeight="1" thickBot="1" x14ac:dyDescent="0.35">
      <c r="BG260" s="609"/>
      <c r="BH260" s="610"/>
      <c r="BI260" s="611"/>
      <c r="BJ260" s="612"/>
      <c r="BK260" s="612"/>
      <c r="BL260" s="610"/>
      <c r="BM260" s="613"/>
      <c r="BN260" s="611"/>
      <c r="BO260" s="614"/>
      <c r="CU260" s="356"/>
      <c r="CV260" s="366"/>
      <c r="CW260" s="367"/>
      <c r="CX260" s="368"/>
      <c r="CY260" s="369"/>
    </row>
    <row r="261" spans="59:103" ht="13.95" customHeight="1" x14ac:dyDescent="0.25">
      <c r="BG261" s="615" t="s">
        <v>182</v>
      </c>
      <c r="BH261" s="616" t="s">
        <v>172</v>
      </c>
      <c r="BI261" s="617">
        <v>1</v>
      </c>
      <c r="BJ261" s="617">
        <v>2</v>
      </c>
      <c r="BK261" s="617">
        <v>3</v>
      </c>
      <c r="BL261" s="617" t="s">
        <v>126</v>
      </c>
      <c r="BM261" s="617">
        <v>69</v>
      </c>
      <c r="BN261" s="618">
        <v>169</v>
      </c>
      <c r="BO261" s="619">
        <v>269</v>
      </c>
      <c r="CU261" s="356"/>
      <c r="CV261" s="370"/>
      <c r="CW261" s="371"/>
      <c r="CX261" s="368"/>
      <c r="CY261" s="369"/>
    </row>
    <row r="262" spans="59:103" ht="13.95" customHeight="1" x14ac:dyDescent="0.25">
      <c r="BG262" s="620">
        <f t="shared" ref="BG262:BH266" si="2">C32</f>
        <v>0</v>
      </c>
      <c r="BH262" s="621">
        <f t="shared" si="2"/>
        <v>0</v>
      </c>
      <c r="BI262" s="622"/>
      <c r="BJ262" s="622"/>
      <c r="BK262" s="622"/>
      <c r="BL262" s="622"/>
      <c r="BM262" s="623"/>
      <c r="BN262" s="624"/>
      <c r="BO262" s="625"/>
      <c r="CU262" s="356"/>
      <c r="CV262" s="370"/>
      <c r="CW262" s="371"/>
      <c r="CX262" s="368"/>
      <c r="CY262" s="369"/>
    </row>
    <row r="263" spans="59:103" ht="13.95" customHeight="1" x14ac:dyDescent="0.25">
      <c r="BG263" s="620">
        <f t="shared" si="2"/>
        <v>0</v>
      </c>
      <c r="BH263" s="621">
        <f t="shared" si="2"/>
        <v>0</v>
      </c>
      <c r="BI263" s="622"/>
      <c r="BJ263" s="622"/>
      <c r="BK263" s="622"/>
      <c r="BL263" s="622"/>
      <c r="BM263" s="623"/>
      <c r="BN263" s="624"/>
      <c r="BO263" s="625"/>
      <c r="CU263" s="356"/>
      <c r="CV263" s="370"/>
      <c r="CW263" s="371"/>
      <c r="CX263" s="368"/>
      <c r="CY263" s="369"/>
    </row>
    <row r="264" spans="59:103" ht="13.95" customHeight="1" x14ac:dyDescent="0.25">
      <c r="BG264" s="620">
        <f t="shared" si="2"/>
        <v>0</v>
      </c>
      <c r="BH264" s="621">
        <f t="shared" si="2"/>
        <v>0</v>
      </c>
      <c r="BI264" s="622"/>
      <c r="BJ264" s="622"/>
      <c r="BK264" s="622"/>
      <c r="BL264" s="622"/>
      <c r="BM264" s="623"/>
      <c r="BN264" s="624"/>
      <c r="BO264" s="625"/>
      <c r="CU264" s="356"/>
      <c r="CV264" s="372"/>
      <c r="CW264" s="371"/>
      <c r="CX264" s="368"/>
      <c r="CY264" s="369"/>
    </row>
    <row r="265" spans="59:103" ht="13.95" customHeight="1" x14ac:dyDescent="0.25">
      <c r="BG265" s="620">
        <f t="shared" si="2"/>
        <v>0</v>
      </c>
      <c r="BH265" s="621">
        <f t="shared" si="2"/>
        <v>0</v>
      </c>
      <c r="BI265" s="622"/>
      <c r="BJ265" s="622"/>
      <c r="BK265" s="622"/>
      <c r="BL265" s="622"/>
      <c r="BM265" s="623"/>
      <c r="BN265" s="624"/>
      <c r="BO265" s="625"/>
      <c r="CU265" s="356"/>
      <c r="CV265" s="358"/>
      <c r="CW265" s="358"/>
      <c r="CX265" s="361" t="s">
        <v>145</v>
      </c>
      <c r="CY265" s="373"/>
    </row>
    <row r="266" spans="59:103" ht="13.95" customHeight="1" thickBot="1" x14ac:dyDescent="0.3">
      <c r="BG266" s="626">
        <f t="shared" si="2"/>
        <v>0</v>
      </c>
      <c r="BH266" s="627">
        <f t="shared" si="2"/>
        <v>0</v>
      </c>
      <c r="BI266" s="628"/>
      <c r="BJ266" s="628"/>
      <c r="BK266" s="628"/>
      <c r="BL266" s="628"/>
      <c r="BM266" s="629"/>
      <c r="BN266" s="630"/>
      <c r="BO266" s="631"/>
      <c r="CU266" s="356"/>
      <c r="CV266" s="358"/>
      <c r="CW266" s="358"/>
      <c r="CX266" s="358"/>
      <c r="CY266" s="364"/>
    </row>
    <row r="267" spans="59:103" ht="13.95" customHeight="1" x14ac:dyDescent="0.3">
      <c r="BG267" s="632" t="s">
        <v>183</v>
      </c>
      <c r="BH267" s="633">
        <f>SUM(BH262:BH266)</f>
        <v>0</v>
      </c>
      <c r="BI267" s="634"/>
      <c r="BJ267" s="634"/>
      <c r="BK267" s="634"/>
      <c r="BL267" s="634"/>
      <c r="BM267" s="635"/>
      <c r="BN267" s="618"/>
      <c r="BO267" s="619"/>
      <c r="CU267" s="374"/>
      <c r="CV267" s="375" t="s">
        <v>146</v>
      </c>
      <c r="CW267" s="376"/>
      <c r="CX267" s="377" t="s">
        <v>147</v>
      </c>
      <c r="CY267" s="378"/>
    </row>
    <row r="268" spans="59:103" ht="13.95" customHeight="1" x14ac:dyDescent="0.3">
      <c r="BG268" s="636" t="s">
        <v>184</v>
      </c>
      <c r="BH268" s="637">
        <f>A41</f>
        <v>0</v>
      </c>
      <c r="BI268" s="638"/>
      <c r="BJ268" s="638"/>
      <c r="BK268" s="638"/>
      <c r="BL268" s="638"/>
      <c r="BM268" s="639"/>
      <c r="BN268" s="624"/>
      <c r="BO268" s="625"/>
    </row>
    <row r="269" spans="59:103" ht="13.95" customHeight="1" thickBot="1" x14ac:dyDescent="0.35">
      <c r="BG269" s="640" t="s">
        <v>126</v>
      </c>
      <c r="BH269" s="641">
        <f>SUM(BH267:BH268)</f>
        <v>0</v>
      </c>
      <c r="BI269" s="642"/>
      <c r="BJ269" s="642"/>
      <c r="BK269" s="642"/>
      <c r="BL269" s="642"/>
      <c r="BM269" s="643"/>
      <c r="BN269" s="644"/>
      <c r="BO269" s="645"/>
      <c r="CU269" s="353"/>
      <c r="CV269" s="354" t="s">
        <v>136</v>
      </c>
      <c r="CW269" s="354"/>
      <c r="CX269" s="354" t="s">
        <v>137</v>
      </c>
      <c r="CY269" s="355">
        <f>$CY$175</f>
        <v>42635</v>
      </c>
    </row>
    <row r="270" spans="59:103" ht="13.95" customHeight="1" thickBot="1" x14ac:dyDescent="0.35">
      <c r="BG270" s="646" t="s">
        <v>185</v>
      </c>
      <c r="BH270" s="647"/>
      <c r="BI270" s="648"/>
      <c r="BJ270" s="649"/>
      <c r="BK270" s="650"/>
      <c r="BL270" s="651" t="s">
        <v>186</v>
      </c>
      <c r="BM270" s="652"/>
      <c r="BN270" s="653"/>
      <c r="BO270" s="654"/>
      <c r="CU270" s="356"/>
      <c r="CV270" s="357" t="s">
        <v>6</v>
      </c>
      <c r="CW270" s="358"/>
      <c r="CX270" s="359" t="str">
        <f>$CX$176</f>
        <v xml:space="preserve">          Joueurs @ $13.00</v>
      </c>
      <c r="CY270" s="359" t="s">
        <v>139</v>
      </c>
    </row>
    <row r="271" spans="59:103" ht="13.95" customHeight="1" thickBot="1" x14ac:dyDescent="0.35">
      <c r="BG271" s="655" t="s">
        <v>187</v>
      </c>
      <c r="BH271" s="656"/>
      <c r="BI271" s="657"/>
      <c r="BJ271" s="658"/>
      <c r="BK271" s="658"/>
      <c r="BL271" s="612"/>
      <c r="BM271" s="659"/>
      <c r="BN271" s="659"/>
      <c r="BO271" s="660"/>
      <c r="CU271" s="356"/>
      <c r="CV271" s="360" t="str">
        <f>Donnees!BF9</f>
        <v>Cécile Hébert</v>
      </c>
      <c r="CW271" s="358"/>
      <c r="CX271" s="361" t="str">
        <f>$CX$177</f>
        <v xml:space="preserve">          Substituts @ $10.00</v>
      </c>
      <c r="CY271" s="361" t="s">
        <v>139</v>
      </c>
    </row>
    <row r="272" spans="59:103" ht="13.95" customHeight="1" x14ac:dyDescent="0.25">
      <c r="BG272" s="661" t="s">
        <v>188</v>
      </c>
      <c r="BH272" s="662"/>
      <c r="BI272" s="617">
        <v>1</v>
      </c>
      <c r="BJ272" s="617">
        <v>2</v>
      </c>
      <c r="BK272" s="617">
        <v>3</v>
      </c>
      <c r="BL272" s="617" t="s">
        <v>126</v>
      </c>
      <c r="BM272" s="617">
        <v>69</v>
      </c>
      <c r="BN272" s="618">
        <v>169</v>
      </c>
      <c r="BO272" s="619">
        <v>269</v>
      </c>
      <c r="CU272" s="356"/>
      <c r="CV272" s="360"/>
      <c r="CW272" s="358"/>
      <c r="CX272" s="362"/>
      <c r="CY272" s="363"/>
    </row>
    <row r="273" spans="59:103" ht="13.95" customHeight="1" x14ac:dyDescent="0.3">
      <c r="BG273" s="663"/>
      <c r="BH273" s="664"/>
      <c r="BI273" s="665"/>
      <c r="BJ273" s="666"/>
      <c r="BK273" s="666"/>
      <c r="BL273" s="666"/>
      <c r="BM273" s="667"/>
      <c r="BN273" s="624"/>
      <c r="BO273" s="625"/>
      <c r="CU273" s="356"/>
      <c r="CV273" s="358" t="s">
        <v>153</v>
      </c>
      <c r="CW273" s="358"/>
      <c r="CX273" s="358"/>
      <c r="CY273" s="364" t="str">
        <f>$CY$179</f>
        <v>Sem3</v>
      </c>
    </row>
    <row r="274" spans="59:103" ht="13.95" customHeight="1" x14ac:dyDescent="0.3">
      <c r="BG274" s="668"/>
      <c r="BH274" s="669"/>
      <c r="BI274" s="670"/>
      <c r="BJ274" s="667"/>
      <c r="BK274" s="667"/>
      <c r="BL274" s="667"/>
      <c r="BM274" s="639"/>
      <c r="BN274" s="624"/>
      <c r="BO274" s="625"/>
      <c r="CU274" s="356"/>
      <c r="CV274" s="365" t="s">
        <v>142</v>
      </c>
      <c r="CW274" s="358"/>
      <c r="CX274" s="365" t="s">
        <v>143</v>
      </c>
      <c r="CY274" s="365" t="s">
        <v>144</v>
      </c>
    </row>
    <row r="275" spans="59:103" ht="13.95" customHeight="1" x14ac:dyDescent="0.3">
      <c r="BG275" s="671" t="s">
        <v>189</v>
      </c>
      <c r="BH275" s="669"/>
      <c r="BI275" s="670"/>
      <c r="BJ275" s="667"/>
      <c r="BK275" s="667"/>
      <c r="BL275" s="667"/>
      <c r="BM275" s="672"/>
      <c r="BN275" s="644"/>
      <c r="BO275" s="645"/>
      <c r="CU275" s="356"/>
      <c r="CV275" s="366"/>
      <c r="CW275" s="367"/>
      <c r="CX275" s="368"/>
      <c r="CY275" s="369"/>
    </row>
    <row r="276" spans="59:103" ht="13.95" customHeight="1" x14ac:dyDescent="0.3">
      <c r="BG276" s="673"/>
      <c r="BH276" s="674"/>
      <c r="BI276" s="675"/>
      <c r="BJ276" s="672"/>
      <c r="BK276" s="672"/>
      <c r="BL276" s="672"/>
      <c r="BM276" s="672"/>
      <c r="BN276" s="644"/>
      <c r="BO276" s="645"/>
      <c r="CU276" s="356"/>
      <c r="CV276" s="370"/>
      <c r="CW276" s="371"/>
      <c r="CX276" s="368"/>
      <c r="CY276" s="369"/>
    </row>
    <row r="277" spans="59:103" ht="13.95" customHeight="1" thickBot="1" x14ac:dyDescent="0.35">
      <c r="BG277" s="676"/>
      <c r="BH277" s="675"/>
      <c r="BI277" s="675"/>
      <c r="BJ277" s="672"/>
      <c r="BK277" s="672"/>
      <c r="BL277" s="677"/>
      <c r="BM277" s="678"/>
      <c r="BN277" s="678"/>
      <c r="BO277" s="679"/>
      <c r="CU277" s="356"/>
      <c r="CV277" s="370"/>
      <c r="CW277" s="371"/>
      <c r="CX277" s="368"/>
      <c r="CY277" s="369"/>
    </row>
    <row r="278" spans="59:103" ht="13.95" customHeight="1" thickBot="1" x14ac:dyDescent="0.35">
      <c r="BG278" s="680"/>
      <c r="BH278" s="681"/>
      <c r="BI278" s="682"/>
      <c r="BJ278" s="682"/>
      <c r="BK278" s="683"/>
      <c r="BL278" s="614" t="s">
        <v>190</v>
      </c>
      <c r="BM278" s="684"/>
      <c r="BN278" s="659"/>
      <c r="BO278" s="660"/>
      <c r="CU278" s="356"/>
      <c r="CV278" s="370"/>
      <c r="CW278" s="371"/>
      <c r="CX278" s="368"/>
      <c r="CY278" s="369"/>
    </row>
    <row r="279" spans="59:103" ht="13.95" customHeight="1" x14ac:dyDescent="0.25">
      <c r="BG279" s="586"/>
      <c r="BH279" s="587" t="s">
        <v>176</v>
      </c>
      <c r="BI279" s="588"/>
      <c r="BJ279" s="588" t="s">
        <v>177</v>
      </c>
      <c r="BK279" s="588"/>
      <c r="BL279" s="588"/>
      <c r="BM279" s="588"/>
      <c r="BN279" s="588"/>
      <c r="BO279" s="589"/>
      <c r="CU279" s="356"/>
      <c r="CV279" s="372"/>
      <c r="CW279" s="371"/>
      <c r="CX279" s="368"/>
      <c r="CY279" s="369"/>
    </row>
    <row r="280" spans="59:103" ht="13.95" customHeight="1" x14ac:dyDescent="0.25">
      <c r="BG280" s="590"/>
      <c r="BH280" s="591"/>
      <c r="BI280" s="592" t="s">
        <v>178</v>
      </c>
      <c r="BJ280" s="592"/>
      <c r="BK280" s="592"/>
      <c r="BL280" s="592"/>
      <c r="BM280" s="592"/>
      <c r="BN280" s="593" t="s">
        <v>179</v>
      </c>
      <c r="BO280" s="594">
        <v>8</v>
      </c>
      <c r="CU280" s="356"/>
      <c r="CV280" s="358"/>
      <c r="CW280" s="358"/>
      <c r="CX280" s="361" t="s">
        <v>145</v>
      </c>
      <c r="CY280" s="373"/>
    </row>
    <row r="281" spans="59:103" ht="13.95" customHeight="1" thickBot="1" x14ac:dyDescent="0.35">
      <c r="BG281" s="595"/>
      <c r="BH281" s="596"/>
      <c r="BI281" s="597"/>
      <c r="BJ281" s="597"/>
      <c r="BK281" s="597"/>
      <c r="BL281" s="597"/>
      <c r="BM281" s="597"/>
      <c r="BN281" s="593"/>
      <c r="BO281" s="594"/>
      <c r="CU281" s="356"/>
      <c r="CV281" s="358"/>
      <c r="CW281" s="358"/>
      <c r="CX281" s="358"/>
      <c r="CY281" s="364"/>
    </row>
    <row r="282" spans="59:103" ht="13.95" customHeight="1" x14ac:dyDescent="0.25">
      <c r="BG282" s="598" t="s">
        <v>180</v>
      </c>
      <c r="BH282" s="599">
        <v>5</v>
      </c>
      <c r="BI282" s="592"/>
      <c r="BJ282" s="592"/>
      <c r="BK282" s="592" t="s">
        <v>100</v>
      </c>
      <c r="BL282" s="600">
        <f>$BL$178</f>
        <v>42628</v>
      </c>
      <c r="BM282" s="601"/>
      <c r="BN282" s="602"/>
      <c r="BO282" s="603"/>
      <c r="CU282" s="374"/>
      <c r="CV282" s="375" t="s">
        <v>146</v>
      </c>
      <c r="CW282" s="376"/>
      <c r="CX282" s="377" t="s">
        <v>147</v>
      </c>
      <c r="CY282" s="378"/>
    </row>
    <row r="283" spans="59:103" ht="13.95" customHeight="1" x14ac:dyDescent="0.3">
      <c r="BG283" s="604"/>
      <c r="BH283" s="596"/>
      <c r="BI283" s="597"/>
      <c r="BJ283" s="597"/>
      <c r="BK283" s="597"/>
      <c r="BL283" s="596"/>
      <c r="BM283" s="597"/>
      <c r="BN283" s="593"/>
      <c r="BO283" s="594"/>
      <c r="CU283" s="379"/>
      <c r="CV283" s="379"/>
      <c r="CW283" s="379"/>
      <c r="CX283" s="379"/>
      <c r="CY283" s="379"/>
    </row>
    <row r="284" spans="59:103" ht="13.95" customHeight="1" x14ac:dyDescent="0.3">
      <c r="BG284" s="598" t="s">
        <v>181</v>
      </c>
      <c r="BH284" s="605" t="str">
        <f>Donnees!BF7</f>
        <v>Gilberte Caron</v>
      </c>
      <c r="BI284" s="591"/>
      <c r="BJ284" s="596"/>
      <c r="BK284" s="606"/>
      <c r="BL284" s="593" t="str">
        <f>$BL$180</f>
        <v>Sem2</v>
      </c>
      <c r="BM284" s="607"/>
      <c r="BN284" s="606"/>
      <c r="BO284" s="608"/>
      <c r="CU284" s="48"/>
      <c r="CV284" s="48"/>
      <c r="CW284" s="48"/>
      <c r="CX284" s="48"/>
      <c r="CY284" s="48"/>
    </row>
    <row r="285" spans="59:103" ht="13.95" customHeight="1" thickBot="1" x14ac:dyDescent="0.35">
      <c r="BG285" s="609"/>
      <c r="BH285" s="610"/>
      <c r="BI285" s="611"/>
      <c r="BJ285" s="612"/>
      <c r="BK285" s="612"/>
      <c r="BL285" s="610"/>
      <c r="BM285" s="613"/>
      <c r="BN285" s="611"/>
      <c r="BO285" s="614"/>
      <c r="CU285" s="353"/>
      <c r="CV285" s="354" t="s">
        <v>136</v>
      </c>
      <c r="CW285" s="354"/>
      <c r="CX285" s="354" t="s">
        <v>137</v>
      </c>
      <c r="CY285" s="355">
        <f>$CY$175</f>
        <v>42635</v>
      </c>
    </row>
    <row r="286" spans="59:103" ht="13.95" customHeight="1" x14ac:dyDescent="0.25">
      <c r="BG286" s="615" t="s">
        <v>182</v>
      </c>
      <c r="BH286" s="616" t="s">
        <v>172</v>
      </c>
      <c r="BI286" s="617">
        <v>1</v>
      </c>
      <c r="BJ286" s="617">
        <v>2</v>
      </c>
      <c r="BK286" s="617">
        <v>3</v>
      </c>
      <c r="BL286" s="617" t="s">
        <v>126</v>
      </c>
      <c r="BM286" s="617">
        <v>69</v>
      </c>
      <c r="BN286" s="618">
        <v>169</v>
      </c>
      <c r="BO286" s="619">
        <v>269</v>
      </c>
      <c r="CU286" s="356"/>
      <c r="CV286" s="357" t="s">
        <v>6</v>
      </c>
      <c r="CW286" s="358"/>
      <c r="CX286" s="359" t="str">
        <f>$CX$176</f>
        <v xml:space="preserve">          Joueurs @ $13.00</v>
      </c>
      <c r="CY286" s="359" t="s">
        <v>139</v>
      </c>
    </row>
    <row r="287" spans="59:103" ht="13.95" customHeight="1" x14ac:dyDescent="0.25">
      <c r="BG287" s="620">
        <f t="shared" ref="BG287:BH291" si="3">C42</f>
        <v>0</v>
      </c>
      <c r="BH287" s="621">
        <f t="shared" si="3"/>
        <v>0</v>
      </c>
      <c r="BI287" s="622"/>
      <c r="BJ287" s="622"/>
      <c r="BK287" s="622"/>
      <c r="BL287" s="622"/>
      <c r="BM287" s="623"/>
      <c r="BN287" s="624"/>
      <c r="BO287" s="625"/>
      <c r="CU287" s="356"/>
      <c r="CV287" s="360" t="str">
        <f>Donnees!BF10</f>
        <v>Jeannine Chartré</v>
      </c>
      <c r="CW287" s="358"/>
      <c r="CX287" s="361" t="str">
        <f>$CX$177</f>
        <v xml:space="preserve">          Substituts @ $10.00</v>
      </c>
      <c r="CY287" s="361" t="s">
        <v>139</v>
      </c>
    </row>
    <row r="288" spans="59:103" ht="13.95" customHeight="1" x14ac:dyDescent="0.25">
      <c r="BG288" s="620">
        <f t="shared" si="3"/>
        <v>0</v>
      </c>
      <c r="BH288" s="621">
        <f t="shared" si="3"/>
        <v>0</v>
      </c>
      <c r="BI288" s="622"/>
      <c r="BJ288" s="622"/>
      <c r="BK288" s="622"/>
      <c r="BL288" s="622"/>
      <c r="BM288" s="623"/>
      <c r="BN288" s="624"/>
      <c r="BO288" s="625"/>
      <c r="CU288" s="356"/>
      <c r="CV288" s="360"/>
      <c r="CW288" s="358"/>
      <c r="CX288" s="362"/>
      <c r="CY288" s="363"/>
    </row>
    <row r="289" spans="59:103" ht="13.95" customHeight="1" x14ac:dyDescent="0.25">
      <c r="BG289" s="620">
        <f t="shared" si="3"/>
        <v>0</v>
      </c>
      <c r="BH289" s="621">
        <f t="shared" si="3"/>
        <v>0</v>
      </c>
      <c r="BI289" s="622"/>
      <c r="BJ289" s="622"/>
      <c r="BK289" s="622"/>
      <c r="BL289" s="622"/>
      <c r="BM289" s="623"/>
      <c r="BN289" s="624"/>
      <c r="BO289" s="625"/>
      <c r="CU289" s="356"/>
      <c r="CV289" s="358" t="s">
        <v>154</v>
      </c>
      <c r="CW289" s="358"/>
      <c r="CX289" s="358"/>
      <c r="CY289" s="364" t="str">
        <f>$CY$179</f>
        <v>Sem3</v>
      </c>
    </row>
    <row r="290" spans="59:103" ht="13.95" customHeight="1" x14ac:dyDescent="0.25">
      <c r="BG290" s="620">
        <f t="shared" si="3"/>
        <v>0</v>
      </c>
      <c r="BH290" s="621">
        <f t="shared" si="3"/>
        <v>0</v>
      </c>
      <c r="BI290" s="622"/>
      <c r="BJ290" s="622"/>
      <c r="BK290" s="622"/>
      <c r="BL290" s="622"/>
      <c r="BM290" s="623"/>
      <c r="BN290" s="624"/>
      <c r="BO290" s="625"/>
      <c r="CU290" s="356"/>
      <c r="CV290" s="365" t="s">
        <v>142</v>
      </c>
      <c r="CW290" s="358"/>
      <c r="CX290" s="365" t="s">
        <v>143</v>
      </c>
      <c r="CY290" s="365" t="s">
        <v>144</v>
      </c>
    </row>
    <row r="291" spans="59:103" ht="13.95" customHeight="1" thickBot="1" x14ac:dyDescent="0.3">
      <c r="BG291" s="626">
        <f t="shared" si="3"/>
        <v>0</v>
      </c>
      <c r="BH291" s="627">
        <f t="shared" si="3"/>
        <v>0</v>
      </c>
      <c r="BI291" s="628"/>
      <c r="BJ291" s="628"/>
      <c r="BK291" s="628"/>
      <c r="BL291" s="628"/>
      <c r="BM291" s="629"/>
      <c r="BN291" s="630"/>
      <c r="BO291" s="631"/>
      <c r="CU291" s="356"/>
      <c r="CV291" s="366"/>
      <c r="CW291" s="367"/>
      <c r="CX291" s="368"/>
      <c r="CY291" s="369"/>
    </row>
    <row r="292" spans="59:103" ht="13.95" customHeight="1" x14ac:dyDescent="0.3">
      <c r="BG292" s="632" t="s">
        <v>183</v>
      </c>
      <c r="BH292" s="633">
        <f>SUM(BH287:BH291)</f>
        <v>0</v>
      </c>
      <c r="BI292" s="634"/>
      <c r="BJ292" s="634"/>
      <c r="BK292" s="634"/>
      <c r="BL292" s="634"/>
      <c r="BM292" s="635"/>
      <c r="BN292" s="618"/>
      <c r="BO292" s="619"/>
      <c r="CU292" s="356"/>
      <c r="CV292" s="370"/>
      <c r="CW292" s="371"/>
      <c r="CX292" s="368"/>
      <c r="CY292" s="369"/>
    </row>
    <row r="293" spans="59:103" ht="13.95" customHeight="1" x14ac:dyDescent="0.3">
      <c r="BG293" s="636" t="s">
        <v>184</v>
      </c>
      <c r="BH293" s="637">
        <f>A51</f>
        <v>0</v>
      </c>
      <c r="BI293" s="638"/>
      <c r="BJ293" s="638"/>
      <c r="BK293" s="638"/>
      <c r="BL293" s="638"/>
      <c r="BM293" s="639"/>
      <c r="BN293" s="624"/>
      <c r="BO293" s="625"/>
      <c r="CU293" s="356"/>
      <c r="CV293" s="370"/>
      <c r="CW293" s="371"/>
      <c r="CX293" s="368"/>
      <c r="CY293" s="369"/>
    </row>
    <row r="294" spans="59:103" ht="13.95" customHeight="1" thickBot="1" x14ac:dyDescent="0.35">
      <c r="BG294" s="640" t="s">
        <v>126</v>
      </c>
      <c r="BH294" s="641">
        <f>SUM(BH292:BH293)</f>
        <v>0</v>
      </c>
      <c r="BI294" s="642"/>
      <c r="BJ294" s="642"/>
      <c r="BK294" s="642"/>
      <c r="BL294" s="642"/>
      <c r="BM294" s="643"/>
      <c r="BN294" s="644"/>
      <c r="BO294" s="645"/>
      <c r="CU294" s="356"/>
      <c r="CV294" s="370"/>
      <c r="CW294" s="371"/>
      <c r="CX294" s="368"/>
      <c r="CY294" s="369"/>
    </row>
    <row r="295" spans="59:103" ht="13.95" customHeight="1" thickBot="1" x14ac:dyDescent="0.35">
      <c r="BG295" s="646" t="s">
        <v>185</v>
      </c>
      <c r="BH295" s="647"/>
      <c r="BI295" s="648"/>
      <c r="BJ295" s="649"/>
      <c r="BK295" s="650"/>
      <c r="BL295" s="651" t="s">
        <v>186</v>
      </c>
      <c r="BM295" s="652"/>
      <c r="BN295" s="653"/>
      <c r="BO295" s="654"/>
      <c r="CU295" s="356"/>
      <c r="CV295" s="372"/>
      <c r="CW295" s="371"/>
      <c r="CX295" s="368"/>
      <c r="CY295" s="369"/>
    </row>
    <row r="296" spans="59:103" ht="13.95" customHeight="1" thickBot="1" x14ac:dyDescent="0.35">
      <c r="BG296" s="655" t="s">
        <v>187</v>
      </c>
      <c r="BH296" s="656"/>
      <c r="BI296" s="657"/>
      <c r="BJ296" s="658"/>
      <c r="BK296" s="658"/>
      <c r="BL296" s="612"/>
      <c r="BM296" s="659"/>
      <c r="BN296" s="659"/>
      <c r="BO296" s="660"/>
      <c r="CU296" s="356"/>
      <c r="CV296" s="358"/>
      <c r="CW296" s="358"/>
      <c r="CX296" s="361" t="s">
        <v>145</v>
      </c>
      <c r="CY296" s="373"/>
    </row>
    <row r="297" spans="59:103" ht="13.95" customHeight="1" thickBot="1" x14ac:dyDescent="0.3">
      <c r="BG297" s="661" t="s">
        <v>188</v>
      </c>
      <c r="BH297" s="662"/>
      <c r="BI297" s="617">
        <v>1</v>
      </c>
      <c r="BJ297" s="617">
        <v>2</v>
      </c>
      <c r="BK297" s="617">
        <v>3</v>
      </c>
      <c r="BL297" s="617" t="s">
        <v>126</v>
      </c>
      <c r="BM297" s="617">
        <v>69</v>
      </c>
      <c r="BN297" s="618">
        <v>169</v>
      </c>
      <c r="BO297" s="619">
        <v>269</v>
      </c>
      <c r="CU297" s="356"/>
      <c r="CV297" s="358"/>
      <c r="CW297" s="358"/>
      <c r="CX297" s="358"/>
      <c r="CY297" s="364"/>
    </row>
    <row r="298" spans="59:103" ht="13.95" customHeight="1" x14ac:dyDescent="0.3">
      <c r="BG298" s="663"/>
      <c r="BH298" s="664"/>
      <c r="BI298" s="665"/>
      <c r="BJ298" s="666"/>
      <c r="BK298" s="666"/>
      <c r="BL298" s="666"/>
      <c r="BM298" s="667"/>
      <c r="BN298" s="624"/>
      <c r="BO298" s="625"/>
      <c r="CU298" s="374"/>
      <c r="CV298" s="375" t="s">
        <v>146</v>
      </c>
      <c r="CW298" s="376"/>
      <c r="CX298" s="377" t="s">
        <v>147</v>
      </c>
      <c r="CY298" s="378"/>
    </row>
    <row r="299" spans="59:103" ht="13.95" customHeight="1" x14ac:dyDescent="0.3">
      <c r="BG299" s="668"/>
      <c r="BH299" s="669"/>
      <c r="BI299" s="670"/>
      <c r="BJ299" s="667"/>
      <c r="BK299" s="667"/>
      <c r="BL299" s="667"/>
      <c r="BM299" s="639"/>
      <c r="BN299" s="624"/>
      <c r="BO299" s="625"/>
      <c r="CU299" s="48"/>
      <c r="CV299" s="48"/>
      <c r="CW299" s="48"/>
      <c r="CX299" s="48"/>
      <c r="CY299" s="48"/>
    </row>
    <row r="300" spans="59:103" ht="13.95" customHeight="1" x14ac:dyDescent="0.3">
      <c r="BG300" s="671" t="s">
        <v>189</v>
      </c>
      <c r="BH300" s="669"/>
      <c r="BI300" s="670"/>
      <c r="BJ300" s="667"/>
      <c r="BK300" s="667"/>
      <c r="BL300" s="667"/>
      <c r="BM300" s="672"/>
      <c r="BN300" s="644"/>
      <c r="BO300" s="645"/>
      <c r="CU300" s="48"/>
      <c r="CV300" s="48"/>
      <c r="CW300" s="48"/>
      <c r="CX300" s="48"/>
      <c r="CY300" s="48"/>
    </row>
    <row r="301" spans="59:103" ht="13.95" customHeight="1" x14ac:dyDescent="0.3">
      <c r="BG301" s="673"/>
      <c r="BH301" s="674"/>
      <c r="BI301" s="675"/>
      <c r="BJ301" s="672"/>
      <c r="BK301" s="672"/>
      <c r="BL301" s="672"/>
      <c r="BM301" s="672"/>
      <c r="BN301" s="644"/>
      <c r="BO301" s="645"/>
      <c r="CU301" s="353"/>
      <c r="CV301" s="354" t="s">
        <v>136</v>
      </c>
      <c r="CW301" s="354"/>
      <c r="CX301" s="354" t="s">
        <v>137</v>
      </c>
      <c r="CY301" s="355">
        <f>$CY$175</f>
        <v>42635</v>
      </c>
    </row>
    <row r="302" spans="59:103" ht="13.95" customHeight="1" thickBot="1" x14ac:dyDescent="0.35">
      <c r="BG302" s="676"/>
      <c r="BH302" s="675"/>
      <c r="BI302" s="675"/>
      <c r="BJ302" s="672"/>
      <c r="BK302" s="672"/>
      <c r="BL302" s="677"/>
      <c r="BM302" s="678"/>
      <c r="BN302" s="678"/>
      <c r="BO302" s="679"/>
      <c r="CU302" s="356"/>
      <c r="CV302" s="357" t="s">
        <v>6</v>
      </c>
      <c r="CW302" s="358"/>
      <c r="CX302" s="359" t="str">
        <f>$CX$176</f>
        <v xml:space="preserve">          Joueurs @ $13.00</v>
      </c>
      <c r="CY302" s="359" t="s">
        <v>139</v>
      </c>
    </row>
    <row r="303" spans="59:103" ht="13.95" customHeight="1" thickBot="1" x14ac:dyDescent="0.35">
      <c r="BG303" s="680"/>
      <c r="BH303" s="681"/>
      <c r="BI303" s="682"/>
      <c r="BJ303" s="682"/>
      <c r="BK303" s="683"/>
      <c r="BL303" s="614" t="s">
        <v>190</v>
      </c>
      <c r="BM303" s="684"/>
      <c r="BN303" s="659"/>
      <c r="BO303" s="660"/>
      <c r="CU303" s="356"/>
      <c r="CV303" s="360" t="str">
        <f>Donnees!BF11</f>
        <v>France Baril</v>
      </c>
      <c r="CW303" s="358"/>
      <c r="CX303" s="361" t="str">
        <f>$CX$177</f>
        <v xml:space="preserve">          Substituts @ $10.00</v>
      </c>
      <c r="CY303" s="361" t="s">
        <v>139</v>
      </c>
    </row>
    <row r="304" spans="59:103" ht="13.95" customHeight="1" x14ac:dyDescent="0.3">
      <c r="BG304" s="685"/>
      <c r="BH304" s="686"/>
      <c r="BI304" s="685"/>
      <c r="BJ304" s="685"/>
      <c r="BK304" s="685"/>
      <c r="BL304" s="685"/>
      <c r="BM304" s="685"/>
      <c r="BN304" s="26"/>
      <c r="BO304" s="26"/>
      <c r="CU304" s="356"/>
      <c r="CV304" s="360"/>
      <c r="CW304" s="358"/>
      <c r="CX304" s="362"/>
      <c r="CY304" s="363"/>
    </row>
    <row r="305" spans="59:103" ht="13.95" customHeight="1" thickBot="1" x14ac:dyDescent="0.35">
      <c r="BG305" s="48"/>
      <c r="BH305" s="48"/>
      <c r="BI305" s="48"/>
      <c r="BJ305" s="48"/>
      <c r="BK305" s="48"/>
      <c r="BL305" s="48"/>
      <c r="BM305" s="48"/>
      <c r="BN305" s="48"/>
      <c r="BO305" s="48"/>
      <c r="CU305" s="356"/>
      <c r="CV305" s="358" t="s">
        <v>155</v>
      </c>
      <c r="CW305" s="358"/>
      <c r="CX305" s="358"/>
      <c r="CY305" s="364" t="str">
        <f>$CY$179</f>
        <v>Sem3</v>
      </c>
    </row>
    <row r="306" spans="59:103" ht="13.95" customHeight="1" x14ac:dyDescent="0.25">
      <c r="BG306" s="586"/>
      <c r="BH306" s="587" t="s">
        <v>176</v>
      </c>
      <c r="BI306" s="588"/>
      <c r="BJ306" s="588" t="s">
        <v>177</v>
      </c>
      <c r="BK306" s="588"/>
      <c r="BL306" s="588"/>
      <c r="BM306" s="588"/>
      <c r="BN306" s="588"/>
      <c r="BO306" s="589"/>
      <c r="CU306" s="356"/>
      <c r="CV306" s="365" t="s">
        <v>142</v>
      </c>
      <c r="CW306" s="358"/>
      <c r="CX306" s="365" t="s">
        <v>143</v>
      </c>
      <c r="CY306" s="365" t="s">
        <v>144</v>
      </c>
    </row>
    <row r="307" spans="59:103" ht="13.95" customHeight="1" x14ac:dyDescent="0.25">
      <c r="BG307" s="590"/>
      <c r="BH307" s="591"/>
      <c r="BI307" s="592" t="s">
        <v>178</v>
      </c>
      <c r="BJ307" s="592"/>
      <c r="BK307" s="592"/>
      <c r="BL307" s="592"/>
      <c r="BM307" s="592"/>
      <c r="BN307" s="593" t="s">
        <v>179</v>
      </c>
      <c r="BO307" s="594">
        <v>3</v>
      </c>
      <c r="CU307" s="356"/>
      <c r="CV307" s="366"/>
      <c r="CW307" s="367"/>
      <c r="CX307" s="368"/>
      <c r="CY307" s="369"/>
    </row>
    <row r="308" spans="59:103" ht="13.95" customHeight="1" x14ac:dyDescent="0.3">
      <c r="BG308" s="595"/>
      <c r="BH308" s="596"/>
      <c r="BI308" s="597"/>
      <c r="BJ308" s="597"/>
      <c r="BK308" s="597"/>
      <c r="BL308" s="597"/>
      <c r="BM308" s="597"/>
      <c r="BN308" s="593"/>
      <c r="BO308" s="594"/>
      <c r="CU308" s="356"/>
      <c r="CV308" s="370"/>
      <c r="CW308" s="371"/>
      <c r="CX308" s="368"/>
      <c r="CY308" s="369"/>
    </row>
    <row r="309" spans="59:103" ht="13.95" customHeight="1" x14ac:dyDescent="0.25">
      <c r="BG309" s="598" t="s">
        <v>180</v>
      </c>
      <c r="BH309" s="599">
        <v>6</v>
      </c>
      <c r="BI309" s="592"/>
      <c r="BJ309" s="592"/>
      <c r="BK309" s="592" t="s">
        <v>100</v>
      </c>
      <c r="BL309" s="600">
        <f>$BL$178</f>
        <v>42628</v>
      </c>
      <c r="BM309" s="601"/>
      <c r="BN309" s="602"/>
      <c r="BO309" s="603"/>
      <c r="CU309" s="356"/>
      <c r="CV309" s="370"/>
      <c r="CW309" s="371"/>
      <c r="CX309" s="368"/>
      <c r="CY309" s="369"/>
    </row>
    <row r="310" spans="59:103" ht="13.95" customHeight="1" x14ac:dyDescent="0.3">
      <c r="BG310" s="604"/>
      <c r="BH310" s="596"/>
      <c r="BI310" s="597"/>
      <c r="BJ310" s="597"/>
      <c r="BK310" s="597"/>
      <c r="BL310" s="596"/>
      <c r="BM310" s="597"/>
      <c r="BN310" s="593"/>
      <c r="BO310" s="594"/>
      <c r="CU310" s="356"/>
      <c r="CV310" s="370"/>
      <c r="CW310" s="371"/>
      <c r="CX310" s="368"/>
      <c r="CY310" s="369"/>
    </row>
    <row r="311" spans="59:103" ht="13.95" customHeight="1" x14ac:dyDescent="0.3">
      <c r="BG311" s="598" t="s">
        <v>181</v>
      </c>
      <c r="BH311" s="605" t="str">
        <f>Donnees!BF8</f>
        <v>Carole Moreau</v>
      </c>
      <c r="BI311" s="591"/>
      <c r="BJ311" s="596"/>
      <c r="BK311" s="606"/>
      <c r="BL311" s="593" t="str">
        <f>$BL$180</f>
        <v>Sem2</v>
      </c>
      <c r="BM311" s="607"/>
      <c r="BN311" s="606"/>
      <c r="BO311" s="608"/>
      <c r="CU311" s="356"/>
      <c r="CV311" s="372"/>
      <c r="CW311" s="371"/>
      <c r="CX311" s="368"/>
      <c r="CY311" s="369"/>
    </row>
    <row r="312" spans="59:103" ht="13.95" customHeight="1" thickBot="1" x14ac:dyDescent="0.35">
      <c r="BG312" s="609"/>
      <c r="BH312" s="610"/>
      <c r="BI312" s="611"/>
      <c r="BJ312" s="612"/>
      <c r="BK312" s="612"/>
      <c r="BL312" s="610"/>
      <c r="BM312" s="613"/>
      <c r="BN312" s="611"/>
      <c r="BO312" s="614"/>
      <c r="CU312" s="356"/>
      <c r="CV312" s="358"/>
      <c r="CW312" s="358"/>
      <c r="CX312" s="361" t="s">
        <v>145</v>
      </c>
      <c r="CY312" s="373"/>
    </row>
    <row r="313" spans="59:103" ht="13.95" customHeight="1" thickBot="1" x14ac:dyDescent="0.3">
      <c r="BG313" s="615" t="s">
        <v>182</v>
      </c>
      <c r="BH313" s="616" t="s">
        <v>172</v>
      </c>
      <c r="BI313" s="617">
        <v>1</v>
      </c>
      <c r="BJ313" s="617">
        <v>2</v>
      </c>
      <c r="BK313" s="617">
        <v>3</v>
      </c>
      <c r="BL313" s="617" t="s">
        <v>126</v>
      </c>
      <c r="BM313" s="617">
        <v>69</v>
      </c>
      <c r="BN313" s="618">
        <v>169</v>
      </c>
      <c r="BO313" s="619">
        <v>269</v>
      </c>
      <c r="CU313" s="356"/>
      <c r="CV313" s="358"/>
      <c r="CW313" s="358"/>
      <c r="CX313" s="358"/>
      <c r="CY313" s="364"/>
    </row>
    <row r="314" spans="59:103" ht="13.95" customHeight="1" x14ac:dyDescent="0.25">
      <c r="BG314" s="620">
        <f t="shared" ref="BG314:BH318" si="4">C52</f>
        <v>0</v>
      </c>
      <c r="BH314" s="621">
        <f t="shared" si="4"/>
        <v>0</v>
      </c>
      <c r="BI314" s="622"/>
      <c r="BJ314" s="622"/>
      <c r="BK314" s="622"/>
      <c r="BL314" s="622"/>
      <c r="BM314" s="623"/>
      <c r="BN314" s="624"/>
      <c r="BO314" s="625"/>
      <c r="CU314" s="374"/>
      <c r="CV314" s="375" t="s">
        <v>146</v>
      </c>
      <c r="CW314" s="376"/>
      <c r="CX314" s="377" t="s">
        <v>147</v>
      </c>
      <c r="CY314" s="378"/>
    </row>
    <row r="315" spans="59:103" ht="13.95" customHeight="1" x14ac:dyDescent="0.25">
      <c r="BG315" s="620">
        <f t="shared" si="4"/>
        <v>0</v>
      </c>
      <c r="BH315" s="621">
        <f t="shared" si="4"/>
        <v>0</v>
      </c>
      <c r="BI315" s="622"/>
      <c r="BJ315" s="622"/>
      <c r="BK315" s="622"/>
      <c r="BL315" s="622"/>
      <c r="BM315" s="623"/>
      <c r="BN315" s="624"/>
      <c r="BO315" s="625"/>
    </row>
    <row r="316" spans="59:103" ht="13.95" customHeight="1" x14ac:dyDescent="0.25">
      <c r="BG316" s="620">
        <f t="shared" si="4"/>
        <v>0</v>
      </c>
      <c r="BH316" s="621">
        <f t="shared" si="4"/>
        <v>0</v>
      </c>
      <c r="BI316" s="622"/>
      <c r="BJ316" s="622"/>
      <c r="BK316" s="622"/>
      <c r="BL316" s="622"/>
      <c r="BM316" s="623"/>
      <c r="BN316" s="624"/>
      <c r="BO316" s="625"/>
      <c r="CU316" s="353"/>
      <c r="CV316" s="354" t="s">
        <v>136</v>
      </c>
      <c r="CW316" s="354"/>
      <c r="CX316" s="354" t="s">
        <v>137</v>
      </c>
      <c r="CY316" s="355">
        <f>$CY$175</f>
        <v>42635</v>
      </c>
    </row>
    <row r="317" spans="59:103" ht="13.95" customHeight="1" x14ac:dyDescent="0.25">
      <c r="BG317" s="620">
        <f t="shared" si="4"/>
        <v>0</v>
      </c>
      <c r="BH317" s="621">
        <f t="shared" si="4"/>
        <v>0</v>
      </c>
      <c r="BI317" s="622"/>
      <c r="BJ317" s="622"/>
      <c r="BK317" s="622"/>
      <c r="BL317" s="622"/>
      <c r="BM317" s="623"/>
      <c r="BN317" s="624"/>
      <c r="BO317" s="625"/>
      <c r="CU317" s="356"/>
      <c r="CV317" s="357" t="s">
        <v>6</v>
      </c>
      <c r="CW317" s="358"/>
      <c r="CX317" s="359" t="str">
        <f>$CX$176</f>
        <v xml:space="preserve">          Joueurs @ $13.00</v>
      </c>
      <c r="CY317" s="359" t="s">
        <v>139</v>
      </c>
    </row>
    <row r="318" spans="59:103" ht="13.95" customHeight="1" thickBot="1" x14ac:dyDescent="0.3">
      <c r="BG318" s="626">
        <f t="shared" si="4"/>
        <v>0</v>
      </c>
      <c r="BH318" s="627">
        <f t="shared" si="4"/>
        <v>0</v>
      </c>
      <c r="BI318" s="628"/>
      <c r="BJ318" s="628"/>
      <c r="BK318" s="628"/>
      <c r="BL318" s="628"/>
      <c r="BM318" s="629"/>
      <c r="BN318" s="630"/>
      <c r="BO318" s="631"/>
      <c r="CU318" s="356"/>
      <c r="CV318" s="360" t="str">
        <f>Donnees!BF12</f>
        <v>Raymond Chartré</v>
      </c>
      <c r="CW318" s="358"/>
      <c r="CX318" s="361" t="str">
        <f>$CX$177</f>
        <v xml:space="preserve">          Substituts @ $10.00</v>
      </c>
      <c r="CY318" s="361" t="s">
        <v>139</v>
      </c>
    </row>
    <row r="319" spans="59:103" ht="13.95" customHeight="1" x14ac:dyDescent="0.3">
      <c r="BG319" s="632" t="s">
        <v>183</v>
      </c>
      <c r="BH319" s="633">
        <f>SUM(BH314:BH318)</f>
        <v>0</v>
      </c>
      <c r="BI319" s="634"/>
      <c r="BJ319" s="634"/>
      <c r="BK319" s="634"/>
      <c r="BL319" s="634"/>
      <c r="BM319" s="635"/>
      <c r="BN319" s="618"/>
      <c r="BO319" s="619"/>
      <c r="CU319" s="356"/>
      <c r="CV319" s="360"/>
      <c r="CW319" s="358"/>
      <c r="CX319" s="362"/>
      <c r="CY319" s="363"/>
    </row>
    <row r="320" spans="59:103" ht="13.95" customHeight="1" x14ac:dyDescent="0.3">
      <c r="BG320" s="636" t="s">
        <v>184</v>
      </c>
      <c r="BH320" s="637">
        <f>A61</f>
        <v>0</v>
      </c>
      <c r="BI320" s="638"/>
      <c r="BJ320" s="638"/>
      <c r="BK320" s="638"/>
      <c r="BL320" s="638"/>
      <c r="BM320" s="639"/>
      <c r="BN320" s="624"/>
      <c r="BO320" s="625"/>
      <c r="CU320" s="356"/>
      <c r="CV320" s="358" t="s">
        <v>156</v>
      </c>
      <c r="CW320" s="358"/>
      <c r="CX320" s="358"/>
      <c r="CY320" s="364" t="str">
        <f>$CY$179</f>
        <v>Sem3</v>
      </c>
    </row>
    <row r="321" spans="59:103" ht="13.95" customHeight="1" thickBot="1" x14ac:dyDescent="0.35">
      <c r="BG321" s="640" t="s">
        <v>126</v>
      </c>
      <c r="BH321" s="641">
        <f>SUM(BH319:BH320)</f>
        <v>0</v>
      </c>
      <c r="BI321" s="642"/>
      <c r="BJ321" s="642"/>
      <c r="BK321" s="642"/>
      <c r="BL321" s="642"/>
      <c r="BM321" s="643"/>
      <c r="BN321" s="644"/>
      <c r="BO321" s="645"/>
      <c r="CU321" s="356"/>
      <c r="CV321" s="365" t="s">
        <v>142</v>
      </c>
      <c r="CW321" s="358"/>
      <c r="CX321" s="365" t="s">
        <v>143</v>
      </c>
      <c r="CY321" s="365" t="s">
        <v>144</v>
      </c>
    </row>
    <row r="322" spans="59:103" ht="13.95" customHeight="1" thickBot="1" x14ac:dyDescent="0.35">
      <c r="BG322" s="646" t="s">
        <v>185</v>
      </c>
      <c r="BH322" s="647"/>
      <c r="BI322" s="648"/>
      <c r="BJ322" s="649"/>
      <c r="BK322" s="650"/>
      <c r="BL322" s="651" t="s">
        <v>186</v>
      </c>
      <c r="BM322" s="652"/>
      <c r="BN322" s="653"/>
      <c r="BO322" s="654"/>
      <c r="CU322" s="356"/>
      <c r="CV322" s="366"/>
      <c r="CW322" s="367"/>
      <c r="CX322" s="368"/>
      <c r="CY322" s="369"/>
    </row>
    <row r="323" spans="59:103" ht="13.95" customHeight="1" thickBot="1" x14ac:dyDescent="0.35">
      <c r="BG323" s="655" t="s">
        <v>187</v>
      </c>
      <c r="BH323" s="656"/>
      <c r="BI323" s="657"/>
      <c r="BJ323" s="658"/>
      <c r="BK323" s="658"/>
      <c r="BL323" s="612"/>
      <c r="BM323" s="659"/>
      <c r="BN323" s="659"/>
      <c r="BO323" s="660"/>
      <c r="CU323" s="356"/>
      <c r="CV323" s="370"/>
      <c r="CW323" s="371"/>
      <c r="CX323" s="368"/>
      <c r="CY323" s="369"/>
    </row>
    <row r="324" spans="59:103" ht="13.95" customHeight="1" x14ac:dyDescent="0.25">
      <c r="BG324" s="661" t="s">
        <v>188</v>
      </c>
      <c r="BH324" s="662"/>
      <c r="BI324" s="617">
        <v>1</v>
      </c>
      <c r="BJ324" s="617">
        <v>2</v>
      </c>
      <c r="BK324" s="617">
        <v>3</v>
      </c>
      <c r="BL324" s="617" t="s">
        <v>126</v>
      </c>
      <c r="BM324" s="617">
        <v>69</v>
      </c>
      <c r="BN324" s="618">
        <v>169</v>
      </c>
      <c r="BO324" s="619">
        <v>269</v>
      </c>
      <c r="CU324" s="356"/>
      <c r="CV324" s="370"/>
      <c r="CW324" s="371"/>
      <c r="CX324" s="368"/>
      <c r="CY324" s="369"/>
    </row>
    <row r="325" spans="59:103" ht="13.95" customHeight="1" x14ac:dyDescent="0.3">
      <c r="BG325" s="663"/>
      <c r="BH325" s="664"/>
      <c r="BI325" s="665"/>
      <c r="BJ325" s="666"/>
      <c r="BK325" s="666"/>
      <c r="BL325" s="666"/>
      <c r="BM325" s="667"/>
      <c r="BN325" s="624"/>
      <c r="BO325" s="625"/>
      <c r="CU325" s="356"/>
      <c r="CV325" s="370"/>
      <c r="CW325" s="371"/>
      <c r="CX325" s="368"/>
      <c r="CY325" s="369"/>
    </row>
    <row r="326" spans="59:103" ht="13.95" customHeight="1" x14ac:dyDescent="0.3">
      <c r="BG326" s="668"/>
      <c r="BH326" s="669"/>
      <c r="BI326" s="670"/>
      <c r="BJ326" s="667"/>
      <c r="BK326" s="667"/>
      <c r="BL326" s="667"/>
      <c r="BM326" s="639"/>
      <c r="BN326" s="624"/>
      <c r="BO326" s="625"/>
      <c r="CU326" s="356"/>
      <c r="CV326" s="372"/>
      <c r="CW326" s="371"/>
      <c r="CX326" s="368"/>
      <c r="CY326" s="369"/>
    </row>
    <row r="327" spans="59:103" ht="13.95" customHeight="1" x14ac:dyDescent="0.3">
      <c r="BG327" s="671" t="s">
        <v>189</v>
      </c>
      <c r="BH327" s="669"/>
      <c r="BI327" s="670"/>
      <c r="BJ327" s="667"/>
      <c r="BK327" s="667"/>
      <c r="BL327" s="667"/>
      <c r="BM327" s="672"/>
      <c r="BN327" s="644"/>
      <c r="BO327" s="645"/>
      <c r="CU327" s="356"/>
      <c r="CV327" s="358"/>
      <c r="CW327" s="358"/>
      <c r="CX327" s="361" t="s">
        <v>145</v>
      </c>
      <c r="CY327" s="373"/>
    </row>
    <row r="328" spans="59:103" ht="13.95" customHeight="1" thickBot="1" x14ac:dyDescent="0.35">
      <c r="BG328" s="673"/>
      <c r="BH328" s="674"/>
      <c r="BI328" s="675"/>
      <c r="BJ328" s="672"/>
      <c r="BK328" s="672"/>
      <c r="BL328" s="672"/>
      <c r="BM328" s="672"/>
      <c r="BN328" s="644"/>
      <c r="BO328" s="645"/>
      <c r="CU328" s="356"/>
      <c r="CV328" s="358"/>
      <c r="CW328" s="358"/>
      <c r="CX328" s="358"/>
      <c r="CY328" s="364"/>
    </row>
    <row r="329" spans="59:103" ht="13.95" customHeight="1" thickBot="1" x14ac:dyDescent="0.35">
      <c r="BG329" s="676"/>
      <c r="BH329" s="675"/>
      <c r="BI329" s="675"/>
      <c r="BJ329" s="672"/>
      <c r="BK329" s="672"/>
      <c r="BL329" s="677"/>
      <c r="BM329" s="678"/>
      <c r="BN329" s="678"/>
      <c r="BO329" s="679"/>
      <c r="CU329" s="374"/>
      <c r="CV329" s="375" t="s">
        <v>146</v>
      </c>
      <c r="CW329" s="376"/>
      <c r="CX329" s="377" t="s">
        <v>147</v>
      </c>
      <c r="CY329" s="378"/>
    </row>
    <row r="330" spans="59:103" ht="13.95" customHeight="1" thickBot="1" x14ac:dyDescent="0.35">
      <c r="BG330" s="680"/>
      <c r="BH330" s="681"/>
      <c r="BI330" s="682"/>
      <c r="BJ330" s="682"/>
      <c r="BK330" s="683"/>
      <c r="BL330" s="614" t="s">
        <v>190</v>
      </c>
      <c r="BM330" s="684"/>
      <c r="BN330" s="659"/>
      <c r="BO330" s="660"/>
      <c r="CU330" s="379"/>
      <c r="CV330" s="379"/>
      <c r="CW330" s="379"/>
      <c r="CX330" s="379"/>
      <c r="CY330" s="379"/>
    </row>
    <row r="331" spans="59:103" ht="13.95" customHeight="1" x14ac:dyDescent="0.3">
      <c r="BG331" s="586"/>
      <c r="BH331" s="587" t="s">
        <v>176</v>
      </c>
      <c r="BI331" s="588"/>
      <c r="BJ331" s="588" t="s">
        <v>177</v>
      </c>
      <c r="BK331" s="588"/>
      <c r="BL331" s="588"/>
      <c r="BM331" s="588"/>
      <c r="BN331" s="588"/>
      <c r="BO331" s="589"/>
      <c r="CU331" s="48"/>
      <c r="CV331" s="48"/>
      <c r="CW331" s="48"/>
      <c r="CX331" s="48"/>
      <c r="CY331" s="48"/>
    </row>
    <row r="332" spans="59:103" ht="13.95" customHeight="1" x14ac:dyDescent="0.25">
      <c r="BG332" s="590"/>
      <c r="BH332" s="591"/>
      <c r="BI332" s="592" t="s">
        <v>178</v>
      </c>
      <c r="BJ332" s="592"/>
      <c r="BK332" s="592"/>
      <c r="BL332" s="592"/>
      <c r="BM332" s="592"/>
      <c r="BN332" s="593" t="s">
        <v>179</v>
      </c>
      <c r="BO332" s="594">
        <v>10</v>
      </c>
      <c r="CU332" s="353"/>
      <c r="CV332" s="354" t="s">
        <v>136</v>
      </c>
      <c r="CW332" s="354"/>
      <c r="CX332" s="354" t="s">
        <v>137</v>
      </c>
      <c r="CY332" s="355">
        <f>$CY$175</f>
        <v>42635</v>
      </c>
    </row>
    <row r="333" spans="59:103" ht="13.95" customHeight="1" x14ac:dyDescent="0.3">
      <c r="BG333" s="595"/>
      <c r="BH333" s="596"/>
      <c r="BI333" s="597"/>
      <c r="BJ333" s="597"/>
      <c r="BK333" s="597"/>
      <c r="BL333" s="597"/>
      <c r="BM333" s="597"/>
      <c r="BN333" s="593"/>
      <c r="BO333" s="594"/>
      <c r="CU333" s="356"/>
      <c r="CV333" s="357" t="s">
        <v>6</v>
      </c>
      <c r="CW333" s="358"/>
      <c r="CX333" s="359" t="str">
        <f>$CX$176</f>
        <v xml:space="preserve">          Joueurs @ $13.00</v>
      </c>
      <c r="CY333" s="359" t="s">
        <v>139</v>
      </c>
    </row>
    <row r="334" spans="59:103" ht="13.95" customHeight="1" x14ac:dyDescent="0.25">
      <c r="BG334" s="598" t="s">
        <v>180</v>
      </c>
      <c r="BH334" s="599">
        <v>7</v>
      </c>
      <c r="BI334" s="592"/>
      <c r="BJ334" s="592"/>
      <c r="BK334" s="592" t="s">
        <v>100</v>
      </c>
      <c r="BL334" s="600">
        <f>$BL$178</f>
        <v>42628</v>
      </c>
      <c r="BM334" s="601"/>
      <c r="BN334" s="602"/>
      <c r="BO334" s="603"/>
      <c r="CU334" s="356"/>
      <c r="CV334" s="360" t="str">
        <f>Donnees!BF13</f>
        <v>Dorothée Beauchesne</v>
      </c>
      <c r="CW334" s="358"/>
      <c r="CX334" s="361" t="str">
        <f>$CX$177</f>
        <v xml:space="preserve">          Substituts @ $10.00</v>
      </c>
      <c r="CY334" s="361" t="s">
        <v>139</v>
      </c>
    </row>
    <row r="335" spans="59:103" ht="13.95" customHeight="1" x14ac:dyDescent="0.3">
      <c r="BG335" s="604"/>
      <c r="BH335" s="596"/>
      <c r="BI335" s="597"/>
      <c r="BJ335" s="597"/>
      <c r="BK335" s="597"/>
      <c r="BL335" s="596"/>
      <c r="BM335" s="597"/>
      <c r="BN335" s="593"/>
      <c r="BO335" s="594"/>
      <c r="CU335" s="356"/>
      <c r="CV335" s="360"/>
      <c r="CW335" s="358"/>
      <c r="CX335" s="362"/>
      <c r="CY335" s="363"/>
    </row>
    <row r="336" spans="59:103" ht="13.95" customHeight="1" x14ac:dyDescent="0.3">
      <c r="BG336" s="598" t="s">
        <v>181</v>
      </c>
      <c r="BH336" s="605" t="str">
        <f>Donnees!BF9</f>
        <v>Cécile Hébert</v>
      </c>
      <c r="BI336" s="591"/>
      <c r="BJ336" s="596"/>
      <c r="BK336" s="606"/>
      <c r="BL336" s="593" t="str">
        <f>$BL$180</f>
        <v>Sem2</v>
      </c>
      <c r="BM336" s="607"/>
      <c r="BN336" s="606"/>
      <c r="BO336" s="608"/>
      <c r="CU336" s="356"/>
      <c r="CV336" s="358" t="s">
        <v>157</v>
      </c>
      <c r="CW336" s="358"/>
      <c r="CX336" s="358"/>
      <c r="CY336" s="364" t="str">
        <f>$CY$179</f>
        <v>Sem3</v>
      </c>
    </row>
    <row r="337" spans="59:103" ht="13.95" customHeight="1" thickBot="1" x14ac:dyDescent="0.35">
      <c r="BG337" s="609"/>
      <c r="BH337" s="610"/>
      <c r="BI337" s="611"/>
      <c r="BJ337" s="612"/>
      <c r="BK337" s="612"/>
      <c r="BL337" s="610"/>
      <c r="BM337" s="613"/>
      <c r="BN337" s="611"/>
      <c r="BO337" s="614"/>
      <c r="CU337" s="356"/>
      <c r="CV337" s="365" t="s">
        <v>142</v>
      </c>
      <c r="CW337" s="358"/>
      <c r="CX337" s="365" t="s">
        <v>143</v>
      </c>
      <c r="CY337" s="365" t="s">
        <v>144</v>
      </c>
    </row>
    <row r="338" spans="59:103" ht="13.95" customHeight="1" x14ac:dyDescent="0.25">
      <c r="BG338" s="615" t="s">
        <v>182</v>
      </c>
      <c r="BH338" s="616" t="s">
        <v>172</v>
      </c>
      <c r="BI338" s="617">
        <v>1</v>
      </c>
      <c r="BJ338" s="617">
        <v>2</v>
      </c>
      <c r="BK338" s="617">
        <v>3</v>
      </c>
      <c r="BL338" s="617" t="s">
        <v>126</v>
      </c>
      <c r="BM338" s="617">
        <v>69</v>
      </c>
      <c r="BN338" s="618">
        <v>169</v>
      </c>
      <c r="BO338" s="619">
        <v>269</v>
      </c>
      <c r="CU338" s="356"/>
      <c r="CV338" s="366"/>
      <c r="CW338" s="367"/>
      <c r="CX338" s="368"/>
      <c r="CY338" s="369"/>
    </row>
    <row r="339" spans="59:103" ht="13.95" customHeight="1" x14ac:dyDescent="0.25">
      <c r="BG339" s="620">
        <f t="shared" ref="BG339:BH343" si="5">C62</f>
        <v>0</v>
      </c>
      <c r="BH339" s="621">
        <f t="shared" si="5"/>
        <v>0</v>
      </c>
      <c r="BI339" s="622"/>
      <c r="BJ339" s="622"/>
      <c r="BK339" s="622"/>
      <c r="BL339" s="622"/>
      <c r="BM339" s="623"/>
      <c r="BN339" s="624"/>
      <c r="BO339" s="625"/>
      <c r="CU339" s="356"/>
      <c r="CV339" s="370"/>
      <c r="CW339" s="371"/>
      <c r="CX339" s="368"/>
      <c r="CY339" s="369"/>
    </row>
    <row r="340" spans="59:103" ht="13.95" customHeight="1" x14ac:dyDescent="0.25">
      <c r="BG340" s="620">
        <f t="shared" si="5"/>
        <v>0</v>
      </c>
      <c r="BH340" s="621">
        <f t="shared" si="5"/>
        <v>0</v>
      </c>
      <c r="BI340" s="622"/>
      <c r="BJ340" s="622"/>
      <c r="BK340" s="622"/>
      <c r="BL340" s="622"/>
      <c r="BM340" s="623"/>
      <c r="BN340" s="624"/>
      <c r="BO340" s="625"/>
      <c r="CU340" s="356"/>
      <c r="CV340" s="370"/>
      <c r="CW340" s="371"/>
      <c r="CX340" s="368"/>
      <c r="CY340" s="369"/>
    </row>
    <row r="341" spans="59:103" ht="13.95" customHeight="1" x14ac:dyDescent="0.25">
      <c r="BG341" s="620">
        <f t="shared" si="5"/>
        <v>0</v>
      </c>
      <c r="BH341" s="621">
        <f t="shared" si="5"/>
        <v>0</v>
      </c>
      <c r="BI341" s="622"/>
      <c r="BJ341" s="622"/>
      <c r="BK341" s="622"/>
      <c r="BL341" s="622"/>
      <c r="BM341" s="623"/>
      <c r="BN341" s="624"/>
      <c r="BO341" s="625"/>
      <c r="CU341" s="356"/>
      <c r="CV341" s="370"/>
      <c r="CW341" s="371"/>
      <c r="CX341" s="368"/>
      <c r="CY341" s="369"/>
    </row>
    <row r="342" spans="59:103" ht="13.95" customHeight="1" x14ac:dyDescent="0.25">
      <c r="BG342" s="620">
        <f t="shared" si="5"/>
        <v>0</v>
      </c>
      <c r="BH342" s="621">
        <f t="shared" si="5"/>
        <v>0</v>
      </c>
      <c r="BI342" s="622"/>
      <c r="BJ342" s="622"/>
      <c r="BK342" s="622"/>
      <c r="BL342" s="622"/>
      <c r="BM342" s="623"/>
      <c r="BN342" s="624"/>
      <c r="BO342" s="625"/>
      <c r="CU342" s="356"/>
      <c r="CV342" s="372"/>
      <c r="CW342" s="371"/>
      <c r="CX342" s="368"/>
      <c r="CY342" s="369"/>
    </row>
    <row r="343" spans="59:103" ht="13.95" customHeight="1" thickBot="1" x14ac:dyDescent="0.3">
      <c r="BG343" s="626">
        <f t="shared" si="5"/>
        <v>0</v>
      </c>
      <c r="BH343" s="627">
        <f t="shared" si="5"/>
        <v>0</v>
      </c>
      <c r="BI343" s="628"/>
      <c r="BJ343" s="628"/>
      <c r="BK343" s="628"/>
      <c r="BL343" s="628"/>
      <c r="BM343" s="629"/>
      <c r="BN343" s="630"/>
      <c r="BO343" s="631"/>
      <c r="CU343" s="356"/>
      <c r="CV343" s="358"/>
      <c r="CW343" s="358"/>
      <c r="CX343" s="361" t="s">
        <v>145</v>
      </c>
      <c r="CY343" s="373"/>
    </row>
    <row r="344" spans="59:103" ht="13.95" customHeight="1" thickBot="1" x14ac:dyDescent="0.35">
      <c r="BG344" s="632" t="s">
        <v>183</v>
      </c>
      <c r="BH344" s="633">
        <f>SUM(BH339:BH343)</f>
        <v>0</v>
      </c>
      <c r="BI344" s="634"/>
      <c r="BJ344" s="634"/>
      <c r="BK344" s="634"/>
      <c r="BL344" s="634"/>
      <c r="BM344" s="635"/>
      <c r="BN344" s="618"/>
      <c r="BO344" s="619"/>
      <c r="CU344" s="356"/>
      <c r="CV344" s="358"/>
      <c r="CW344" s="358"/>
      <c r="CX344" s="358"/>
      <c r="CY344" s="364"/>
    </row>
    <row r="345" spans="59:103" ht="13.95" customHeight="1" x14ac:dyDescent="0.3">
      <c r="BG345" s="636" t="s">
        <v>184</v>
      </c>
      <c r="BH345" s="637">
        <f>A71</f>
        <v>0</v>
      </c>
      <c r="BI345" s="638"/>
      <c r="BJ345" s="638"/>
      <c r="BK345" s="638"/>
      <c r="BL345" s="638"/>
      <c r="BM345" s="639"/>
      <c r="BN345" s="624"/>
      <c r="BO345" s="625"/>
      <c r="CU345" s="374"/>
      <c r="CV345" s="375" t="s">
        <v>146</v>
      </c>
      <c r="CW345" s="376"/>
      <c r="CX345" s="377" t="s">
        <v>147</v>
      </c>
      <c r="CY345" s="378"/>
    </row>
    <row r="346" spans="59:103" ht="13.95" customHeight="1" thickBot="1" x14ac:dyDescent="0.35">
      <c r="BG346" s="640" t="s">
        <v>126</v>
      </c>
      <c r="BH346" s="641">
        <f>SUM(BH344:BH345)</f>
        <v>0</v>
      </c>
      <c r="BI346" s="642"/>
      <c r="BJ346" s="642"/>
      <c r="BK346" s="642"/>
      <c r="BL346" s="642"/>
      <c r="BM346" s="643"/>
      <c r="BN346" s="644"/>
      <c r="BO346" s="645"/>
      <c r="CU346" s="48"/>
      <c r="CV346" s="48"/>
      <c r="CW346" s="48"/>
      <c r="CX346" s="48"/>
      <c r="CY346" s="48"/>
    </row>
    <row r="347" spans="59:103" ht="13.95" customHeight="1" thickBot="1" x14ac:dyDescent="0.35">
      <c r="BG347" s="646" t="s">
        <v>185</v>
      </c>
      <c r="BH347" s="647"/>
      <c r="BI347" s="648"/>
      <c r="BJ347" s="649"/>
      <c r="BK347" s="650"/>
      <c r="BL347" s="651" t="s">
        <v>186</v>
      </c>
      <c r="BM347" s="652"/>
      <c r="BN347" s="653"/>
      <c r="BO347" s="654"/>
      <c r="CU347" s="48"/>
      <c r="CV347" s="48"/>
      <c r="CW347" s="48"/>
      <c r="CX347" s="48"/>
      <c r="CY347" s="48"/>
    </row>
    <row r="348" spans="59:103" ht="13.95" customHeight="1" thickBot="1" x14ac:dyDescent="0.35">
      <c r="BG348" s="655" t="s">
        <v>187</v>
      </c>
      <c r="BH348" s="656"/>
      <c r="BI348" s="657"/>
      <c r="BJ348" s="658"/>
      <c r="BK348" s="658"/>
      <c r="BL348" s="612"/>
      <c r="BM348" s="659"/>
      <c r="BN348" s="659"/>
      <c r="BO348" s="660"/>
      <c r="CU348" s="353"/>
      <c r="CV348" s="354" t="s">
        <v>136</v>
      </c>
      <c r="CW348" s="354"/>
      <c r="CX348" s="354" t="s">
        <v>137</v>
      </c>
      <c r="CY348" s="355">
        <f>$CY$175</f>
        <v>42635</v>
      </c>
    </row>
    <row r="349" spans="59:103" ht="13.95" customHeight="1" x14ac:dyDescent="0.25">
      <c r="BG349" s="661" t="s">
        <v>188</v>
      </c>
      <c r="BH349" s="662"/>
      <c r="BI349" s="617">
        <v>1</v>
      </c>
      <c r="BJ349" s="617">
        <v>2</v>
      </c>
      <c r="BK349" s="617">
        <v>3</v>
      </c>
      <c r="BL349" s="617" t="s">
        <v>126</v>
      </c>
      <c r="BM349" s="617">
        <v>69</v>
      </c>
      <c r="BN349" s="618">
        <v>169</v>
      </c>
      <c r="BO349" s="619">
        <v>269</v>
      </c>
      <c r="CU349" s="356"/>
      <c r="CV349" s="357" t="s">
        <v>6</v>
      </c>
      <c r="CW349" s="358"/>
      <c r="CX349" s="359" t="str">
        <f>$CX$176</f>
        <v xml:space="preserve">          Joueurs @ $13.00</v>
      </c>
      <c r="CY349" s="359" t="s">
        <v>139</v>
      </c>
    </row>
    <row r="350" spans="59:103" ht="13.95" customHeight="1" x14ac:dyDescent="0.3">
      <c r="BG350" s="663"/>
      <c r="BH350" s="664"/>
      <c r="BI350" s="665"/>
      <c r="BJ350" s="666"/>
      <c r="BK350" s="666"/>
      <c r="BL350" s="666"/>
      <c r="BM350" s="667"/>
      <c r="BN350" s="624"/>
      <c r="BO350" s="625"/>
      <c r="CU350" s="356"/>
      <c r="CV350" s="360" t="str">
        <f>Donnees!BF14</f>
        <v>Claire Lessard</v>
      </c>
      <c r="CW350" s="358"/>
      <c r="CX350" s="361" t="str">
        <f>$CX$177</f>
        <v xml:space="preserve">          Substituts @ $10.00</v>
      </c>
      <c r="CY350" s="361" t="s">
        <v>139</v>
      </c>
    </row>
    <row r="351" spans="59:103" ht="13.95" customHeight="1" x14ac:dyDescent="0.3">
      <c r="BG351" s="668"/>
      <c r="BH351" s="669"/>
      <c r="BI351" s="670"/>
      <c r="BJ351" s="667"/>
      <c r="BK351" s="667"/>
      <c r="BL351" s="667"/>
      <c r="BM351" s="639"/>
      <c r="BN351" s="624"/>
      <c r="BO351" s="625"/>
      <c r="CU351" s="356"/>
      <c r="CV351" s="360"/>
      <c r="CW351" s="358"/>
      <c r="CX351" s="362"/>
      <c r="CY351" s="363"/>
    </row>
    <row r="352" spans="59:103" ht="13.95" customHeight="1" x14ac:dyDescent="0.3">
      <c r="BG352" s="671" t="s">
        <v>189</v>
      </c>
      <c r="BH352" s="669"/>
      <c r="BI352" s="670"/>
      <c r="BJ352" s="667"/>
      <c r="BK352" s="667"/>
      <c r="BL352" s="667"/>
      <c r="BM352" s="672"/>
      <c r="BN352" s="644"/>
      <c r="BO352" s="645"/>
      <c r="CU352" s="356"/>
      <c r="CV352" s="358" t="s">
        <v>158</v>
      </c>
      <c r="CW352" s="358"/>
      <c r="CX352" s="358"/>
      <c r="CY352" s="364" t="str">
        <f>$CY$179</f>
        <v>Sem3</v>
      </c>
    </row>
    <row r="353" spans="59:103" ht="13.95" customHeight="1" x14ac:dyDescent="0.3">
      <c r="BG353" s="673"/>
      <c r="BH353" s="674"/>
      <c r="BI353" s="675"/>
      <c r="BJ353" s="672"/>
      <c r="BK353" s="672"/>
      <c r="BL353" s="672"/>
      <c r="BM353" s="672"/>
      <c r="BN353" s="644"/>
      <c r="BO353" s="645"/>
      <c r="CU353" s="356"/>
      <c r="CV353" s="365" t="s">
        <v>142</v>
      </c>
      <c r="CW353" s="358"/>
      <c r="CX353" s="365" t="s">
        <v>143</v>
      </c>
      <c r="CY353" s="365" t="s">
        <v>144</v>
      </c>
    </row>
    <row r="354" spans="59:103" ht="13.95" customHeight="1" thickBot="1" x14ac:dyDescent="0.35">
      <c r="BG354" s="676"/>
      <c r="BH354" s="675"/>
      <c r="BI354" s="675"/>
      <c r="BJ354" s="672"/>
      <c r="BK354" s="672"/>
      <c r="BL354" s="677"/>
      <c r="BM354" s="678"/>
      <c r="BN354" s="678"/>
      <c r="BO354" s="679"/>
      <c r="CU354" s="356"/>
      <c r="CV354" s="366"/>
      <c r="CW354" s="367"/>
      <c r="CX354" s="368"/>
      <c r="CY354" s="369"/>
    </row>
    <row r="355" spans="59:103" ht="13.95" customHeight="1" thickBot="1" x14ac:dyDescent="0.35">
      <c r="BG355" s="680"/>
      <c r="BH355" s="681"/>
      <c r="BI355" s="682"/>
      <c r="BJ355" s="682"/>
      <c r="BK355" s="683"/>
      <c r="BL355" s="614" t="s">
        <v>190</v>
      </c>
      <c r="BM355" s="684"/>
      <c r="BN355" s="659"/>
      <c r="BO355" s="660"/>
      <c r="CU355" s="356"/>
      <c r="CV355" s="370"/>
      <c r="CW355" s="371"/>
      <c r="CX355" s="368"/>
      <c r="CY355" s="369"/>
    </row>
    <row r="356" spans="59:103" ht="13.95" customHeight="1" x14ac:dyDescent="0.3">
      <c r="BG356" s="685"/>
      <c r="BH356" s="686"/>
      <c r="BI356" s="685"/>
      <c r="BJ356" s="685"/>
      <c r="BK356" s="685"/>
      <c r="BL356" s="685"/>
      <c r="BM356" s="685"/>
      <c r="BN356" s="26"/>
      <c r="BO356" s="26"/>
      <c r="CU356" s="356"/>
      <c r="CV356" s="370"/>
      <c r="CW356" s="371"/>
      <c r="CX356" s="368"/>
      <c r="CY356" s="369"/>
    </row>
    <row r="357" spans="59:103" ht="13.95" customHeight="1" thickBot="1" x14ac:dyDescent="0.35">
      <c r="BG357" s="48"/>
      <c r="BH357" s="48"/>
      <c r="BI357" s="48"/>
      <c r="BJ357" s="48"/>
      <c r="BK357" s="48"/>
      <c r="BL357" s="48"/>
      <c r="BM357" s="48"/>
      <c r="BN357" s="48"/>
      <c r="BO357" s="48"/>
      <c r="CU357" s="356"/>
      <c r="CV357" s="370"/>
      <c r="CW357" s="371"/>
      <c r="CX357" s="368"/>
      <c r="CY357" s="369"/>
    </row>
    <row r="358" spans="59:103" ht="13.95" customHeight="1" x14ac:dyDescent="0.25">
      <c r="BG358" s="586"/>
      <c r="BH358" s="587" t="s">
        <v>176</v>
      </c>
      <c r="BI358" s="588"/>
      <c r="BJ358" s="588" t="s">
        <v>177</v>
      </c>
      <c r="BK358" s="588"/>
      <c r="BL358" s="588"/>
      <c r="BM358" s="588"/>
      <c r="BN358" s="588"/>
      <c r="BO358" s="589"/>
      <c r="CU358" s="356"/>
      <c r="CV358" s="372"/>
      <c r="CW358" s="371"/>
      <c r="CX358" s="368"/>
      <c r="CY358" s="369"/>
    </row>
    <row r="359" spans="59:103" ht="13.95" customHeight="1" x14ac:dyDescent="0.25">
      <c r="BG359" s="590"/>
      <c r="BH359" s="591"/>
      <c r="BI359" s="592" t="s">
        <v>178</v>
      </c>
      <c r="BJ359" s="592"/>
      <c r="BK359" s="592"/>
      <c r="BL359" s="592"/>
      <c r="BM359" s="592"/>
      <c r="BN359" s="593" t="s">
        <v>179</v>
      </c>
      <c r="BO359" s="594">
        <v>5</v>
      </c>
      <c r="CU359" s="356"/>
      <c r="CV359" s="358"/>
      <c r="CW359" s="358"/>
      <c r="CX359" s="361" t="s">
        <v>145</v>
      </c>
      <c r="CY359" s="373"/>
    </row>
    <row r="360" spans="59:103" ht="13.95" customHeight="1" thickBot="1" x14ac:dyDescent="0.35">
      <c r="BG360" s="595"/>
      <c r="BH360" s="596"/>
      <c r="BI360" s="597"/>
      <c r="BJ360" s="597"/>
      <c r="BK360" s="597"/>
      <c r="BL360" s="597"/>
      <c r="BM360" s="597"/>
      <c r="BN360" s="593"/>
      <c r="BO360" s="594"/>
      <c r="CU360" s="356"/>
      <c r="CV360" s="358"/>
      <c r="CW360" s="358"/>
      <c r="CX360" s="358"/>
      <c r="CY360" s="364"/>
    </row>
    <row r="361" spans="59:103" ht="13.95" customHeight="1" x14ac:dyDescent="0.25">
      <c r="BG361" s="598" t="s">
        <v>180</v>
      </c>
      <c r="BH361" s="599">
        <v>8</v>
      </c>
      <c r="BI361" s="592"/>
      <c r="BJ361" s="592"/>
      <c r="BK361" s="592" t="s">
        <v>100</v>
      </c>
      <c r="BL361" s="600">
        <f>$BL$178</f>
        <v>42628</v>
      </c>
      <c r="BM361" s="601"/>
      <c r="BN361" s="602"/>
      <c r="BO361" s="603"/>
      <c r="CU361" s="374"/>
      <c r="CV361" s="375" t="s">
        <v>146</v>
      </c>
      <c r="CW361" s="376"/>
      <c r="CX361" s="377" t="s">
        <v>147</v>
      </c>
      <c r="CY361" s="378"/>
    </row>
    <row r="362" spans="59:103" ht="13.95" customHeight="1" x14ac:dyDescent="0.3">
      <c r="BG362" s="604"/>
      <c r="BH362" s="596"/>
      <c r="BI362" s="597"/>
      <c r="BJ362" s="597"/>
      <c r="BK362" s="597"/>
      <c r="BL362" s="596"/>
      <c r="BM362" s="597"/>
      <c r="BN362" s="593"/>
      <c r="BO362" s="594"/>
    </row>
    <row r="363" spans="59:103" ht="13.95" customHeight="1" x14ac:dyDescent="0.3">
      <c r="BG363" s="598" t="s">
        <v>181</v>
      </c>
      <c r="BH363" s="605" t="str">
        <f>Donnees!BF10</f>
        <v>Jeannine Chartré</v>
      </c>
      <c r="BI363" s="591"/>
      <c r="BJ363" s="596"/>
      <c r="BK363" s="606"/>
      <c r="BL363" s="593" t="str">
        <f>$BL$180</f>
        <v>Sem2</v>
      </c>
      <c r="BM363" s="607"/>
      <c r="BN363" s="606"/>
      <c r="BO363" s="608"/>
      <c r="CU363" s="353"/>
      <c r="CV363" s="354" t="s">
        <v>136</v>
      </c>
      <c r="CW363" s="354"/>
      <c r="CX363" s="354" t="s">
        <v>137</v>
      </c>
      <c r="CY363" s="355">
        <f>$CY$175</f>
        <v>42635</v>
      </c>
    </row>
    <row r="364" spans="59:103" ht="13.95" customHeight="1" thickBot="1" x14ac:dyDescent="0.35">
      <c r="BG364" s="609"/>
      <c r="BH364" s="610"/>
      <c r="BI364" s="611"/>
      <c r="BJ364" s="612"/>
      <c r="BK364" s="612"/>
      <c r="BL364" s="610"/>
      <c r="BM364" s="613"/>
      <c r="BN364" s="611"/>
      <c r="BO364" s="614"/>
      <c r="CU364" s="356"/>
      <c r="CV364" s="357" t="s">
        <v>6</v>
      </c>
      <c r="CW364" s="358"/>
      <c r="CX364" s="359" t="str">
        <f>$CX$176</f>
        <v xml:space="preserve">          Joueurs @ $13.00</v>
      </c>
      <c r="CY364" s="359" t="s">
        <v>139</v>
      </c>
    </row>
    <row r="365" spans="59:103" ht="13.95" customHeight="1" x14ac:dyDescent="0.25">
      <c r="BG365" s="615" t="s">
        <v>182</v>
      </c>
      <c r="BH365" s="616" t="s">
        <v>172</v>
      </c>
      <c r="BI365" s="617">
        <v>1</v>
      </c>
      <c r="BJ365" s="617">
        <v>2</v>
      </c>
      <c r="BK365" s="617">
        <v>3</v>
      </c>
      <c r="BL365" s="617" t="s">
        <v>126</v>
      </c>
      <c r="BM365" s="617">
        <v>69</v>
      </c>
      <c r="BN365" s="618">
        <v>169</v>
      </c>
      <c r="BO365" s="619">
        <v>269</v>
      </c>
      <c r="CU365" s="356"/>
      <c r="CV365" s="360" t="str">
        <f>Donnees!BF15</f>
        <v>André Cyr</v>
      </c>
      <c r="CW365" s="358"/>
      <c r="CX365" s="361" t="str">
        <f>$CX$177</f>
        <v xml:space="preserve">          Substituts @ $10.00</v>
      </c>
      <c r="CY365" s="361" t="s">
        <v>139</v>
      </c>
    </row>
    <row r="366" spans="59:103" ht="13.95" customHeight="1" x14ac:dyDescent="0.25">
      <c r="BG366" s="620">
        <f t="shared" ref="BG366:BH370" si="6">C72</f>
        <v>0</v>
      </c>
      <c r="BH366" s="621">
        <f t="shared" si="6"/>
        <v>0</v>
      </c>
      <c r="BI366" s="622"/>
      <c r="BJ366" s="622"/>
      <c r="BK366" s="622"/>
      <c r="BL366" s="622"/>
      <c r="BM366" s="623"/>
      <c r="BN366" s="624"/>
      <c r="BO366" s="625"/>
      <c r="CU366" s="356"/>
      <c r="CV366" s="360"/>
      <c r="CW366" s="358"/>
      <c r="CX366" s="362"/>
      <c r="CY366" s="363"/>
    </row>
    <row r="367" spans="59:103" ht="13.95" customHeight="1" x14ac:dyDescent="0.25">
      <c r="BG367" s="620">
        <f t="shared" si="6"/>
        <v>0</v>
      </c>
      <c r="BH367" s="621">
        <f t="shared" si="6"/>
        <v>0</v>
      </c>
      <c r="BI367" s="622"/>
      <c r="BJ367" s="622"/>
      <c r="BK367" s="622"/>
      <c r="BL367" s="622"/>
      <c r="BM367" s="623"/>
      <c r="BN367" s="624"/>
      <c r="BO367" s="625"/>
      <c r="CU367" s="356"/>
      <c r="CV367" s="358" t="s">
        <v>159</v>
      </c>
      <c r="CW367" s="358"/>
      <c r="CX367" s="358"/>
      <c r="CY367" s="364" t="str">
        <f>$CY$179</f>
        <v>Sem3</v>
      </c>
    </row>
    <row r="368" spans="59:103" ht="13.95" customHeight="1" x14ac:dyDescent="0.25">
      <c r="BG368" s="620">
        <f t="shared" si="6"/>
        <v>0</v>
      </c>
      <c r="BH368" s="621">
        <f t="shared" si="6"/>
        <v>0</v>
      </c>
      <c r="BI368" s="622"/>
      <c r="BJ368" s="622"/>
      <c r="BK368" s="622"/>
      <c r="BL368" s="622"/>
      <c r="BM368" s="623"/>
      <c r="BN368" s="624"/>
      <c r="BO368" s="625"/>
      <c r="CU368" s="356"/>
      <c r="CV368" s="365" t="s">
        <v>142</v>
      </c>
      <c r="CW368" s="358"/>
      <c r="CX368" s="365" t="s">
        <v>143</v>
      </c>
      <c r="CY368" s="365" t="s">
        <v>144</v>
      </c>
    </row>
    <row r="369" spans="59:103" ht="13.95" customHeight="1" x14ac:dyDescent="0.25">
      <c r="BG369" s="620">
        <f t="shared" si="6"/>
        <v>0</v>
      </c>
      <c r="BH369" s="621">
        <f t="shared" si="6"/>
        <v>0</v>
      </c>
      <c r="BI369" s="622"/>
      <c r="BJ369" s="622"/>
      <c r="BK369" s="622"/>
      <c r="BL369" s="622"/>
      <c r="BM369" s="623"/>
      <c r="BN369" s="624"/>
      <c r="BO369" s="625"/>
      <c r="CU369" s="356"/>
      <c r="CV369" s="366"/>
      <c r="CW369" s="367"/>
      <c r="CX369" s="368"/>
      <c r="CY369" s="369"/>
    </row>
    <row r="370" spans="59:103" ht="13.95" customHeight="1" thickBot="1" x14ac:dyDescent="0.3">
      <c r="BG370" s="626">
        <f t="shared" si="6"/>
        <v>0</v>
      </c>
      <c r="BH370" s="627">
        <f t="shared" si="6"/>
        <v>0</v>
      </c>
      <c r="BI370" s="628"/>
      <c r="BJ370" s="628"/>
      <c r="BK370" s="628"/>
      <c r="BL370" s="628"/>
      <c r="BM370" s="629"/>
      <c r="BN370" s="630"/>
      <c r="BO370" s="631"/>
      <c r="CU370" s="356"/>
      <c r="CV370" s="370"/>
      <c r="CW370" s="371"/>
      <c r="CX370" s="368"/>
      <c r="CY370" s="369"/>
    </row>
    <row r="371" spans="59:103" ht="13.95" customHeight="1" x14ac:dyDescent="0.3">
      <c r="BG371" s="632" t="s">
        <v>183</v>
      </c>
      <c r="BH371" s="633">
        <f>SUM(BH366:BH370)</f>
        <v>0</v>
      </c>
      <c r="BI371" s="634"/>
      <c r="BJ371" s="634"/>
      <c r="BK371" s="634"/>
      <c r="BL371" s="634"/>
      <c r="BM371" s="635"/>
      <c r="BN371" s="618"/>
      <c r="BO371" s="619"/>
      <c r="CU371" s="356"/>
      <c r="CV371" s="370"/>
      <c r="CW371" s="371"/>
      <c r="CX371" s="368"/>
      <c r="CY371" s="369"/>
    </row>
    <row r="372" spans="59:103" ht="13.95" customHeight="1" x14ac:dyDescent="0.3">
      <c r="BG372" s="636" t="s">
        <v>184</v>
      </c>
      <c r="BH372" s="637">
        <f>A81</f>
        <v>0</v>
      </c>
      <c r="BI372" s="638"/>
      <c r="BJ372" s="638"/>
      <c r="BK372" s="638"/>
      <c r="BL372" s="638"/>
      <c r="BM372" s="639"/>
      <c r="BN372" s="624"/>
      <c r="BO372" s="625"/>
      <c r="CU372" s="356"/>
      <c r="CV372" s="370"/>
      <c r="CW372" s="371"/>
      <c r="CX372" s="368"/>
      <c r="CY372" s="369"/>
    </row>
    <row r="373" spans="59:103" ht="13.95" customHeight="1" thickBot="1" x14ac:dyDescent="0.35">
      <c r="BG373" s="640" t="s">
        <v>126</v>
      </c>
      <c r="BH373" s="641">
        <f>SUM(BH371:BH372)</f>
        <v>0</v>
      </c>
      <c r="BI373" s="642"/>
      <c r="BJ373" s="642"/>
      <c r="BK373" s="642"/>
      <c r="BL373" s="642"/>
      <c r="BM373" s="643"/>
      <c r="BN373" s="644"/>
      <c r="BO373" s="645"/>
      <c r="CU373" s="356"/>
      <c r="CV373" s="372"/>
      <c r="CW373" s="371"/>
      <c r="CX373" s="368"/>
      <c r="CY373" s="369"/>
    </row>
    <row r="374" spans="59:103" ht="13.95" customHeight="1" thickBot="1" x14ac:dyDescent="0.35">
      <c r="BG374" s="646" t="s">
        <v>185</v>
      </c>
      <c r="BH374" s="647"/>
      <c r="BI374" s="648"/>
      <c r="BJ374" s="649"/>
      <c r="BK374" s="650"/>
      <c r="BL374" s="651" t="s">
        <v>186</v>
      </c>
      <c r="BM374" s="652"/>
      <c r="BN374" s="653"/>
      <c r="BO374" s="654"/>
      <c r="CU374" s="356"/>
      <c r="CV374" s="358"/>
      <c r="CW374" s="358"/>
      <c r="CX374" s="361" t="s">
        <v>145</v>
      </c>
      <c r="CY374" s="373"/>
    </row>
    <row r="375" spans="59:103" ht="13.95" customHeight="1" thickBot="1" x14ac:dyDescent="0.35">
      <c r="BG375" s="655" t="s">
        <v>187</v>
      </c>
      <c r="BH375" s="656"/>
      <c r="BI375" s="657"/>
      <c r="BJ375" s="658"/>
      <c r="BK375" s="658"/>
      <c r="BL375" s="612"/>
      <c r="BM375" s="659"/>
      <c r="BN375" s="659"/>
      <c r="BO375" s="660"/>
      <c r="CU375" s="356"/>
      <c r="CV375" s="358"/>
      <c r="CW375" s="358"/>
      <c r="CX375" s="358"/>
      <c r="CY375" s="364"/>
    </row>
    <row r="376" spans="59:103" ht="13.95" customHeight="1" x14ac:dyDescent="0.25">
      <c r="BG376" s="661" t="s">
        <v>188</v>
      </c>
      <c r="BH376" s="662"/>
      <c r="BI376" s="617">
        <v>1</v>
      </c>
      <c r="BJ376" s="617">
        <v>2</v>
      </c>
      <c r="BK376" s="617">
        <v>3</v>
      </c>
      <c r="BL376" s="617" t="s">
        <v>126</v>
      </c>
      <c r="BM376" s="617">
        <v>69</v>
      </c>
      <c r="BN376" s="618">
        <v>169</v>
      </c>
      <c r="BO376" s="619">
        <v>269</v>
      </c>
      <c r="CU376" s="374"/>
      <c r="CV376" s="375" t="s">
        <v>146</v>
      </c>
      <c r="CW376" s="376"/>
      <c r="CX376" s="377" t="s">
        <v>147</v>
      </c>
      <c r="CY376" s="378"/>
    </row>
    <row r="377" spans="59:103" ht="13.95" customHeight="1" x14ac:dyDescent="0.3">
      <c r="BG377" s="663"/>
      <c r="BH377" s="664"/>
      <c r="BI377" s="665"/>
      <c r="BJ377" s="666"/>
      <c r="BK377" s="666"/>
      <c r="BL377" s="666"/>
      <c r="BM377" s="667"/>
      <c r="BN377" s="624"/>
      <c r="BO377" s="625"/>
    </row>
    <row r="378" spans="59:103" ht="13.95" customHeight="1" x14ac:dyDescent="0.3">
      <c r="BG378" s="668"/>
      <c r="BH378" s="669"/>
      <c r="BI378" s="670"/>
      <c r="BJ378" s="667"/>
      <c r="BK378" s="667"/>
      <c r="BL378" s="667"/>
      <c r="BM378" s="639"/>
      <c r="BN378" s="624"/>
      <c r="BO378" s="625"/>
    </row>
    <row r="379" spans="59:103" ht="13.95" customHeight="1" x14ac:dyDescent="0.3">
      <c r="BG379" s="671" t="s">
        <v>189</v>
      </c>
      <c r="BH379" s="669"/>
      <c r="BI379" s="670"/>
      <c r="BJ379" s="667"/>
      <c r="BK379" s="667"/>
      <c r="BL379" s="667"/>
      <c r="BM379" s="672"/>
      <c r="BN379" s="644"/>
      <c r="BO379" s="645"/>
      <c r="CU379" s="353"/>
      <c r="CV379" s="354" t="s">
        <v>136</v>
      </c>
      <c r="CW379" s="354"/>
      <c r="CX379" s="354" t="s">
        <v>137</v>
      </c>
      <c r="CY379" s="355">
        <f>$CY$175</f>
        <v>42635</v>
      </c>
    </row>
    <row r="380" spans="59:103" ht="13.95" customHeight="1" x14ac:dyDescent="0.3">
      <c r="BG380" s="673"/>
      <c r="BH380" s="674"/>
      <c r="BI380" s="675"/>
      <c r="BJ380" s="672"/>
      <c r="BK380" s="672"/>
      <c r="BL380" s="672"/>
      <c r="BM380" s="672"/>
      <c r="BN380" s="644"/>
      <c r="BO380" s="645"/>
      <c r="CU380" s="356"/>
      <c r="CV380" s="357" t="s">
        <v>6</v>
      </c>
      <c r="CW380" s="358"/>
      <c r="CX380" s="359" t="str">
        <f>$CX$176</f>
        <v xml:space="preserve">          Joueurs @ $13.00</v>
      </c>
      <c r="CY380" s="359" t="s">
        <v>139</v>
      </c>
    </row>
    <row r="381" spans="59:103" ht="13.95" customHeight="1" thickBot="1" x14ac:dyDescent="0.35">
      <c r="BG381" s="676"/>
      <c r="BH381" s="675"/>
      <c r="BI381" s="675"/>
      <c r="BJ381" s="672"/>
      <c r="BK381" s="672"/>
      <c r="BL381" s="677"/>
      <c r="BM381" s="678"/>
      <c r="BN381" s="678"/>
      <c r="BO381" s="679"/>
      <c r="CU381" s="356"/>
      <c r="CV381" s="360" t="str">
        <f>Donnees!BF16</f>
        <v>Michel Moreau</v>
      </c>
      <c r="CW381" s="358"/>
      <c r="CX381" s="361" t="str">
        <f>$CX$177</f>
        <v xml:space="preserve">          Substituts @ $10.00</v>
      </c>
      <c r="CY381" s="361" t="s">
        <v>139</v>
      </c>
    </row>
    <row r="382" spans="59:103" ht="13.95" customHeight="1" thickBot="1" x14ac:dyDescent="0.35">
      <c r="BG382" s="680"/>
      <c r="BH382" s="681"/>
      <c r="BI382" s="682"/>
      <c r="BJ382" s="682"/>
      <c r="BK382" s="683"/>
      <c r="BL382" s="614" t="s">
        <v>190</v>
      </c>
      <c r="BM382" s="684"/>
      <c r="BN382" s="659"/>
      <c r="BO382" s="660"/>
      <c r="CU382" s="356"/>
      <c r="CV382" s="360"/>
      <c r="CW382" s="358"/>
      <c r="CX382" s="362"/>
      <c r="CY382" s="363"/>
    </row>
    <row r="383" spans="59:103" ht="13.95" customHeight="1" x14ac:dyDescent="0.25">
      <c r="BG383" s="586"/>
      <c r="BH383" s="587" t="s">
        <v>176</v>
      </c>
      <c r="BI383" s="588"/>
      <c r="BJ383" s="588" t="s">
        <v>177</v>
      </c>
      <c r="BK383" s="588"/>
      <c r="BL383" s="588"/>
      <c r="BM383" s="588"/>
      <c r="BN383" s="588"/>
      <c r="BO383" s="589"/>
      <c r="CU383" s="356"/>
      <c r="CV383" s="358" t="s">
        <v>160</v>
      </c>
      <c r="CW383" s="358"/>
      <c r="CX383" s="358"/>
      <c r="CY383" s="364" t="str">
        <f>$CY$179</f>
        <v>Sem3</v>
      </c>
    </row>
    <row r="384" spans="59:103" ht="13.95" customHeight="1" x14ac:dyDescent="0.25">
      <c r="BG384" s="590"/>
      <c r="BH384" s="591"/>
      <c r="BI384" s="592" t="s">
        <v>178</v>
      </c>
      <c r="BJ384" s="592"/>
      <c r="BK384" s="592"/>
      <c r="BL384" s="592"/>
      <c r="BM384" s="592"/>
      <c r="BN384" s="593" t="s">
        <v>179</v>
      </c>
      <c r="BO384" s="594">
        <v>11</v>
      </c>
      <c r="CU384" s="356"/>
      <c r="CV384" s="365" t="s">
        <v>142</v>
      </c>
      <c r="CW384" s="358"/>
      <c r="CX384" s="365" t="s">
        <v>143</v>
      </c>
      <c r="CY384" s="365" t="s">
        <v>144</v>
      </c>
    </row>
    <row r="385" spans="59:103" ht="13.95" customHeight="1" x14ac:dyDescent="0.3">
      <c r="BG385" s="595"/>
      <c r="BH385" s="596"/>
      <c r="BI385" s="597"/>
      <c r="BJ385" s="597"/>
      <c r="BK385" s="597"/>
      <c r="BL385" s="597"/>
      <c r="BM385" s="597"/>
      <c r="BN385" s="593"/>
      <c r="BO385" s="594"/>
      <c r="CU385" s="356"/>
      <c r="CV385" s="366"/>
      <c r="CW385" s="367"/>
      <c r="CX385" s="368"/>
      <c r="CY385" s="369"/>
    </row>
    <row r="386" spans="59:103" ht="13.95" customHeight="1" x14ac:dyDescent="0.25">
      <c r="BG386" s="598" t="s">
        <v>180</v>
      </c>
      <c r="BH386" s="599">
        <v>9</v>
      </c>
      <c r="BI386" s="592"/>
      <c r="BJ386" s="592"/>
      <c r="BK386" s="592" t="s">
        <v>100</v>
      </c>
      <c r="BL386" s="600">
        <f>$BL$178</f>
        <v>42628</v>
      </c>
      <c r="BM386" s="601"/>
      <c r="BN386" s="602"/>
      <c r="BO386" s="603"/>
      <c r="CU386" s="356"/>
      <c r="CV386" s="370"/>
      <c r="CW386" s="371"/>
      <c r="CX386" s="368"/>
      <c r="CY386" s="369"/>
    </row>
    <row r="387" spans="59:103" ht="13.95" customHeight="1" x14ac:dyDescent="0.3">
      <c r="BG387" s="604"/>
      <c r="BH387" s="596"/>
      <c r="BI387" s="597"/>
      <c r="BJ387" s="597"/>
      <c r="BK387" s="597"/>
      <c r="BL387" s="596"/>
      <c r="BM387" s="597"/>
      <c r="BN387" s="593"/>
      <c r="BO387" s="594"/>
      <c r="CU387" s="356"/>
      <c r="CV387" s="370"/>
      <c r="CW387" s="371"/>
      <c r="CX387" s="368"/>
      <c r="CY387" s="369"/>
    </row>
    <row r="388" spans="59:103" ht="13.95" customHeight="1" x14ac:dyDescent="0.3">
      <c r="BG388" s="598" t="s">
        <v>181</v>
      </c>
      <c r="BH388" s="605" t="str">
        <f>Donnees!BF11</f>
        <v>France Baril</v>
      </c>
      <c r="BI388" s="591"/>
      <c r="BJ388" s="596"/>
      <c r="BK388" s="606"/>
      <c r="BL388" s="593" t="str">
        <f>$BL$180</f>
        <v>Sem2</v>
      </c>
      <c r="BM388" s="607"/>
      <c r="BN388" s="606"/>
      <c r="BO388" s="608"/>
      <c r="CU388" s="356"/>
      <c r="CV388" s="370"/>
      <c r="CW388" s="371"/>
      <c r="CX388" s="368"/>
      <c r="CY388" s="369"/>
    </row>
    <row r="389" spans="59:103" ht="13.95" customHeight="1" thickBot="1" x14ac:dyDescent="0.35">
      <c r="BG389" s="609"/>
      <c r="BH389" s="610"/>
      <c r="BI389" s="611"/>
      <c r="BJ389" s="612"/>
      <c r="BK389" s="612"/>
      <c r="BL389" s="610"/>
      <c r="BM389" s="613"/>
      <c r="BN389" s="611"/>
      <c r="BO389" s="614"/>
      <c r="CU389" s="356"/>
      <c r="CV389" s="372"/>
      <c r="CW389" s="371"/>
      <c r="CX389" s="368"/>
      <c r="CY389" s="369"/>
    </row>
    <row r="390" spans="59:103" ht="13.95" customHeight="1" x14ac:dyDescent="0.25">
      <c r="BG390" s="615" t="s">
        <v>182</v>
      </c>
      <c r="BH390" s="616" t="s">
        <v>172</v>
      </c>
      <c r="BI390" s="617">
        <v>1</v>
      </c>
      <c r="BJ390" s="617">
        <v>2</v>
      </c>
      <c r="BK390" s="617">
        <v>3</v>
      </c>
      <c r="BL390" s="617" t="s">
        <v>126</v>
      </c>
      <c r="BM390" s="617">
        <v>69</v>
      </c>
      <c r="BN390" s="618">
        <v>169</v>
      </c>
      <c r="BO390" s="619">
        <v>269</v>
      </c>
      <c r="CU390" s="356"/>
      <c r="CV390" s="358"/>
      <c r="CW390" s="358"/>
      <c r="CX390" s="361" t="s">
        <v>145</v>
      </c>
      <c r="CY390" s="373"/>
    </row>
    <row r="391" spans="59:103" ht="13.95" customHeight="1" thickBot="1" x14ac:dyDescent="0.3">
      <c r="BG391" s="620">
        <f t="shared" ref="BG391:BH395" si="7">C82</f>
        <v>0</v>
      </c>
      <c r="BH391" s="621">
        <f t="shared" si="7"/>
        <v>0</v>
      </c>
      <c r="BI391" s="622"/>
      <c r="BJ391" s="622"/>
      <c r="BK391" s="622"/>
      <c r="BL391" s="622"/>
      <c r="BM391" s="623"/>
      <c r="BN391" s="624"/>
      <c r="BO391" s="625"/>
      <c r="CU391" s="356"/>
      <c r="CV391" s="358"/>
      <c r="CW391" s="358"/>
      <c r="CX391" s="358"/>
      <c r="CY391" s="364"/>
    </row>
    <row r="392" spans="59:103" ht="13.95" customHeight="1" x14ac:dyDescent="0.25">
      <c r="BG392" s="620">
        <f t="shared" si="7"/>
        <v>0</v>
      </c>
      <c r="BH392" s="621">
        <f t="shared" si="7"/>
        <v>0</v>
      </c>
      <c r="BI392" s="622"/>
      <c r="BJ392" s="622"/>
      <c r="BK392" s="622"/>
      <c r="BL392" s="622"/>
      <c r="BM392" s="623"/>
      <c r="BN392" s="624"/>
      <c r="BO392" s="625"/>
      <c r="CU392" s="374"/>
      <c r="CV392" s="375" t="s">
        <v>146</v>
      </c>
      <c r="CW392" s="376"/>
      <c r="CX392" s="377" t="s">
        <v>147</v>
      </c>
      <c r="CY392" s="378"/>
    </row>
    <row r="393" spans="59:103" ht="13.95" customHeight="1" x14ac:dyDescent="0.25">
      <c r="BG393" s="620">
        <f t="shared" si="7"/>
        <v>0</v>
      </c>
      <c r="BH393" s="621">
        <f t="shared" si="7"/>
        <v>0</v>
      </c>
      <c r="BI393" s="622"/>
      <c r="BJ393" s="622"/>
      <c r="BK393" s="622"/>
      <c r="BL393" s="622"/>
      <c r="BM393" s="623"/>
      <c r="BN393" s="624"/>
      <c r="BO393" s="625"/>
    </row>
    <row r="394" spans="59:103" ht="13.95" customHeight="1" x14ac:dyDescent="0.25">
      <c r="BG394" s="620">
        <f t="shared" si="7"/>
        <v>0</v>
      </c>
      <c r="BH394" s="621">
        <f t="shared" si="7"/>
        <v>0</v>
      </c>
      <c r="BI394" s="622"/>
      <c r="BJ394" s="622"/>
      <c r="BK394" s="622"/>
      <c r="BL394" s="622"/>
      <c r="BM394" s="623"/>
      <c r="BN394" s="624"/>
      <c r="BO394" s="625"/>
    </row>
    <row r="395" spans="59:103" ht="13.95" customHeight="1" thickBot="1" x14ac:dyDescent="0.3">
      <c r="BG395" s="626">
        <f t="shared" si="7"/>
        <v>0</v>
      </c>
      <c r="BH395" s="627">
        <f t="shared" si="7"/>
        <v>0</v>
      </c>
      <c r="BI395" s="628"/>
      <c r="BJ395" s="628"/>
      <c r="BK395" s="628"/>
      <c r="BL395" s="628"/>
      <c r="BM395" s="629"/>
      <c r="BN395" s="630"/>
      <c r="BO395" s="631"/>
      <c r="CU395" s="353"/>
      <c r="CV395" s="354" t="s">
        <v>136</v>
      </c>
      <c r="CW395" s="354"/>
      <c r="CX395" s="354" t="s">
        <v>137</v>
      </c>
      <c r="CY395" s="355">
        <f>$CY$175</f>
        <v>42635</v>
      </c>
    </row>
    <row r="396" spans="59:103" ht="13.95" customHeight="1" x14ac:dyDescent="0.3">
      <c r="BG396" s="632" t="s">
        <v>183</v>
      </c>
      <c r="BH396" s="633">
        <f>SUM(BH391:BH395)</f>
        <v>0</v>
      </c>
      <c r="BI396" s="634"/>
      <c r="BJ396" s="634"/>
      <c r="BK396" s="634"/>
      <c r="BL396" s="634"/>
      <c r="BM396" s="635"/>
      <c r="BN396" s="618"/>
      <c r="BO396" s="619"/>
      <c r="CU396" s="356"/>
      <c r="CV396" s="357" t="s">
        <v>6</v>
      </c>
      <c r="CW396" s="358"/>
      <c r="CX396" s="359" t="str">
        <f>$CX$176</f>
        <v xml:space="preserve">          Joueurs @ $13.00</v>
      </c>
      <c r="CY396" s="359" t="s">
        <v>139</v>
      </c>
    </row>
    <row r="397" spans="59:103" ht="13.95" customHeight="1" x14ac:dyDescent="0.3">
      <c r="BG397" s="636" t="s">
        <v>184</v>
      </c>
      <c r="BH397" s="637">
        <f>A91</f>
        <v>0</v>
      </c>
      <c r="BI397" s="638"/>
      <c r="BJ397" s="638"/>
      <c r="BK397" s="638"/>
      <c r="BL397" s="638"/>
      <c r="BM397" s="639"/>
      <c r="BN397" s="624"/>
      <c r="BO397" s="625"/>
      <c r="CU397" s="356"/>
      <c r="CV397" s="360" t="str">
        <f>Donnees!BF17</f>
        <v>Yves Chapdelaine</v>
      </c>
      <c r="CW397" s="358"/>
      <c r="CX397" s="361" t="str">
        <f>$CX$177</f>
        <v xml:space="preserve">          Substituts @ $10.00</v>
      </c>
      <c r="CY397" s="361" t="s">
        <v>139</v>
      </c>
    </row>
    <row r="398" spans="59:103" ht="13.95" customHeight="1" thickBot="1" x14ac:dyDescent="0.35">
      <c r="BG398" s="640" t="s">
        <v>126</v>
      </c>
      <c r="BH398" s="641">
        <f>SUM(BH396:BH397)</f>
        <v>0</v>
      </c>
      <c r="BI398" s="642"/>
      <c r="BJ398" s="642"/>
      <c r="BK398" s="642"/>
      <c r="BL398" s="642"/>
      <c r="BM398" s="643"/>
      <c r="BN398" s="644"/>
      <c r="BO398" s="645"/>
      <c r="CU398" s="356"/>
      <c r="CV398" s="360"/>
      <c r="CW398" s="358"/>
      <c r="CX398" s="362"/>
      <c r="CY398" s="363"/>
    </row>
    <row r="399" spans="59:103" ht="13.95" customHeight="1" thickBot="1" x14ac:dyDescent="0.35">
      <c r="BG399" s="646" t="s">
        <v>185</v>
      </c>
      <c r="BH399" s="647"/>
      <c r="BI399" s="648"/>
      <c r="BJ399" s="649"/>
      <c r="BK399" s="650"/>
      <c r="BL399" s="651" t="s">
        <v>186</v>
      </c>
      <c r="BM399" s="652"/>
      <c r="BN399" s="653"/>
      <c r="BO399" s="654"/>
      <c r="CU399" s="356"/>
      <c r="CV399" s="358" t="s">
        <v>161</v>
      </c>
      <c r="CW399" s="358"/>
      <c r="CX399" s="358"/>
      <c r="CY399" s="364" t="str">
        <f>$CY$179</f>
        <v>Sem3</v>
      </c>
    </row>
    <row r="400" spans="59:103" ht="13.95" customHeight="1" thickBot="1" x14ac:dyDescent="0.35">
      <c r="BG400" s="655" t="s">
        <v>187</v>
      </c>
      <c r="BH400" s="656"/>
      <c r="BI400" s="657"/>
      <c r="BJ400" s="658"/>
      <c r="BK400" s="658"/>
      <c r="BL400" s="612"/>
      <c r="BM400" s="659"/>
      <c r="BN400" s="659"/>
      <c r="BO400" s="660"/>
      <c r="CU400" s="356"/>
      <c r="CV400" s="365" t="s">
        <v>142</v>
      </c>
      <c r="CW400" s="358"/>
      <c r="CX400" s="365" t="s">
        <v>143</v>
      </c>
      <c r="CY400" s="365" t="s">
        <v>144</v>
      </c>
    </row>
    <row r="401" spans="59:103" ht="13.95" customHeight="1" x14ac:dyDescent="0.25">
      <c r="BG401" s="661" t="s">
        <v>188</v>
      </c>
      <c r="BH401" s="662"/>
      <c r="BI401" s="617">
        <v>1</v>
      </c>
      <c r="BJ401" s="617">
        <v>2</v>
      </c>
      <c r="BK401" s="617">
        <v>3</v>
      </c>
      <c r="BL401" s="617" t="s">
        <v>126</v>
      </c>
      <c r="BM401" s="617">
        <v>69</v>
      </c>
      <c r="BN401" s="618">
        <v>169</v>
      </c>
      <c r="BO401" s="619">
        <v>269</v>
      </c>
      <c r="CU401" s="356"/>
      <c r="CV401" s="366"/>
      <c r="CW401" s="367"/>
      <c r="CX401" s="368"/>
      <c r="CY401" s="369"/>
    </row>
    <row r="402" spans="59:103" ht="13.95" customHeight="1" x14ac:dyDescent="0.3">
      <c r="BG402" s="663"/>
      <c r="BH402" s="664"/>
      <c r="BI402" s="665"/>
      <c r="BJ402" s="666"/>
      <c r="BK402" s="666"/>
      <c r="BL402" s="666"/>
      <c r="BM402" s="667"/>
      <c r="BN402" s="624"/>
      <c r="BO402" s="625"/>
      <c r="CU402" s="356"/>
      <c r="CV402" s="370"/>
      <c r="CW402" s="371"/>
      <c r="CX402" s="368"/>
      <c r="CY402" s="369"/>
    </row>
    <row r="403" spans="59:103" ht="13.95" customHeight="1" x14ac:dyDescent="0.3">
      <c r="BG403" s="668"/>
      <c r="BH403" s="669"/>
      <c r="BI403" s="670"/>
      <c r="BJ403" s="667"/>
      <c r="BK403" s="667"/>
      <c r="BL403" s="667"/>
      <c r="BM403" s="639"/>
      <c r="BN403" s="624"/>
      <c r="BO403" s="625"/>
      <c r="CU403" s="356"/>
      <c r="CV403" s="370"/>
      <c r="CW403" s="371"/>
      <c r="CX403" s="368"/>
      <c r="CY403" s="369"/>
    </row>
    <row r="404" spans="59:103" ht="13.95" customHeight="1" x14ac:dyDescent="0.3">
      <c r="BG404" s="671" t="s">
        <v>189</v>
      </c>
      <c r="BH404" s="669"/>
      <c r="BI404" s="670"/>
      <c r="BJ404" s="667"/>
      <c r="BK404" s="667"/>
      <c r="BL404" s="667"/>
      <c r="BM404" s="672"/>
      <c r="BN404" s="644"/>
      <c r="BO404" s="645"/>
      <c r="CU404" s="356"/>
      <c r="CV404" s="370"/>
      <c r="CW404" s="371"/>
      <c r="CX404" s="368"/>
      <c r="CY404" s="369"/>
    </row>
    <row r="405" spans="59:103" ht="13.95" customHeight="1" x14ac:dyDescent="0.3">
      <c r="BG405" s="673"/>
      <c r="BH405" s="674"/>
      <c r="BI405" s="675"/>
      <c r="BJ405" s="672"/>
      <c r="BK405" s="672"/>
      <c r="BL405" s="672"/>
      <c r="BM405" s="672"/>
      <c r="BN405" s="644"/>
      <c r="BO405" s="645"/>
      <c r="CU405" s="356"/>
      <c r="CV405" s="372"/>
      <c r="CW405" s="371"/>
      <c r="CX405" s="368"/>
      <c r="CY405" s="369"/>
    </row>
    <row r="406" spans="59:103" ht="13.95" customHeight="1" thickBot="1" x14ac:dyDescent="0.35">
      <c r="BG406" s="676"/>
      <c r="BH406" s="675"/>
      <c r="BI406" s="675"/>
      <c r="BJ406" s="672"/>
      <c r="BK406" s="672"/>
      <c r="BL406" s="677"/>
      <c r="BM406" s="678"/>
      <c r="BN406" s="678"/>
      <c r="BO406" s="679"/>
      <c r="CU406" s="356"/>
      <c r="CV406" s="358"/>
      <c r="CW406" s="358"/>
      <c r="CX406" s="361" t="s">
        <v>145</v>
      </c>
      <c r="CY406" s="373"/>
    </row>
    <row r="407" spans="59:103" ht="13.95" customHeight="1" thickBot="1" x14ac:dyDescent="0.35">
      <c r="BG407" s="680"/>
      <c r="BH407" s="681"/>
      <c r="BI407" s="682"/>
      <c r="BJ407" s="682"/>
      <c r="BK407" s="683"/>
      <c r="BL407" s="614" t="s">
        <v>190</v>
      </c>
      <c r="BM407" s="684"/>
      <c r="BN407" s="659"/>
      <c r="BO407" s="660"/>
      <c r="CU407" s="356"/>
      <c r="CV407" s="358"/>
      <c r="CW407" s="358"/>
      <c r="CX407" s="358"/>
      <c r="CY407" s="364"/>
    </row>
    <row r="408" spans="59:103" ht="13.95" customHeight="1" x14ac:dyDescent="0.3">
      <c r="BG408" s="685"/>
      <c r="BH408" s="686"/>
      <c r="BI408" s="685"/>
      <c r="BJ408" s="685"/>
      <c r="BK408" s="685"/>
      <c r="BL408" s="685"/>
      <c r="BM408" s="685"/>
      <c r="BN408" s="26"/>
      <c r="BO408" s="26"/>
      <c r="CU408" s="374"/>
      <c r="CV408" s="375" t="s">
        <v>146</v>
      </c>
      <c r="CW408" s="376"/>
      <c r="CX408" s="377" t="s">
        <v>147</v>
      </c>
      <c r="CY408" s="378"/>
    </row>
    <row r="409" spans="59:103" ht="13.95" customHeight="1" thickBot="1" x14ac:dyDescent="0.35">
      <c r="BG409" s="48"/>
      <c r="BH409" s="48"/>
      <c r="BI409" s="48"/>
      <c r="BJ409" s="48"/>
      <c r="BK409" s="48"/>
      <c r="BL409" s="48"/>
      <c r="BM409" s="48"/>
      <c r="BN409" s="48"/>
      <c r="BO409" s="48"/>
    </row>
    <row r="410" spans="59:103" ht="13.95" customHeight="1" x14ac:dyDescent="0.25">
      <c r="BG410" s="586"/>
      <c r="BH410" s="587" t="s">
        <v>176</v>
      </c>
      <c r="BI410" s="588"/>
      <c r="BJ410" s="588" t="s">
        <v>177</v>
      </c>
      <c r="BK410" s="588"/>
      <c r="BL410" s="588"/>
      <c r="BM410" s="588"/>
      <c r="BN410" s="588"/>
      <c r="BO410" s="589"/>
      <c r="CU410" s="353"/>
      <c r="CV410" s="354" t="s">
        <v>136</v>
      </c>
      <c r="CW410" s="354"/>
      <c r="CX410" s="354" t="s">
        <v>137</v>
      </c>
      <c r="CY410" s="355">
        <f>$CY$175</f>
        <v>42635</v>
      </c>
    </row>
    <row r="411" spans="59:103" ht="13.95" customHeight="1" x14ac:dyDescent="0.25">
      <c r="BG411" s="590"/>
      <c r="BH411" s="591"/>
      <c r="BI411" s="592" t="s">
        <v>178</v>
      </c>
      <c r="BJ411" s="592"/>
      <c r="BK411" s="592"/>
      <c r="BL411" s="592"/>
      <c r="BM411" s="592"/>
      <c r="BN411" s="593" t="s">
        <v>179</v>
      </c>
      <c r="BO411" s="594">
        <v>7</v>
      </c>
      <c r="CU411" s="356"/>
      <c r="CV411" s="357" t="s">
        <v>6</v>
      </c>
      <c r="CW411" s="358"/>
      <c r="CX411" s="359" t="str">
        <f>$CX$176</f>
        <v xml:space="preserve">          Joueurs @ $13.00</v>
      </c>
      <c r="CY411" s="359" t="s">
        <v>139</v>
      </c>
    </row>
    <row r="412" spans="59:103" ht="13.95" customHeight="1" x14ac:dyDescent="0.3">
      <c r="BG412" s="595"/>
      <c r="BH412" s="596"/>
      <c r="BI412" s="597"/>
      <c r="BJ412" s="597"/>
      <c r="BK412" s="597"/>
      <c r="BL412" s="597"/>
      <c r="BM412" s="597"/>
      <c r="BN412" s="593"/>
      <c r="BO412" s="594"/>
      <c r="CU412" s="356"/>
      <c r="CV412" s="360" t="str">
        <f>Donnees!BF18</f>
        <v>Michel Taillon</v>
      </c>
      <c r="CW412" s="358"/>
      <c r="CX412" s="361" t="str">
        <f>$CX$177</f>
        <v xml:space="preserve">          Substituts @ $10.00</v>
      </c>
      <c r="CY412" s="361" t="s">
        <v>139</v>
      </c>
    </row>
    <row r="413" spans="59:103" ht="13.95" customHeight="1" x14ac:dyDescent="0.25">
      <c r="BG413" s="598" t="s">
        <v>180</v>
      </c>
      <c r="BH413" s="599">
        <v>10</v>
      </c>
      <c r="BI413" s="592"/>
      <c r="BJ413" s="592"/>
      <c r="BK413" s="592" t="s">
        <v>100</v>
      </c>
      <c r="BL413" s="600">
        <f>$BL$178</f>
        <v>42628</v>
      </c>
      <c r="BM413" s="601"/>
      <c r="BN413" s="602"/>
      <c r="BO413" s="603"/>
      <c r="CU413" s="356"/>
      <c r="CV413" s="360"/>
      <c r="CW413" s="358"/>
      <c r="CX413" s="362"/>
      <c r="CY413" s="363"/>
    </row>
    <row r="414" spans="59:103" ht="13.95" customHeight="1" x14ac:dyDescent="0.3">
      <c r="BG414" s="604"/>
      <c r="BH414" s="596"/>
      <c r="BI414" s="597"/>
      <c r="BJ414" s="597"/>
      <c r="BK414" s="597"/>
      <c r="BL414" s="596"/>
      <c r="BM414" s="597"/>
      <c r="BN414" s="593"/>
      <c r="BO414" s="594"/>
      <c r="CU414" s="356"/>
      <c r="CV414" s="358" t="s">
        <v>162</v>
      </c>
      <c r="CW414" s="358"/>
      <c r="CX414" s="358"/>
      <c r="CY414" s="364" t="str">
        <f>$CY$179</f>
        <v>Sem3</v>
      </c>
    </row>
    <row r="415" spans="59:103" ht="13.95" customHeight="1" x14ac:dyDescent="0.3">
      <c r="BG415" s="598" t="s">
        <v>181</v>
      </c>
      <c r="BH415" s="605" t="str">
        <f>Donnees!BF12</f>
        <v>Raymond Chartré</v>
      </c>
      <c r="BI415" s="591"/>
      <c r="BJ415" s="596"/>
      <c r="BK415" s="606"/>
      <c r="BL415" s="593" t="str">
        <f>$BL$180</f>
        <v>Sem2</v>
      </c>
      <c r="BM415" s="607"/>
      <c r="BN415" s="606"/>
      <c r="BO415" s="608"/>
      <c r="CU415" s="356"/>
      <c r="CV415" s="365" t="s">
        <v>142</v>
      </c>
      <c r="CW415" s="358"/>
      <c r="CX415" s="365" t="s">
        <v>143</v>
      </c>
      <c r="CY415" s="365" t="s">
        <v>144</v>
      </c>
    </row>
    <row r="416" spans="59:103" ht="13.95" customHeight="1" thickBot="1" x14ac:dyDescent="0.35">
      <c r="BG416" s="609"/>
      <c r="BH416" s="610"/>
      <c r="BI416" s="611"/>
      <c r="BJ416" s="612"/>
      <c r="BK416" s="612"/>
      <c r="BL416" s="610"/>
      <c r="BM416" s="613"/>
      <c r="BN416" s="611"/>
      <c r="BO416" s="614"/>
      <c r="CU416" s="356"/>
      <c r="CV416" s="366"/>
      <c r="CW416" s="367"/>
      <c r="CX416" s="368"/>
      <c r="CY416" s="369"/>
    </row>
    <row r="417" spans="59:103" ht="13.95" customHeight="1" x14ac:dyDescent="0.25">
      <c r="BG417" s="615" t="s">
        <v>182</v>
      </c>
      <c r="BH417" s="616" t="s">
        <v>172</v>
      </c>
      <c r="BI417" s="617">
        <v>1</v>
      </c>
      <c r="BJ417" s="617">
        <v>2</v>
      </c>
      <c r="BK417" s="617">
        <v>3</v>
      </c>
      <c r="BL417" s="617" t="s">
        <v>126</v>
      </c>
      <c r="BM417" s="617">
        <v>69</v>
      </c>
      <c r="BN417" s="618">
        <v>169</v>
      </c>
      <c r="BO417" s="619">
        <v>269</v>
      </c>
      <c r="CU417" s="356"/>
      <c r="CV417" s="370"/>
      <c r="CW417" s="371"/>
      <c r="CX417" s="368"/>
      <c r="CY417" s="369"/>
    </row>
    <row r="418" spans="59:103" ht="13.95" customHeight="1" x14ac:dyDescent="0.25">
      <c r="BG418" s="620">
        <f t="shared" ref="BG418:BH422" si="8">C92</f>
        <v>0</v>
      </c>
      <c r="BH418" s="621">
        <f t="shared" si="8"/>
        <v>0</v>
      </c>
      <c r="BI418" s="622"/>
      <c r="BJ418" s="622"/>
      <c r="BK418" s="622"/>
      <c r="BL418" s="622"/>
      <c r="BM418" s="623"/>
      <c r="BN418" s="624"/>
      <c r="BO418" s="625"/>
      <c r="CU418" s="356"/>
      <c r="CV418" s="370"/>
      <c r="CW418" s="371"/>
      <c r="CX418" s="368"/>
      <c r="CY418" s="369"/>
    </row>
    <row r="419" spans="59:103" ht="13.95" customHeight="1" x14ac:dyDescent="0.25">
      <c r="BG419" s="620">
        <f t="shared" si="8"/>
        <v>0</v>
      </c>
      <c r="BH419" s="621">
        <f t="shared" si="8"/>
        <v>0</v>
      </c>
      <c r="BI419" s="622"/>
      <c r="BJ419" s="622"/>
      <c r="BK419" s="622"/>
      <c r="BL419" s="622"/>
      <c r="BM419" s="623"/>
      <c r="BN419" s="624"/>
      <c r="BO419" s="625"/>
      <c r="CU419" s="356"/>
      <c r="CV419" s="370"/>
      <c r="CW419" s="371"/>
      <c r="CX419" s="368"/>
      <c r="CY419" s="369"/>
    </row>
    <row r="420" spans="59:103" ht="13.95" customHeight="1" x14ac:dyDescent="0.25">
      <c r="BG420" s="620">
        <f t="shared" si="8"/>
        <v>0</v>
      </c>
      <c r="BH420" s="621">
        <f t="shared" si="8"/>
        <v>0</v>
      </c>
      <c r="BI420" s="622"/>
      <c r="BJ420" s="622"/>
      <c r="BK420" s="622"/>
      <c r="BL420" s="622"/>
      <c r="BM420" s="623"/>
      <c r="BN420" s="624"/>
      <c r="BO420" s="625"/>
      <c r="CU420" s="356"/>
      <c r="CV420" s="372"/>
      <c r="CW420" s="371"/>
      <c r="CX420" s="368"/>
      <c r="CY420" s="369"/>
    </row>
    <row r="421" spans="59:103" ht="13.95" customHeight="1" x14ac:dyDescent="0.25">
      <c r="BG421" s="620">
        <f t="shared" si="8"/>
        <v>0</v>
      </c>
      <c r="BH421" s="621">
        <f t="shared" si="8"/>
        <v>0</v>
      </c>
      <c r="BI421" s="622"/>
      <c r="BJ421" s="622"/>
      <c r="BK421" s="622"/>
      <c r="BL421" s="622"/>
      <c r="BM421" s="623"/>
      <c r="BN421" s="624"/>
      <c r="BO421" s="625"/>
      <c r="CU421" s="356"/>
      <c r="CV421" s="358"/>
      <c r="CW421" s="358"/>
      <c r="CX421" s="361" t="s">
        <v>145</v>
      </c>
      <c r="CY421" s="373"/>
    </row>
    <row r="422" spans="59:103" ht="13.95" customHeight="1" thickBot="1" x14ac:dyDescent="0.3">
      <c r="BG422" s="626">
        <f t="shared" si="8"/>
        <v>0</v>
      </c>
      <c r="BH422" s="627">
        <f t="shared" si="8"/>
        <v>0</v>
      </c>
      <c r="BI422" s="628"/>
      <c r="BJ422" s="628"/>
      <c r="BK422" s="628"/>
      <c r="BL422" s="628"/>
      <c r="BM422" s="629"/>
      <c r="BN422" s="630"/>
      <c r="BO422" s="631"/>
      <c r="CU422" s="356"/>
      <c r="CV422" s="358"/>
      <c r="CW422" s="358"/>
      <c r="CX422" s="358"/>
      <c r="CY422" s="364"/>
    </row>
    <row r="423" spans="59:103" ht="13.95" customHeight="1" x14ac:dyDescent="0.3">
      <c r="BG423" s="632" t="s">
        <v>183</v>
      </c>
      <c r="BH423" s="633">
        <f>SUM(BH418:BH422)</f>
        <v>0</v>
      </c>
      <c r="BI423" s="634"/>
      <c r="BJ423" s="634"/>
      <c r="BK423" s="634"/>
      <c r="BL423" s="634"/>
      <c r="BM423" s="635"/>
      <c r="BN423" s="618"/>
      <c r="BO423" s="619"/>
      <c r="CU423" s="374"/>
      <c r="CV423" s="375" t="s">
        <v>146</v>
      </c>
      <c r="CW423" s="376"/>
      <c r="CX423" s="377" t="s">
        <v>147</v>
      </c>
      <c r="CY423" s="378"/>
    </row>
    <row r="424" spans="59:103" ht="13.95" customHeight="1" x14ac:dyDescent="0.3">
      <c r="BG424" s="636" t="s">
        <v>184</v>
      </c>
      <c r="BH424" s="637">
        <f>A101</f>
        <v>0</v>
      </c>
      <c r="BI424" s="638"/>
      <c r="BJ424" s="638"/>
      <c r="BK424" s="638"/>
      <c r="BL424" s="638"/>
      <c r="BM424" s="639"/>
      <c r="BN424" s="624"/>
      <c r="BO424" s="625"/>
    </row>
    <row r="425" spans="59:103" ht="13.95" customHeight="1" thickBot="1" x14ac:dyDescent="0.35">
      <c r="BG425" s="640" t="s">
        <v>126</v>
      </c>
      <c r="BH425" s="641">
        <f>SUM(BH423:BH424)</f>
        <v>0</v>
      </c>
      <c r="BI425" s="642"/>
      <c r="BJ425" s="642"/>
      <c r="BK425" s="642"/>
      <c r="BL425" s="642"/>
      <c r="BM425" s="643"/>
      <c r="BN425" s="644"/>
      <c r="BO425" s="645"/>
    </row>
    <row r="426" spans="59:103" ht="13.95" customHeight="1" thickBot="1" x14ac:dyDescent="0.35">
      <c r="BG426" s="646" t="s">
        <v>185</v>
      </c>
      <c r="BH426" s="647"/>
      <c r="BI426" s="648"/>
      <c r="BJ426" s="649"/>
      <c r="BK426" s="650"/>
      <c r="BL426" s="651" t="s">
        <v>186</v>
      </c>
      <c r="BM426" s="652"/>
      <c r="BN426" s="653"/>
      <c r="BO426" s="654"/>
    </row>
    <row r="427" spans="59:103" ht="13.95" customHeight="1" thickBot="1" x14ac:dyDescent="0.35">
      <c r="BG427" s="655" t="s">
        <v>187</v>
      </c>
      <c r="BH427" s="656"/>
      <c r="BI427" s="657"/>
      <c r="BJ427" s="658"/>
      <c r="BK427" s="658"/>
      <c r="BL427" s="612"/>
      <c r="BM427" s="659"/>
      <c r="BN427" s="659"/>
      <c r="BO427" s="660"/>
    </row>
    <row r="428" spans="59:103" ht="13.95" customHeight="1" x14ac:dyDescent="0.25">
      <c r="BG428" s="661" t="s">
        <v>188</v>
      </c>
      <c r="BH428" s="662"/>
      <c r="BI428" s="617">
        <v>1</v>
      </c>
      <c r="BJ428" s="617">
        <v>2</v>
      </c>
      <c r="BK428" s="617">
        <v>3</v>
      </c>
      <c r="BL428" s="617" t="s">
        <v>126</v>
      </c>
      <c r="BM428" s="617">
        <v>69</v>
      </c>
      <c r="BN428" s="618">
        <v>169</v>
      </c>
      <c r="BO428" s="619">
        <v>269</v>
      </c>
    </row>
    <row r="429" spans="59:103" ht="13.95" customHeight="1" x14ac:dyDescent="0.3">
      <c r="BG429" s="663"/>
      <c r="BH429" s="664"/>
      <c r="BI429" s="665"/>
      <c r="BJ429" s="666"/>
      <c r="BK429" s="666"/>
      <c r="BL429" s="666"/>
      <c r="BM429" s="667"/>
      <c r="BN429" s="624"/>
      <c r="BO429" s="625"/>
    </row>
    <row r="430" spans="59:103" ht="13.95" customHeight="1" x14ac:dyDescent="0.3">
      <c r="BG430" s="668"/>
      <c r="BH430" s="669"/>
      <c r="BI430" s="670"/>
      <c r="BJ430" s="667"/>
      <c r="BK430" s="667"/>
      <c r="BL430" s="667"/>
      <c r="BM430" s="639"/>
      <c r="BN430" s="624"/>
      <c r="BO430" s="625"/>
    </row>
    <row r="431" spans="59:103" ht="13.95" customHeight="1" x14ac:dyDescent="0.3">
      <c r="BG431" s="671" t="s">
        <v>189</v>
      </c>
      <c r="BH431" s="669"/>
      <c r="BI431" s="670"/>
      <c r="BJ431" s="667"/>
      <c r="BK431" s="667"/>
      <c r="BL431" s="667"/>
      <c r="BM431" s="672"/>
      <c r="BN431" s="644"/>
      <c r="BO431" s="645"/>
    </row>
    <row r="432" spans="59:103" ht="13.95" customHeight="1" x14ac:dyDescent="0.3">
      <c r="BG432" s="673"/>
      <c r="BH432" s="674"/>
      <c r="BI432" s="675"/>
      <c r="BJ432" s="672"/>
      <c r="BK432" s="672"/>
      <c r="BL432" s="672"/>
      <c r="BM432" s="672"/>
      <c r="BN432" s="644"/>
      <c r="BO432" s="645"/>
    </row>
    <row r="433" spans="59:67" ht="13.95" customHeight="1" thickBot="1" x14ac:dyDescent="0.35">
      <c r="BG433" s="676"/>
      <c r="BH433" s="675"/>
      <c r="BI433" s="675"/>
      <c r="BJ433" s="672"/>
      <c r="BK433" s="672"/>
      <c r="BL433" s="677"/>
      <c r="BM433" s="678"/>
      <c r="BN433" s="678"/>
      <c r="BO433" s="679"/>
    </row>
    <row r="434" spans="59:67" ht="13.95" customHeight="1" thickBot="1" x14ac:dyDescent="0.35">
      <c r="BG434" s="680"/>
      <c r="BH434" s="681"/>
      <c r="BI434" s="682"/>
      <c r="BJ434" s="682"/>
      <c r="BK434" s="683"/>
      <c r="BL434" s="614" t="s">
        <v>190</v>
      </c>
      <c r="BM434" s="684"/>
      <c r="BN434" s="659"/>
      <c r="BO434" s="660"/>
    </row>
    <row r="435" spans="59:67" ht="13.95" customHeight="1" x14ac:dyDescent="0.25">
      <c r="BG435" s="586"/>
      <c r="BH435" s="587" t="s">
        <v>176</v>
      </c>
      <c r="BI435" s="588"/>
      <c r="BJ435" s="588" t="s">
        <v>177</v>
      </c>
      <c r="BK435" s="588"/>
      <c r="BL435" s="588"/>
      <c r="BM435" s="588"/>
      <c r="BN435" s="588"/>
      <c r="BO435" s="589"/>
    </row>
    <row r="436" spans="59:67" ht="13.95" customHeight="1" x14ac:dyDescent="0.25">
      <c r="BG436" s="590"/>
      <c r="BH436" s="591"/>
      <c r="BI436" s="592" t="s">
        <v>178</v>
      </c>
      <c r="BJ436" s="592"/>
      <c r="BK436" s="592"/>
      <c r="BL436" s="592"/>
      <c r="BM436" s="592"/>
      <c r="BN436" s="593" t="s">
        <v>179</v>
      </c>
      <c r="BO436" s="594">
        <v>9</v>
      </c>
    </row>
    <row r="437" spans="59:67" ht="13.95" customHeight="1" x14ac:dyDescent="0.3">
      <c r="BG437" s="595"/>
      <c r="BH437" s="596"/>
      <c r="BI437" s="597"/>
      <c r="BJ437" s="597"/>
      <c r="BK437" s="597"/>
      <c r="BL437" s="597"/>
      <c r="BM437" s="597"/>
      <c r="BN437" s="593"/>
      <c r="BO437" s="594"/>
    </row>
    <row r="438" spans="59:67" ht="13.95" customHeight="1" x14ac:dyDescent="0.25">
      <c r="BG438" s="598" t="s">
        <v>180</v>
      </c>
      <c r="BH438" s="599">
        <v>11</v>
      </c>
      <c r="BI438" s="592"/>
      <c r="BJ438" s="592"/>
      <c r="BK438" s="592" t="s">
        <v>100</v>
      </c>
      <c r="BL438" s="600">
        <f>$BL$178</f>
        <v>42628</v>
      </c>
      <c r="BM438" s="601"/>
      <c r="BN438" s="602"/>
      <c r="BO438" s="603"/>
    </row>
    <row r="439" spans="59:67" ht="13.95" customHeight="1" x14ac:dyDescent="0.3">
      <c r="BG439" s="604"/>
      <c r="BH439" s="596"/>
      <c r="BI439" s="597"/>
      <c r="BJ439" s="597"/>
      <c r="BK439" s="597"/>
      <c r="BL439" s="596"/>
      <c r="BM439" s="597"/>
      <c r="BN439" s="593"/>
      <c r="BO439" s="594"/>
    </row>
    <row r="440" spans="59:67" ht="13.95" customHeight="1" x14ac:dyDescent="0.3">
      <c r="BG440" s="598" t="s">
        <v>181</v>
      </c>
      <c r="BH440" s="605" t="str">
        <f>Donnees!BF13</f>
        <v>Dorothée Beauchesne</v>
      </c>
      <c r="BI440" s="591"/>
      <c r="BJ440" s="596"/>
      <c r="BK440" s="606"/>
      <c r="BL440" s="593" t="str">
        <f>$BL$180</f>
        <v>Sem2</v>
      </c>
      <c r="BM440" s="607"/>
      <c r="BN440" s="606"/>
      <c r="BO440" s="608"/>
    </row>
    <row r="441" spans="59:67" ht="13.95" customHeight="1" thickBot="1" x14ac:dyDescent="0.35">
      <c r="BG441" s="609"/>
      <c r="BH441" s="610"/>
      <c r="BI441" s="611"/>
      <c r="BJ441" s="612"/>
      <c r="BK441" s="612"/>
      <c r="BL441" s="610"/>
      <c r="BM441" s="613"/>
      <c r="BN441" s="611"/>
      <c r="BO441" s="614"/>
    </row>
    <row r="442" spans="59:67" ht="13.95" customHeight="1" x14ac:dyDescent="0.25">
      <c r="BG442" s="615" t="s">
        <v>182</v>
      </c>
      <c r="BH442" s="616" t="s">
        <v>172</v>
      </c>
      <c r="BI442" s="617">
        <v>1</v>
      </c>
      <c r="BJ442" s="617">
        <v>2</v>
      </c>
      <c r="BK442" s="617">
        <v>3</v>
      </c>
      <c r="BL442" s="617" t="s">
        <v>126</v>
      </c>
      <c r="BM442" s="617">
        <v>69</v>
      </c>
      <c r="BN442" s="618">
        <v>169</v>
      </c>
      <c r="BO442" s="619">
        <v>269</v>
      </c>
    </row>
    <row r="443" spans="59:67" ht="13.95" customHeight="1" x14ac:dyDescent="0.25">
      <c r="BG443" s="620">
        <f t="shared" ref="BG443:BH447" si="9">C102</f>
        <v>0</v>
      </c>
      <c r="BH443" s="621">
        <f t="shared" si="9"/>
        <v>0</v>
      </c>
      <c r="BI443" s="622"/>
      <c r="BJ443" s="622"/>
      <c r="BK443" s="622"/>
      <c r="BL443" s="622"/>
      <c r="BM443" s="623"/>
      <c r="BN443" s="624"/>
      <c r="BO443" s="625"/>
    </row>
    <row r="444" spans="59:67" ht="13.95" customHeight="1" x14ac:dyDescent="0.25">
      <c r="BG444" s="620">
        <f t="shared" si="9"/>
        <v>0</v>
      </c>
      <c r="BH444" s="621">
        <f t="shared" si="9"/>
        <v>0</v>
      </c>
      <c r="BI444" s="622"/>
      <c r="BJ444" s="622"/>
      <c r="BK444" s="622"/>
      <c r="BL444" s="622"/>
      <c r="BM444" s="623"/>
      <c r="BN444" s="624"/>
      <c r="BO444" s="625"/>
    </row>
    <row r="445" spans="59:67" ht="13.95" customHeight="1" x14ac:dyDescent="0.25">
      <c r="BG445" s="620">
        <f t="shared" si="9"/>
        <v>0</v>
      </c>
      <c r="BH445" s="621">
        <f t="shared" si="9"/>
        <v>0</v>
      </c>
      <c r="BI445" s="622"/>
      <c r="BJ445" s="622"/>
      <c r="BK445" s="622"/>
      <c r="BL445" s="622"/>
      <c r="BM445" s="623"/>
      <c r="BN445" s="624"/>
      <c r="BO445" s="625"/>
    </row>
    <row r="446" spans="59:67" ht="13.95" customHeight="1" x14ac:dyDescent="0.25">
      <c r="BG446" s="620">
        <f t="shared" si="9"/>
        <v>0</v>
      </c>
      <c r="BH446" s="621">
        <f t="shared" si="9"/>
        <v>0</v>
      </c>
      <c r="BI446" s="622"/>
      <c r="BJ446" s="622"/>
      <c r="BK446" s="622"/>
      <c r="BL446" s="622"/>
      <c r="BM446" s="623"/>
      <c r="BN446" s="624"/>
      <c r="BO446" s="625"/>
    </row>
    <row r="447" spans="59:67" ht="13.95" customHeight="1" thickBot="1" x14ac:dyDescent="0.3">
      <c r="BG447" s="626">
        <f t="shared" si="9"/>
        <v>0</v>
      </c>
      <c r="BH447" s="627">
        <f t="shared" si="9"/>
        <v>0</v>
      </c>
      <c r="BI447" s="628"/>
      <c r="BJ447" s="628"/>
      <c r="BK447" s="628"/>
      <c r="BL447" s="628"/>
      <c r="BM447" s="629"/>
      <c r="BN447" s="630"/>
      <c r="BO447" s="631"/>
    </row>
    <row r="448" spans="59:67" ht="13.95" customHeight="1" x14ac:dyDescent="0.3">
      <c r="BG448" s="632" t="s">
        <v>183</v>
      </c>
      <c r="BH448" s="633">
        <f>SUM(BH443:BH447)</f>
        <v>0</v>
      </c>
      <c r="BI448" s="634"/>
      <c r="BJ448" s="634"/>
      <c r="BK448" s="634"/>
      <c r="BL448" s="634"/>
      <c r="BM448" s="635"/>
      <c r="BN448" s="618"/>
      <c r="BO448" s="619"/>
    </row>
    <row r="449" spans="59:67" ht="13.95" customHeight="1" x14ac:dyDescent="0.3">
      <c r="BG449" s="636" t="s">
        <v>184</v>
      </c>
      <c r="BH449" s="637">
        <f>A111</f>
        <v>0</v>
      </c>
      <c r="BI449" s="638"/>
      <c r="BJ449" s="638"/>
      <c r="BK449" s="638"/>
      <c r="BL449" s="638"/>
      <c r="BM449" s="639"/>
      <c r="BN449" s="624"/>
      <c r="BO449" s="625"/>
    </row>
    <row r="450" spans="59:67" ht="13.95" customHeight="1" thickBot="1" x14ac:dyDescent="0.35">
      <c r="BG450" s="640" t="s">
        <v>126</v>
      </c>
      <c r="BH450" s="641">
        <f>SUM(BH448:BH449)</f>
        <v>0</v>
      </c>
      <c r="BI450" s="642"/>
      <c r="BJ450" s="642"/>
      <c r="BK450" s="642"/>
      <c r="BL450" s="642"/>
      <c r="BM450" s="643"/>
      <c r="BN450" s="644"/>
      <c r="BO450" s="645"/>
    </row>
    <row r="451" spans="59:67" ht="13.95" customHeight="1" thickBot="1" x14ac:dyDescent="0.35">
      <c r="BG451" s="646" t="s">
        <v>185</v>
      </c>
      <c r="BH451" s="647"/>
      <c r="BI451" s="648"/>
      <c r="BJ451" s="649"/>
      <c r="BK451" s="650"/>
      <c r="BL451" s="651" t="s">
        <v>186</v>
      </c>
      <c r="BM451" s="652"/>
      <c r="BN451" s="653"/>
      <c r="BO451" s="654"/>
    </row>
    <row r="452" spans="59:67" ht="13.95" customHeight="1" thickBot="1" x14ac:dyDescent="0.35">
      <c r="BG452" s="655" t="s">
        <v>187</v>
      </c>
      <c r="BH452" s="656"/>
      <c r="BI452" s="657"/>
      <c r="BJ452" s="658"/>
      <c r="BK452" s="658"/>
      <c r="BL452" s="612"/>
      <c r="BM452" s="659"/>
      <c r="BN452" s="659"/>
      <c r="BO452" s="660"/>
    </row>
    <row r="453" spans="59:67" ht="13.95" customHeight="1" x14ac:dyDescent="0.25">
      <c r="BG453" s="661" t="s">
        <v>188</v>
      </c>
      <c r="BH453" s="662"/>
      <c r="BI453" s="617">
        <v>1</v>
      </c>
      <c r="BJ453" s="617">
        <v>2</v>
      </c>
      <c r="BK453" s="617">
        <v>3</v>
      </c>
      <c r="BL453" s="617" t="s">
        <v>126</v>
      </c>
      <c r="BM453" s="617">
        <v>69</v>
      </c>
      <c r="BN453" s="618">
        <v>169</v>
      </c>
      <c r="BO453" s="619">
        <v>269</v>
      </c>
    </row>
    <row r="454" spans="59:67" ht="13.95" customHeight="1" x14ac:dyDescent="0.3">
      <c r="BG454" s="663"/>
      <c r="BH454" s="664"/>
      <c r="BI454" s="665"/>
      <c r="BJ454" s="666"/>
      <c r="BK454" s="666"/>
      <c r="BL454" s="666"/>
      <c r="BM454" s="667"/>
      <c r="BN454" s="624"/>
      <c r="BO454" s="625"/>
    </row>
    <row r="455" spans="59:67" ht="13.95" customHeight="1" x14ac:dyDescent="0.3">
      <c r="BG455" s="668"/>
      <c r="BH455" s="669"/>
      <c r="BI455" s="670"/>
      <c r="BJ455" s="667"/>
      <c r="BK455" s="667"/>
      <c r="BL455" s="667"/>
      <c r="BM455" s="639"/>
      <c r="BN455" s="624"/>
      <c r="BO455" s="625"/>
    </row>
    <row r="456" spans="59:67" ht="13.95" customHeight="1" x14ac:dyDescent="0.3">
      <c r="BG456" s="671" t="s">
        <v>189</v>
      </c>
      <c r="BH456" s="669"/>
      <c r="BI456" s="670"/>
      <c r="BJ456" s="667"/>
      <c r="BK456" s="667"/>
      <c r="BL456" s="667"/>
      <c r="BM456" s="672"/>
      <c r="BN456" s="644"/>
      <c r="BO456" s="645"/>
    </row>
    <row r="457" spans="59:67" ht="13.95" customHeight="1" x14ac:dyDescent="0.3">
      <c r="BG457" s="673"/>
      <c r="BH457" s="674"/>
      <c r="BI457" s="675"/>
      <c r="BJ457" s="672"/>
      <c r="BK457" s="672"/>
      <c r="BL457" s="672"/>
      <c r="BM457" s="672"/>
      <c r="BN457" s="644"/>
      <c r="BO457" s="645"/>
    </row>
    <row r="458" spans="59:67" ht="13.95" customHeight="1" thickBot="1" x14ac:dyDescent="0.35">
      <c r="BG458" s="676"/>
      <c r="BH458" s="675"/>
      <c r="BI458" s="675"/>
      <c r="BJ458" s="672"/>
      <c r="BK458" s="672"/>
      <c r="BL458" s="677"/>
      <c r="BM458" s="678"/>
      <c r="BN458" s="678"/>
      <c r="BO458" s="679"/>
    </row>
    <row r="459" spans="59:67" ht="13.95" customHeight="1" thickBot="1" x14ac:dyDescent="0.35">
      <c r="BG459" s="680"/>
      <c r="BH459" s="681"/>
      <c r="BI459" s="682"/>
      <c r="BJ459" s="682"/>
      <c r="BK459" s="683"/>
      <c r="BL459" s="614" t="s">
        <v>190</v>
      </c>
      <c r="BM459" s="684"/>
      <c r="BN459" s="659"/>
      <c r="BO459" s="660"/>
    </row>
    <row r="460" spans="59:67" ht="13.95" customHeight="1" x14ac:dyDescent="0.3">
      <c r="BG460" s="685"/>
      <c r="BH460" s="686"/>
      <c r="BI460" s="685"/>
      <c r="BJ460" s="685"/>
      <c r="BK460" s="685"/>
      <c r="BL460" s="685"/>
      <c r="BM460" s="685"/>
      <c r="BN460" s="26"/>
      <c r="BO460" s="26"/>
    </row>
    <row r="461" spans="59:67" ht="13.95" customHeight="1" thickBot="1" x14ac:dyDescent="0.35">
      <c r="BG461" s="48"/>
      <c r="BH461" s="48"/>
      <c r="BI461" s="48"/>
      <c r="BJ461" s="48"/>
      <c r="BK461" s="48"/>
      <c r="BL461" s="48"/>
      <c r="BM461" s="48"/>
      <c r="BN461" s="48"/>
      <c r="BO461" s="48"/>
    </row>
    <row r="462" spans="59:67" ht="13.95" customHeight="1" x14ac:dyDescent="0.25">
      <c r="BG462" s="586"/>
      <c r="BH462" s="587" t="s">
        <v>176</v>
      </c>
      <c r="BI462" s="588"/>
      <c r="BJ462" s="588" t="s">
        <v>177</v>
      </c>
      <c r="BK462" s="588"/>
      <c r="BL462" s="588"/>
      <c r="BM462" s="588"/>
      <c r="BN462" s="588"/>
      <c r="BO462" s="589"/>
    </row>
    <row r="463" spans="59:67" ht="13.95" customHeight="1" x14ac:dyDescent="0.25">
      <c r="BG463" s="590"/>
      <c r="BH463" s="591"/>
      <c r="BI463" s="592" t="s">
        <v>178</v>
      </c>
      <c r="BJ463" s="592"/>
      <c r="BK463" s="592"/>
      <c r="BL463" s="592"/>
      <c r="BM463" s="592"/>
      <c r="BN463" s="593" t="s">
        <v>179</v>
      </c>
      <c r="BO463" s="594">
        <v>2</v>
      </c>
    </row>
    <row r="464" spans="59:67" ht="13.95" customHeight="1" x14ac:dyDescent="0.3">
      <c r="BG464" s="595"/>
      <c r="BH464" s="596"/>
      <c r="BI464" s="597"/>
      <c r="BJ464" s="597"/>
      <c r="BK464" s="597"/>
      <c r="BL464" s="597"/>
      <c r="BM464" s="597"/>
      <c r="BN464" s="593"/>
      <c r="BO464" s="594"/>
    </row>
    <row r="465" spans="59:67" ht="13.95" customHeight="1" x14ac:dyDescent="0.25">
      <c r="BG465" s="598" t="s">
        <v>180</v>
      </c>
      <c r="BH465" s="599">
        <v>12</v>
      </c>
      <c r="BI465" s="592"/>
      <c r="BJ465" s="592"/>
      <c r="BK465" s="592" t="s">
        <v>100</v>
      </c>
      <c r="BL465" s="600">
        <f>$BL$178</f>
        <v>42628</v>
      </c>
      <c r="BM465" s="601"/>
      <c r="BN465" s="602"/>
      <c r="BO465" s="603"/>
    </row>
    <row r="466" spans="59:67" ht="13.95" customHeight="1" x14ac:dyDescent="0.3">
      <c r="BG466" s="604"/>
      <c r="BH466" s="596"/>
      <c r="BI466" s="597"/>
      <c r="BJ466" s="597"/>
      <c r="BK466" s="597"/>
      <c r="BL466" s="596"/>
      <c r="BM466" s="597"/>
      <c r="BN466" s="593"/>
      <c r="BO466" s="594"/>
    </row>
    <row r="467" spans="59:67" ht="13.95" customHeight="1" x14ac:dyDescent="0.3">
      <c r="BG467" s="598" t="s">
        <v>181</v>
      </c>
      <c r="BH467" s="605" t="str">
        <f>Donnees!BF14</f>
        <v>Claire Lessard</v>
      </c>
      <c r="BI467" s="591"/>
      <c r="BJ467" s="596"/>
      <c r="BK467" s="606"/>
      <c r="BL467" s="593" t="str">
        <f>$BL$180</f>
        <v>Sem2</v>
      </c>
      <c r="BM467" s="607"/>
      <c r="BN467" s="606"/>
      <c r="BO467" s="608"/>
    </row>
    <row r="468" spans="59:67" ht="13.95" customHeight="1" thickBot="1" x14ac:dyDescent="0.35">
      <c r="BG468" s="609"/>
      <c r="BH468" s="610"/>
      <c r="BI468" s="611"/>
      <c r="BJ468" s="612"/>
      <c r="BK468" s="612"/>
      <c r="BL468" s="610"/>
      <c r="BM468" s="613"/>
      <c r="BN468" s="611"/>
      <c r="BO468" s="614"/>
    </row>
    <row r="469" spans="59:67" ht="13.95" customHeight="1" x14ac:dyDescent="0.25">
      <c r="BG469" s="615" t="s">
        <v>182</v>
      </c>
      <c r="BH469" s="616" t="s">
        <v>172</v>
      </c>
      <c r="BI469" s="617">
        <v>1</v>
      </c>
      <c r="BJ469" s="617">
        <v>2</v>
      </c>
      <c r="BK469" s="617">
        <v>3</v>
      </c>
      <c r="BL469" s="617" t="s">
        <v>126</v>
      </c>
      <c r="BM469" s="617">
        <v>69</v>
      </c>
      <c r="BN469" s="618">
        <v>169</v>
      </c>
      <c r="BO469" s="619">
        <v>269</v>
      </c>
    </row>
    <row r="470" spans="59:67" ht="13.95" customHeight="1" x14ac:dyDescent="0.25">
      <c r="BG470" s="620">
        <f t="shared" ref="BG470:BH474" si="10">C112</f>
        <v>0</v>
      </c>
      <c r="BH470" s="621">
        <f t="shared" si="10"/>
        <v>0</v>
      </c>
      <c r="BI470" s="622"/>
      <c r="BJ470" s="622"/>
      <c r="BK470" s="622"/>
      <c r="BL470" s="622"/>
      <c r="BM470" s="623"/>
      <c r="BN470" s="624"/>
      <c r="BO470" s="625"/>
    </row>
    <row r="471" spans="59:67" ht="13.95" customHeight="1" x14ac:dyDescent="0.25">
      <c r="BG471" s="620">
        <f t="shared" si="10"/>
        <v>0</v>
      </c>
      <c r="BH471" s="621">
        <f t="shared" si="10"/>
        <v>0</v>
      </c>
      <c r="BI471" s="622"/>
      <c r="BJ471" s="622"/>
      <c r="BK471" s="622"/>
      <c r="BL471" s="622"/>
      <c r="BM471" s="623"/>
      <c r="BN471" s="624"/>
      <c r="BO471" s="625"/>
    </row>
    <row r="472" spans="59:67" ht="13.95" customHeight="1" x14ac:dyDescent="0.25">
      <c r="BG472" s="620">
        <f t="shared" si="10"/>
        <v>0</v>
      </c>
      <c r="BH472" s="621">
        <f t="shared" si="10"/>
        <v>0</v>
      </c>
      <c r="BI472" s="622"/>
      <c r="BJ472" s="622"/>
      <c r="BK472" s="622"/>
      <c r="BL472" s="622"/>
      <c r="BM472" s="623"/>
      <c r="BN472" s="624"/>
      <c r="BO472" s="625"/>
    </row>
    <row r="473" spans="59:67" ht="13.95" customHeight="1" x14ac:dyDescent="0.25">
      <c r="BG473" s="620">
        <f t="shared" si="10"/>
        <v>0</v>
      </c>
      <c r="BH473" s="621">
        <f t="shared" si="10"/>
        <v>0</v>
      </c>
      <c r="BI473" s="622"/>
      <c r="BJ473" s="622"/>
      <c r="BK473" s="622"/>
      <c r="BL473" s="622"/>
      <c r="BM473" s="623"/>
      <c r="BN473" s="624"/>
      <c r="BO473" s="625"/>
    </row>
    <row r="474" spans="59:67" ht="13.95" customHeight="1" thickBot="1" x14ac:dyDescent="0.3">
      <c r="BG474" s="626">
        <f t="shared" si="10"/>
        <v>0</v>
      </c>
      <c r="BH474" s="627">
        <f t="shared" si="10"/>
        <v>0</v>
      </c>
      <c r="BI474" s="628"/>
      <c r="BJ474" s="628"/>
      <c r="BK474" s="628"/>
      <c r="BL474" s="628"/>
      <c r="BM474" s="629"/>
      <c r="BN474" s="630"/>
      <c r="BO474" s="631"/>
    </row>
    <row r="475" spans="59:67" ht="13.95" customHeight="1" x14ac:dyDescent="0.3">
      <c r="BG475" s="632" t="s">
        <v>183</v>
      </c>
      <c r="BH475" s="633">
        <f>SUM(BH470:BH474)</f>
        <v>0</v>
      </c>
      <c r="BI475" s="634"/>
      <c r="BJ475" s="634"/>
      <c r="BK475" s="634"/>
      <c r="BL475" s="634"/>
      <c r="BM475" s="635"/>
      <c r="BN475" s="618"/>
      <c r="BO475" s="619"/>
    </row>
    <row r="476" spans="59:67" ht="13.95" customHeight="1" x14ac:dyDescent="0.3">
      <c r="BG476" s="636" t="s">
        <v>184</v>
      </c>
      <c r="BH476" s="637">
        <f>A121</f>
        <v>0</v>
      </c>
      <c r="BI476" s="638"/>
      <c r="BJ476" s="638"/>
      <c r="BK476" s="638"/>
      <c r="BL476" s="638"/>
      <c r="BM476" s="639"/>
      <c r="BN476" s="624"/>
      <c r="BO476" s="625"/>
    </row>
    <row r="477" spans="59:67" ht="13.95" customHeight="1" thickBot="1" x14ac:dyDescent="0.35">
      <c r="BG477" s="640" t="s">
        <v>126</v>
      </c>
      <c r="BH477" s="641">
        <f>SUM(BH475:BH476)</f>
        <v>0</v>
      </c>
      <c r="BI477" s="642"/>
      <c r="BJ477" s="642"/>
      <c r="BK477" s="642"/>
      <c r="BL477" s="642"/>
      <c r="BM477" s="643"/>
      <c r="BN477" s="644"/>
      <c r="BO477" s="645"/>
    </row>
    <row r="478" spans="59:67" ht="13.95" customHeight="1" thickBot="1" x14ac:dyDescent="0.35">
      <c r="BG478" s="646" t="s">
        <v>185</v>
      </c>
      <c r="BH478" s="647"/>
      <c r="BI478" s="648"/>
      <c r="BJ478" s="649"/>
      <c r="BK478" s="650"/>
      <c r="BL478" s="651" t="s">
        <v>186</v>
      </c>
      <c r="BM478" s="652"/>
      <c r="BN478" s="653"/>
      <c r="BO478" s="654"/>
    </row>
    <row r="479" spans="59:67" ht="13.95" customHeight="1" thickBot="1" x14ac:dyDescent="0.35">
      <c r="BG479" s="655" t="s">
        <v>187</v>
      </c>
      <c r="BH479" s="656"/>
      <c r="BI479" s="657"/>
      <c r="BJ479" s="658"/>
      <c r="BK479" s="658"/>
      <c r="BL479" s="612"/>
      <c r="BM479" s="659"/>
      <c r="BN479" s="659"/>
      <c r="BO479" s="660"/>
    </row>
    <row r="480" spans="59:67" ht="13.95" customHeight="1" x14ac:dyDescent="0.25">
      <c r="BG480" s="661" t="s">
        <v>188</v>
      </c>
      <c r="BH480" s="662"/>
      <c r="BI480" s="617">
        <v>1</v>
      </c>
      <c r="BJ480" s="617">
        <v>2</v>
      </c>
      <c r="BK480" s="617">
        <v>3</v>
      </c>
      <c r="BL480" s="617" t="s">
        <v>126</v>
      </c>
      <c r="BM480" s="617">
        <v>69</v>
      </c>
      <c r="BN480" s="618">
        <v>169</v>
      </c>
      <c r="BO480" s="619">
        <v>269</v>
      </c>
    </row>
    <row r="481" spans="59:67" ht="13.95" customHeight="1" x14ac:dyDescent="0.3">
      <c r="BG481" s="663"/>
      <c r="BH481" s="664"/>
      <c r="BI481" s="665"/>
      <c r="BJ481" s="666"/>
      <c r="BK481" s="666"/>
      <c r="BL481" s="666"/>
      <c r="BM481" s="667"/>
      <c r="BN481" s="624"/>
      <c r="BO481" s="625"/>
    </row>
    <row r="482" spans="59:67" ht="13.95" customHeight="1" x14ac:dyDescent="0.3">
      <c r="BG482" s="668"/>
      <c r="BH482" s="669"/>
      <c r="BI482" s="670"/>
      <c r="BJ482" s="667"/>
      <c r="BK482" s="667"/>
      <c r="BL482" s="667"/>
      <c r="BM482" s="639"/>
      <c r="BN482" s="624"/>
      <c r="BO482" s="625"/>
    </row>
    <row r="483" spans="59:67" ht="13.95" customHeight="1" x14ac:dyDescent="0.3">
      <c r="BG483" s="671" t="s">
        <v>189</v>
      </c>
      <c r="BH483" s="669"/>
      <c r="BI483" s="670"/>
      <c r="BJ483" s="667"/>
      <c r="BK483" s="667"/>
      <c r="BL483" s="667"/>
      <c r="BM483" s="672"/>
      <c r="BN483" s="644"/>
      <c r="BO483" s="645"/>
    </row>
    <row r="484" spans="59:67" ht="13.95" customHeight="1" x14ac:dyDescent="0.3">
      <c r="BG484" s="673"/>
      <c r="BH484" s="674"/>
      <c r="BI484" s="675"/>
      <c r="BJ484" s="672"/>
      <c r="BK484" s="672"/>
      <c r="BL484" s="672"/>
      <c r="BM484" s="672"/>
      <c r="BN484" s="644"/>
      <c r="BO484" s="645"/>
    </row>
    <row r="485" spans="59:67" ht="13.95" customHeight="1" thickBot="1" x14ac:dyDescent="0.35">
      <c r="BG485" s="676"/>
      <c r="BH485" s="675"/>
      <c r="BI485" s="675"/>
      <c r="BJ485" s="672"/>
      <c r="BK485" s="672"/>
      <c r="BL485" s="677"/>
      <c r="BM485" s="678"/>
      <c r="BN485" s="678"/>
      <c r="BO485" s="679"/>
    </row>
    <row r="486" spans="59:67" ht="13.95" customHeight="1" thickBot="1" x14ac:dyDescent="0.35">
      <c r="BG486" s="680"/>
      <c r="BH486" s="681"/>
      <c r="BI486" s="682"/>
      <c r="BJ486" s="682"/>
      <c r="BK486" s="683"/>
      <c r="BL486" s="614" t="s">
        <v>190</v>
      </c>
      <c r="BM486" s="684"/>
      <c r="BN486" s="659"/>
      <c r="BO486" s="660"/>
    </row>
    <row r="487" spans="59:67" ht="13.95" customHeight="1" x14ac:dyDescent="0.25">
      <c r="BG487" s="586"/>
      <c r="BH487" s="587" t="s">
        <v>176</v>
      </c>
      <c r="BI487" s="588"/>
      <c r="BJ487" s="588" t="s">
        <v>177</v>
      </c>
      <c r="BK487" s="588"/>
      <c r="BL487" s="588"/>
      <c r="BM487" s="588"/>
      <c r="BN487" s="588"/>
      <c r="BO487" s="589"/>
    </row>
    <row r="488" spans="59:67" ht="13.95" customHeight="1" x14ac:dyDescent="0.25">
      <c r="BG488" s="590"/>
      <c r="BH488" s="591"/>
      <c r="BI488" s="592" t="s">
        <v>178</v>
      </c>
      <c r="BJ488" s="592"/>
      <c r="BK488" s="592"/>
      <c r="BL488" s="592"/>
      <c r="BM488" s="592"/>
      <c r="BN488" s="593" t="s">
        <v>179</v>
      </c>
      <c r="BO488" s="594">
        <v>1</v>
      </c>
    </row>
    <row r="489" spans="59:67" ht="13.95" customHeight="1" x14ac:dyDescent="0.3">
      <c r="BG489" s="595"/>
      <c r="BH489" s="596"/>
      <c r="BI489" s="597"/>
      <c r="BJ489" s="597"/>
      <c r="BK489" s="597"/>
      <c r="BL489" s="597"/>
      <c r="BM489" s="597"/>
      <c r="BN489" s="593"/>
      <c r="BO489" s="594"/>
    </row>
    <row r="490" spans="59:67" ht="13.95" customHeight="1" x14ac:dyDescent="0.25">
      <c r="BG490" s="598" t="s">
        <v>180</v>
      </c>
      <c r="BH490" s="599">
        <v>13</v>
      </c>
      <c r="BI490" s="592"/>
      <c r="BJ490" s="592"/>
      <c r="BK490" s="592" t="s">
        <v>100</v>
      </c>
      <c r="BL490" s="600">
        <f>$BL$178</f>
        <v>42628</v>
      </c>
      <c r="BM490" s="601"/>
      <c r="BN490" s="602"/>
      <c r="BO490" s="603"/>
    </row>
    <row r="491" spans="59:67" ht="13.95" customHeight="1" x14ac:dyDescent="0.3">
      <c r="BG491" s="604"/>
      <c r="BH491" s="596"/>
      <c r="BI491" s="597"/>
      <c r="BJ491" s="597"/>
      <c r="BK491" s="597"/>
      <c r="BL491" s="596"/>
      <c r="BM491" s="597"/>
      <c r="BN491" s="593"/>
      <c r="BO491" s="594"/>
    </row>
    <row r="492" spans="59:67" ht="13.95" customHeight="1" x14ac:dyDescent="0.3">
      <c r="BG492" s="598" t="s">
        <v>181</v>
      </c>
      <c r="BH492" s="605" t="str">
        <f>Donnees!BF15</f>
        <v>André Cyr</v>
      </c>
      <c r="BI492" s="591"/>
      <c r="BJ492" s="596"/>
      <c r="BK492" s="606"/>
      <c r="BL492" s="593" t="str">
        <f>$BL$180</f>
        <v>Sem2</v>
      </c>
      <c r="BM492" s="607"/>
      <c r="BN492" s="606"/>
      <c r="BO492" s="608"/>
    </row>
    <row r="493" spans="59:67" ht="13.95" customHeight="1" thickBot="1" x14ac:dyDescent="0.35">
      <c r="BG493" s="609"/>
      <c r="BH493" s="610"/>
      <c r="BI493" s="611"/>
      <c r="BJ493" s="612"/>
      <c r="BK493" s="612"/>
      <c r="BL493" s="610"/>
      <c r="BM493" s="613"/>
      <c r="BN493" s="611"/>
      <c r="BO493" s="614"/>
    </row>
    <row r="494" spans="59:67" ht="13.95" customHeight="1" x14ac:dyDescent="0.25">
      <c r="BG494" s="615" t="s">
        <v>182</v>
      </c>
      <c r="BH494" s="616" t="s">
        <v>172</v>
      </c>
      <c r="BI494" s="617">
        <v>1</v>
      </c>
      <c r="BJ494" s="617">
        <v>2</v>
      </c>
      <c r="BK494" s="617">
        <v>3</v>
      </c>
      <c r="BL494" s="617" t="s">
        <v>126</v>
      </c>
      <c r="BM494" s="617">
        <v>69</v>
      </c>
      <c r="BN494" s="618">
        <v>169</v>
      </c>
      <c r="BO494" s="619">
        <v>269</v>
      </c>
    </row>
    <row r="495" spans="59:67" ht="13.95" customHeight="1" x14ac:dyDescent="0.25">
      <c r="BG495" s="620">
        <f t="shared" ref="BG495:BH499" si="11">C122</f>
        <v>0</v>
      </c>
      <c r="BH495" s="621">
        <f t="shared" si="11"/>
        <v>0</v>
      </c>
      <c r="BI495" s="622"/>
      <c r="BJ495" s="622"/>
      <c r="BK495" s="622"/>
      <c r="BL495" s="622"/>
      <c r="BM495" s="623"/>
      <c r="BN495" s="624"/>
      <c r="BO495" s="625"/>
    </row>
    <row r="496" spans="59:67" ht="13.95" customHeight="1" x14ac:dyDescent="0.25">
      <c r="BG496" s="620">
        <f t="shared" si="11"/>
        <v>0</v>
      </c>
      <c r="BH496" s="621">
        <f t="shared" si="11"/>
        <v>0</v>
      </c>
      <c r="BI496" s="622"/>
      <c r="BJ496" s="622"/>
      <c r="BK496" s="622"/>
      <c r="BL496" s="622"/>
      <c r="BM496" s="623"/>
      <c r="BN496" s="624"/>
      <c r="BO496" s="625"/>
    </row>
    <row r="497" spans="59:67" ht="13.95" customHeight="1" x14ac:dyDescent="0.25">
      <c r="BG497" s="620">
        <f t="shared" si="11"/>
        <v>0</v>
      </c>
      <c r="BH497" s="621">
        <f t="shared" si="11"/>
        <v>0</v>
      </c>
      <c r="BI497" s="622"/>
      <c r="BJ497" s="622"/>
      <c r="BK497" s="622"/>
      <c r="BL497" s="622"/>
      <c r="BM497" s="623"/>
      <c r="BN497" s="624"/>
      <c r="BO497" s="625"/>
    </row>
    <row r="498" spans="59:67" ht="13.95" customHeight="1" x14ac:dyDescent="0.25">
      <c r="BG498" s="620">
        <f t="shared" si="11"/>
        <v>0</v>
      </c>
      <c r="BH498" s="621">
        <f t="shared" si="11"/>
        <v>0</v>
      </c>
      <c r="BI498" s="622"/>
      <c r="BJ498" s="622"/>
      <c r="BK498" s="622"/>
      <c r="BL498" s="622"/>
      <c r="BM498" s="623"/>
      <c r="BN498" s="624"/>
      <c r="BO498" s="625"/>
    </row>
    <row r="499" spans="59:67" ht="13.95" customHeight="1" thickBot="1" x14ac:dyDescent="0.3">
      <c r="BG499" s="626">
        <f t="shared" si="11"/>
        <v>0</v>
      </c>
      <c r="BH499" s="627">
        <f t="shared" si="11"/>
        <v>0</v>
      </c>
      <c r="BI499" s="628"/>
      <c r="BJ499" s="628"/>
      <c r="BK499" s="628"/>
      <c r="BL499" s="628"/>
      <c r="BM499" s="629"/>
      <c r="BN499" s="630"/>
      <c r="BO499" s="631"/>
    </row>
    <row r="500" spans="59:67" ht="13.95" customHeight="1" x14ac:dyDescent="0.3">
      <c r="BG500" s="632" t="s">
        <v>183</v>
      </c>
      <c r="BH500" s="633">
        <f>SUM(BH495:BH499)</f>
        <v>0</v>
      </c>
      <c r="BI500" s="634"/>
      <c r="BJ500" s="634"/>
      <c r="BK500" s="634"/>
      <c r="BL500" s="634"/>
      <c r="BM500" s="635"/>
      <c r="BN500" s="618"/>
      <c r="BO500" s="619"/>
    </row>
    <row r="501" spans="59:67" ht="13.95" customHeight="1" x14ac:dyDescent="0.3">
      <c r="BG501" s="636" t="s">
        <v>184</v>
      </c>
      <c r="BH501" s="637">
        <f>A131</f>
        <v>0</v>
      </c>
      <c r="BI501" s="638"/>
      <c r="BJ501" s="638"/>
      <c r="BK501" s="638"/>
      <c r="BL501" s="638"/>
      <c r="BM501" s="639"/>
      <c r="BN501" s="624"/>
      <c r="BO501" s="625"/>
    </row>
    <row r="502" spans="59:67" ht="13.95" customHeight="1" thickBot="1" x14ac:dyDescent="0.35">
      <c r="BG502" s="640" t="s">
        <v>126</v>
      </c>
      <c r="BH502" s="641">
        <f>SUM(BH500:BH501)</f>
        <v>0</v>
      </c>
      <c r="BI502" s="642"/>
      <c r="BJ502" s="642"/>
      <c r="BK502" s="642"/>
      <c r="BL502" s="642"/>
      <c r="BM502" s="643"/>
      <c r="BN502" s="644"/>
      <c r="BO502" s="645"/>
    </row>
    <row r="503" spans="59:67" ht="13.95" customHeight="1" thickBot="1" x14ac:dyDescent="0.35">
      <c r="BG503" s="646" t="s">
        <v>185</v>
      </c>
      <c r="BH503" s="647"/>
      <c r="BI503" s="648"/>
      <c r="BJ503" s="649"/>
      <c r="BK503" s="650"/>
      <c r="BL503" s="651" t="s">
        <v>186</v>
      </c>
      <c r="BM503" s="652"/>
      <c r="BN503" s="653"/>
      <c r="BO503" s="654"/>
    </row>
    <row r="504" spans="59:67" ht="13.95" customHeight="1" thickBot="1" x14ac:dyDescent="0.35">
      <c r="BG504" s="655" t="s">
        <v>187</v>
      </c>
      <c r="BH504" s="656"/>
      <c r="BI504" s="657"/>
      <c r="BJ504" s="658"/>
      <c r="BK504" s="658"/>
      <c r="BL504" s="612"/>
      <c r="BM504" s="659"/>
      <c r="BN504" s="659"/>
      <c r="BO504" s="660"/>
    </row>
    <row r="505" spans="59:67" ht="13.95" customHeight="1" x14ac:dyDescent="0.25">
      <c r="BG505" s="661" t="s">
        <v>188</v>
      </c>
      <c r="BH505" s="662"/>
      <c r="BI505" s="617">
        <v>1</v>
      </c>
      <c r="BJ505" s="617">
        <v>2</v>
      </c>
      <c r="BK505" s="617">
        <v>3</v>
      </c>
      <c r="BL505" s="617" t="s">
        <v>126</v>
      </c>
      <c r="BM505" s="617">
        <v>69</v>
      </c>
      <c r="BN505" s="618">
        <v>169</v>
      </c>
      <c r="BO505" s="619">
        <v>269</v>
      </c>
    </row>
    <row r="506" spans="59:67" ht="13.95" customHeight="1" x14ac:dyDescent="0.3">
      <c r="BG506" s="663"/>
      <c r="BH506" s="664"/>
      <c r="BI506" s="665"/>
      <c r="BJ506" s="666"/>
      <c r="BK506" s="666"/>
      <c r="BL506" s="666"/>
      <c r="BM506" s="667"/>
      <c r="BN506" s="624"/>
      <c r="BO506" s="625"/>
    </row>
    <row r="507" spans="59:67" ht="13.95" customHeight="1" x14ac:dyDescent="0.3">
      <c r="BG507" s="668"/>
      <c r="BH507" s="669"/>
      <c r="BI507" s="670"/>
      <c r="BJ507" s="667"/>
      <c r="BK507" s="667"/>
      <c r="BL507" s="667"/>
      <c r="BM507" s="639"/>
      <c r="BN507" s="624"/>
      <c r="BO507" s="625"/>
    </row>
    <row r="508" spans="59:67" ht="13.95" customHeight="1" x14ac:dyDescent="0.3">
      <c r="BG508" s="671" t="s">
        <v>189</v>
      </c>
      <c r="BH508" s="669"/>
      <c r="BI508" s="670"/>
      <c r="BJ508" s="667"/>
      <c r="BK508" s="667"/>
      <c r="BL508" s="667"/>
      <c r="BM508" s="672"/>
      <c r="BN508" s="644"/>
      <c r="BO508" s="645"/>
    </row>
    <row r="509" spans="59:67" ht="13.95" customHeight="1" x14ac:dyDescent="0.3">
      <c r="BG509" s="673"/>
      <c r="BH509" s="674"/>
      <c r="BI509" s="675"/>
      <c r="BJ509" s="672"/>
      <c r="BK509" s="672"/>
      <c r="BL509" s="672"/>
      <c r="BM509" s="672"/>
      <c r="BN509" s="644"/>
      <c r="BO509" s="645"/>
    </row>
    <row r="510" spans="59:67" ht="13.95" customHeight="1" thickBot="1" x14ac:dyDescent="0.35">
      <c r="BG510" s="676"/>
      <c r="BH510" s="675"/>
      <c r="BI510" s="675"/>
      <c r="BJ510" s="672"/>
      <c r="BK510" s="672"/>
      <c r="BL510" s="677"/>
      <c r="BM510" s="678"/>
      <c r="BN510" s="678"/>
      <c r="BO510" s="679"/>
    </row>
    <row r="511" spans="59:67" ht="13.95" customHeight="1" thickBot="1" x14ac:dyDescent="0.35">
      <c r="BG511" s="680"/>
      <c r="BH511" s="681"/>
      <c r="BI511" s="682"/>
      <c r="BJ511" s="682"/>
      <c r="BK511" s="683"/>
      <c r="BL511" s="614" t="s">
        <v>190</v>
      </c>
      <c r="BM511" s="684"/>
      <c r="BN511" s="659"/>
      <c r="BO511" s="660"/>
    </row>
    <row r="512" spans="59:67" ht="13.95" customHeight="1" x14ac:dyDescent="0.3">
      <c r="BG512" s="685"/>
      <c r="BH512" s="686"/>
      <c r="BI512" s="685"/>
      <c r="BJ512" s="685"/>
      <c r="BK512" s="685"/>
      <c r="BL512" s="685"/>
      <c r="BM512" s="685"/>
      <c r="BN512" s="26"/>
      <c r="BO512" s="26"/>
    </row>
    <row r="513" spans="59:67" ht="13.95" customHeight="1" thickBot="1" x14ac:dyDescent="0.35">
      <c r="BG513" s="48"/>
      <c r="BH513" s="48"/>
      <c r="BI513" s="48"/>
      <c r="BJ513" s="48"/>
      <c r="BK513" s="48"/>
      <c r="BL513" s="48"/>
      <c r="BM513" s="48"/>
      <c r="BN513" s="48"/>
      <c r="BO513" s="48"/>
    </row>
    <row r="514" spans="59:67" ht="13.95" customHeight="1" x14ac:dyDescent="0.25">
      <c r="BG514" s="586"/>
      <c r="BH514" s="587" t="s">
        <v>176</v>
      </c>
      <c r="BI514" s="588"/>
      <c r="BJ514" s="588" t="s">
        <v>177</v>
      </c>
      <c r="BK514" s="588"/>
      <c r="BL514" s="588"/>
      <c r="BM514" s="588"/>
      <c r="BN514" s="588"/>
      <c r="BO514" s="589"/>
    </row>
    <row r="515" spans="59:67" ht="13.95" customHeight="1" x14ac:dyDescent="0.25">
      <c r="BG515" s="590"/>
      <c r="BH515" s="591"/>
      <c r="BI515" s="592" t="s">
        <v>178</v>
      </c>
      <c r="BJ515" s="592"/>
      <c r="BK515" s="592"/>
      <c r="BL515" s="592"/>
      <c r="BM515" s="592"/>
      <c r="BN515" s="593" t="s">
        <v>179</v>
      </c>
      <c r="BO515" s="594">
        <v>16</v>
      </c>
    </row>
    <row r="516" spans="59:67" ht="13.95" customHeight="1" x14ac:dyDescent="0.3">
      <c r="BG516" s="595"/>
      <c r="BH516" s="596"/>
      <c r="BI516" s="597"/>
      <c r="BJ516" s="597"/>
      <c r="BK516" s="597"/>
      <c r="BL516" s="597"/>
      <c r="BM516" s="597"/>
      <c r="BN516" s="593"/>
      <c r="BO516" s="594"/>
    </row>
    <row r="517" spans="59:67" ht="13.95" customHeight="1" x14ac:dyDescent="0.25">
      <c r="BG517" s="598" t="s">
        <v>180</v>
      </c>
      <c r="BH517" s="599">
        <v>14</v>
      </c>
      <c r="BI517" s="592"/>
      <c r="BJ517" s="592"/>
      <c r="BK517" s="592" t="s">
        <v>100</v>
      </c>
      <c r="BL517" s="600">
        <f>$BL$178</f>
        <v>42628</v>
      </c>
      <c r="BM517" s="601"/>
      <c r="BN517" s="602"/>
      <c r="BO517" s="603"/>
    </row>
    <row r="518" spans="59:67" ht="13.95" customHeight="1" x14ac:dyDescent="0.3">
      <c r="BG518" s="604"/>
      <c r="BH518" s="596"/>
      <c r="BI518" s="597"/>
      <c r="BJ518" s="597"/>
      <c r="BK518" s="597"/>
      <c r="BL518" s="596"/>
      <c r="BM518" s="597"/>
      <c r="BN518" s="593"/>
      <c r="BO518" s="594"/>
    </row>
    <row r="519" spans="59:67" ht="13.95" customHeight="1" x14ac:dyDescent="0.3">
      <c r="BG519" s="598" t="s">
        <v>181</v>
      </c>
      <c r="BH519" s="605" t="str">
        <f>Donnees!BF16</f>
        <v>Michel Moreau</v>
      </c>
      <c r="BI519" s="591"/>
      <c r="BJ519" s="596"/>
      <c r="BK519" s="606"/>
      <c r="BL519" s="593" t="str">
        <f>$BL$180</f>
        <v>Sem2</v>
      </c>
      <c r="BM519" s="607"/>
      <c r="BN519" s="606"/>
      <c r="BO519" s="608"/>
    </row>
    <row r="520" spans="59:67" ht="13.95" customHeight="1" thickBot="1" x14ac:dyDescent="0.35">
      <c r="BG520" s="609"/>
      <c r="BH520" s="610"/>
      <c r="BI520" s="611"/>
      <c r="BJ520" s="612"/>
      <c r="BK520" s="612"/>
      <c r="BL520" s="610"/>
      <c r="BM520" s="613"/>
      <c r="BN520" s="611"/>
      <c r="BO520" s="614"/>
    </row>
    <row r="521" spans="59:67" ht="13.95" customHeight="1" x14ac:dyDescent="0.25">
      <c r="BG521" s="615" t="s">
        <v>182</v>
      </c>
      <c r="BH521" s="616" t="s">
        <v>172</v>
      </c>
      <c r="BI521" s="617">
        <v>1</v>
      </c>
      <c r="BJ521" s="617">
        <v>2</v>
      </c>
      <c r="BK521" s="617">
        <v>3</v>
      </c>
      <c r="BL521" s="617" t="s">
        <v>126</v>
      </c>
      <c r="BM521" s="617">
        <v>69</v>
      </c>
      <c r="BN521" s="618">
        <v>169</v>
      </c>
      <c r="BO521" s="619">
        <v>269</v>
      </c>
    </row>
    <row r="522" spans="59:67" ht="13.95" customHeight="1" x14ac:dyDescent="0.25">
      <c r="BG522" s="620">
        <f t="shared" ref="BG522:BH526" si="12">C132</f>
        <v>0</v>
      </c>
      <c r="BH522" s="621">
        <f t="shared" si="12"/>
        <v>0</v>
      </c>
      <c r="BI522" s="622"/>
      <c r="BJ522" s="622"/>
      <c r="BK522" s="622"/>
      <c r="BL522" s="622"/>
      <c r="BM522" s="623"/>
      <c r="BN522" s="624"/>
      <c r="BO522" s="625"/>
    </row>
    <row r="523" spans="59:67" ht="13.95" customHeight="1" x14ac:dyDescent="0.25">
      <c r="BG523" s="620">
        <f t="shared" si="12"/>
        <v>0</v>
      </c>
      <c r="BH523" s="621">
        <f t="shared" si="12"/>
        <v>0</v>
      </c>
      <c r="BI523" s="622"/>
      <c r="BJ523" s="622"/>
      <c r="BK523" s="622"/>
      <c r="BL523" s="622"/>
      <c r="BM523" s="623"/>
      <c r="BN523" s="624"/>
      <c r="BO523" s="625"/>
    </row>
    <row r="524" spans="59:67" ht="13.95" customHeight="1" x14ac:dyDescent="0.25">
      <c r="BG524" s="620">
        <f t="shared" si="12"/>
        <v>0</v>
      </c>
      <c r="BH524" s="621">
        <f t="shared" si="12"/>
        <v>0</v>
      </c>
      <c r="BI524" s="622"/>
      <c r="BJ524" s="622"/>
      <c r="BK524" s="622"/>
      <c r="BL524" s="622"/>
      <c r="BM524" s="623"/>
      <c r="BN524" s="624"/>
      <c r="BO524" s="625"/>
    </row>
    <row r="525" spans="59:67" ht="13.95" customHeight="1" x14ac:dyDescent="0.25">
      <c r="BG525" s="620">
        <f t="shared" si="12"/>
        <v>0</v>
      </c>
      <c r="BH525" s="621">
        <f t="shared" si="12"/>
        <v>0</v>
      </c>
      <c r="BI525" s="622"/>
      <c r="BJ525" s="622"/>
      <c r="BK525" s="622"/>
      <c r="BL525" s="622"/>
      <c r="BM525" s="623"/>
      <c r="BN525" s="624"/>
      <c r="BO525" s="625"/>
    </row>
    <row r="526" spans="59:67" ht="13.95" customHeight="1" thickBot="1" x14ac:dyDescent="0.3">
      <c r="BG526" s="626">
        <f t="shared" si="12"/>
        <v>0</v>
      </c>
      <c r="BH526" s="627">
        <f t="shared" si="12"/>
        <v>0</v>
      </c>
      <c r="BI526" s="628"/>
      <c r="BJ526" s="628"/>
      <c r="BK526" s="628"/>
      <c r="BL526" s="628"/>
      <c r="BM526" s="629"/>
      <c r="BN526" s="630"/>
      <c r="BO526" s="631"/>
    </row>
    <row r="527" spans="59:67" ht="13.95" customHeight="1" x14ac:dyDescent="0.3">
      <c r="BG527" s="632" t="s">
        <v>183</v>
      </c>
      <c r="BH527" s="633">
        <f>SUM(BH522:BH526)</f>
        <v>0</v>
      </c>
      <c r="BI527" s="634"/>
      <c r="BJ527" s="634"/>
      <c r="BK527" s="634"/>
      <c r="BL527" s="634"/>
      <c r="BM527" s="635"/>
      <c r="BN527" s="618"/>
      <c r="BO527" s="619"/>
    </row>
    <row r="528" spans="59:67" ht="13.95" customHeight="1" x14ac:dyDescent="0.3">
      <c r="BG528" s="636" t="s">
        <v>184</v>
      </c>
      <c r="BH528" s="637">
        <f>A141</f>
        <v>0</v>
      </c>
      <c r="BI528" s="638"/>
      <c r="BJ528" s="638"/>
      <c r="BK528" s="638"/>
      <c r="BL528" s="638"/>
      <c r="BM528" s="639"/>
      <c r="BN528" s="624"/>
      <c r="BO528" s="625"/>
    </row>
    <row r="529" spans="59:67" ht="13.95" customHeight="1" thickBot="1" x14ac:dyDescent="0.35">
      <c r="BG529" s="640" t="s">
        <v>126</v>
      </c>
      <c r="BH529" s="641">
        <f>SUM(BH527:BH528)</f>
        <v>0</v>
      </c>
      <c r="BI529" s="642"/>
      <c r="BJ529" s="642"/>
      <c r="BK529" s="642"/>
      <c r="BL529" s="642"/>
      <c r="BM529" s="643"/>
      <c r="BN529" s="644"/>
      <c r="BO529" s="645"/>
    </row>
    <row r="530" spans="59:67" ht="13.95" customHeight="1" thickBot="1" x14ac:dyDescent="0.35">
      <c r="BG530" s="646" t="s">
        <v>185</v>
      </c>
      <c r="BH530" s="647"/>
      <c r="BI530" s="648"/>
      <c r="BJ530" s="649"/>
      <c r="BK530" s="650"/>
      <c r="BL530" s="651" t="s">
        <v>186</v>
      </c>
      <c r="BM530" s="652"/>
      <c r="BN530" s="653"/>
      <c r="BO530" s="654"/>
    </row>
    <row r="531" spans="59:67" ht="13.95" customHeight="1" thickBot="1" x14ac:dyDescent="0.35">
      <c r="BG531" s="655" t="s">
        <v>187</v>
      </c>
      <c r="BH531" s="656"/>
      <c r="BI531" s="657"/>
      <c r="BJ531" s="658"/>
      <c r="BK531" s="658"/>
      <c r="BL531" s="612"/>
      <c r="BM531" s="659"/>
      <c r="BN531" s="659"/>
      <c r="BO531" s="660"/>
    </row>
    <row r="532" spans="59:67" ht="13.95" customHeight="1" x14ac:dyDescent="0.25">
      <c r="BG532" s="661" t="s">
        <v>188</v>
      </c>
      <c r="BH532" s="662"/>
      <c r="BI532" s="617">
        <v>1</v>
      </c>
      <c r="BJ532" s="617">
        <v>2</v>
      </c>
      <c r="BK532" s="617">
        <v>3</v>
      </c>
      <c r="BL532" s="617" t="s">
        <v>126</v>
      </c>
      <c r="BM532" s="617">
        <v>69</v>
      </c>
      <c r="BN532" s="618">
        <v>169</v>
      </c>
      <c r="BO532" s="619">
        <v>269</v>
      </c>
    </row>
    <row r="533" spans="59:67" ht="13.95" customHeight="1" x14ac:dyDescent="0.3">
      <c r="BG533" s="663"/>
      <c r="BH533" s="664"/>
      <c r="BI533" s="665"/>
      <c r="BJ533" s="666"/>
      <c r="BK533" s="666"/>
      <c r="BL533" s="666"/>
      <c r="BM533" s="667"/>
      <c r="BN533" s="624"/>
      <c r="BO533" s="625"/>
    </row>
    <row r="534" spans="59:67" ht="13.95" customHeight="1" x14ac:dyDescent="0.3">
      <c r="BG534" s="668"/>
      <c r="BH534" s="669"/>
      <c r="BI534" s="670"/>
      <c r="BJ534" s="667"/>
      <c r="BK534" s="667"/>
      <c r="BL534" s="667"/>
      <c r="BM534" s="639"/>
      <c r="BN534" s="624"/>
      <c r="BO534" s="625"/>
    </row>
    <row r="535" spans="59:67" ht="13.95" customHeight="1" x14ac:dyDescent="0.3">
      <c r="BG535" s="671" t="s">
        <v>189</v>
      </c>
      <c r="BH535" s="669"/>
      <c r="BI535" s="670"/>
      <c r="BJ535" s="667"/>
      <c r="BK535" s="667"/>
      <c r="BL535" s="667"/>
      <c r="BM535" s="672"/>
      <c r="BN535" s="644"/>
      <c r="BO535" s="645"/>
    </row>
    <row r="536" spans="59:67" ht="13.95" customHeight="1" x14ac:dyDescent="0.3">
      <c r="BG536" s="673"/>
      <c r="BH536" s="674"/>
      <c r="BI536" s="675"/>
      <c r="BJ536" s="672"/>
      <c r="BK536" s="672"/>
      <c r="BL536" s="672"/>
      <c r="BM536" s="672"/>
      <c r="BN536" s="644"/>
      <c r="BO536" s="645"/>
    </row>
    <row r="537" spans="59:67" ht="13.95" customHeight="1" thickBot="1" x14ac:dyDescent="0.35">
      <c r="BG537" s="676"/>
      <c r="BH537" s="675"/>
      <c r="BI537" s="675"/>
      <c r="BJ537" s="672"/>
      <c r="BK537" s="672"/>
      <c r="BL537" s="677"/>
      <c r="BM537" s="678"/>
      <c r="BN537" s="678"/>
      <c r="BO537" s="679"/>
    </row>
    <row r="538" spans="59:67" ht="13.95" customHeight="1" thickBot="1" x14ac:dyDescent="0.35">
      <c r="BG538" s="680"/>
      <c r="BH538" s="681"/>
      <c r="BI538" s="682"/>
      <c r="BJ538" s="682"/>
      <c r="BK538" s="683"/>
      <c r="BL538" s="614" t="s">
        <v>190</v>
      </c>
      <c r="BM538" s="684"/>
      <c r="BN538" s="659"/>
      <c r="BO538" s="660"/>
    </row>
    <row r="539" spans="59:67" ht="13.95" customHeight="1" x14ac:dyDescent="0.25">
      <c r="BG539" s="586"/>
      <c r="BH539" s="587" t="s">
        <v>176</v>
      </c>
      <c r="BI539" s="588"/>
      <c r="BJ539" s="588" t="s">
        <v>177</v>
      </c>
      <c r="BK539" s="588"/>
      <c r="BL539" s="588"/>
      <c r="BM539" s="588"/>
      <c r="BN539" s="588"/>
      <c r="BO539" s="589"/>
    </row>
    <row r="540" spans="59:67" ht="13.95" customHeight="1" x14ac:dyDescent="0.25">
      <c r="BG540" s="590"/>
      <c r="BH540" s="591"/>
      <c r="BI540" s="592" t="s">
        <v>178</v>
      </c>
      <c r="BJ540" s="592"/>
      <c r="BK540" s="592"/>
      <c r="BL540" s="592"/>
      <c r="BM540" s="592"/>
      <c r="BN540" s="593" t="s">
        <v>179</v>
      </c>
      <c r="BO540" s="594">
        <v>4</v>
      </c>
    </row>
    <row r="541" spans="59:67" ht="13.95" customHeight="1" x14ac:dyDescent="0.3">
      <c r="BG541" s="595"/>
      <c r="BH541" s="596"/>
      <c r="BI541" s="597"/>
      <c r="BJ541" s="597"/>
      <c r="BK541" s="597"/>
      <c r="BL541" s="597"/>
      <c r="BM541" s="597"/>
      <c r="BN541" s="593"/>
      <c r="BO541" s="594"/>
    </row>
    <row r="542" spans="59:67" ht="13.95" customHeight="1" x14ac:dyDescent="0.25">
      <c r="BG542" s="598" t="s">
        <v>180</v>
      </c>
      <c r="BH542" s="599">
        <v>15</v>
      </c>
      <c r="BI542" s="592"/>
      <c r="BJ542" s="592"/>
      <c r="BK542" s="592" t="s">
        <v>100</v>
      </c>
      <c r="BL542" s="600">
        <f>$BL$178</f>
        <v>42628</v>
      </c>
      <c r="BM542" s="601"/>
      <c r="BN542" s="602"/>
      <c r="BO542" s="603"/>
    </row>
    <row r="543" spans="59:67" ht="13.95" customHeight="1" x14ac:dyDescent="0.3">
      <c r="BG543" s="604"/>
      <c r="BH543" s="596"/>
      <c r="BI543" s="597"/>
      <c r="BJ543" s="597"/>
      <c r="BK543" s="597"/>
      <c r="BL543" s="596"/>
      <c r="BM543" s="597"/>
      <c r="BN543" s="593"/>
      <c r="BO543" s="594"/>
    </row>
    <row r="544" spans="59:67" ht="13.95" customHeight="1" x14ac:dyDescent="0.3">
      <c r="BG544" s="598" t="s">
        <v>181</v>
      </c>
      <c r="BH544" s="605" t="str">
        <f>Donnees!BF17</f>
        <v>Yves Chapdelaine</v>
      </c>
      <c r="BI544" s="591"/>
      <c r="BJ544" s="596"/>
      <c r="BK544" s="606"/>
      <c r="BL544" s="593" t="str">
        <f>$BL$180</f>
        <v>Sem2</v>
      </c>
      <c r="BM544" s="607"/>
      <c r="BN544" s="606"/>
      <c r="BO544" s="608"/>
    </row>
    <row r="545" spans="59:67" ht="13.95" customHeight="1" thickBot="1" x14ac:dyDescent="0.35">
      <c r="BG545" s="609"/>
      <c r="BH545" s="610"/>
      <c r="BI545" s="611"/>
      <c r="BJ545" s="612"/>
      <c r="BK545" s="612"/>
      <c r="BL545" s="610"/>
      <c r="BM545" s="613"/>
      <c r="BN545" s="611"/>
      <c r="BO545" s="614"/>
    </row>
    <row r="546" spans="59:67" ht="13.95" customHeight="1" x14ac:dyDescent="0.25">
      <c r="BG546" s="615" t="s">
        <v>182</v>
      </c>
      <c r="BH546" s="616" t="s">
        <v>172</v>
      </c>
      <c r="BI546" s="617">
        <v>1</v>
      </c>
      <c r="BJ546" s="617">
        <v>2</v>
      </c>
      <c r="BK546" s="617">
        <v>3</v>
      </c>
      <c r="BL546" s="617" t="s">
        <v>126</v>
      </c>
      <c r="BM546" s="617">
        <v>69</v>
      </c>
      <c r="BN546" s="618">
        <v>169</v>
      </c>
      <c r="BO546" s="619">
        <v>269</v>
      </c>
    </row>
    <row r="547" spans="59:67" ht="13.95" customHeight="1" x14ac:dyDescent="0.25">
      <c r="BG547" s="620">
        <f t="shared" ref="BG547:BH551" si="13">C142</f>
        <v>0</v>
      </c>
      <c r="BH547" s="621">
        <f t="shared" si="13"/>
        <v>0</v>
      </c>
      <c r="BI547" s="622"/>
      <c r="BJ547" s="622"/>
      <c r="BK547" s="622"/>
      <c r="BL547" s="622"/>
      <c r="BM547" s="623"/>
      <c r="BN547" s="624"/>
      <c r="BO547" s="625"/>
    </row>
    <row r="548" spans="59:67" ht="13.95" customHeight="1" x14ac:dyDescent="0.25">
      <c r="BG548" s="620">
        <f t="shared" si="13"/>
        <v>0</v>
      </c>
      <c r="BH548" s="621">
        <f t="shared" si="13"/>
        <v>0</v>
      </c>
      <c r="BI548" s="622"/>
      <c r="BJ548" s="622"/>
      <c r="BK548" s="622"/>
      <c r="BL548" s="622"/>
      <c r="BM548" s="623"/>
      <c r="BN548" s="624"/>
      <c r="BO548" s="625"/>
    </row>
    <row r="549" spans="59:67" ht="13.95" customHeight="1" x14ac:dyDescent="0.25">
      <c r="BG549" s="620">
        <f t="shared" si="13"/>
        <v>0</v>
      </c>
      <c r="BH549" s="621">
        <f t="shared" si="13"/>
        <v>0</v>
      </c>
      <c r="BI549" s="622"/>
      <c r="BJ549" s="622"/>
      <c r="BK549" s="622"/>
      <c r="BL549" s="622"/>
      <c r="BM549" s="623"/>
      <c r="BN549" s="624"/>
      <c r="BO549" s="625"/>
    </row>
    <row r="550" spans="59:67" ht="13.95" customHeight="1" x14ac:dyDescent="0.25">
      <c r="BG550" s="620">
        <f t="shared" si="13"/>
        <v>0</v>
      </c>
      <c r="BH550" s="621">
        <f t="shared" si="13"/>
        <v>0</v>
      </c>
      <c r="BI550" s="622"/>
      <c r="BJ550" s="622"/>
      <c r="BK550" s="622"/>
      <c r="BL550" s="622"/>
      <c r="BM550" s="623"/>
      <c r="BN550" s="624"/>
      <c r="BO550" s="625"/>
    </row>
    <row r="551" spans="59:67" ht="13.95" customHeight="1" thickBot="1" x14ac:dyDescent="0.3">
      <c r="BG551" s="626">
        <f t="shared" si="13"/>
        <v>0</v>
      </c>
      <c r="BH551" s="627">
        <f t="shared" si="13"/>
        <v>0</v>
      </c>
      <c r="BI551" s="628"/>
      <c r="BJ551" s="628"/>
      <c r="BK551" s="628"/>
      <c r="BL551" s="628"/>
      <c r="BM551" s="629"/>
      <c r="BN551" s="630"/>
      <c r="BO551" s="631"/>
    </row>
    <row r="552" spans="59:67" ht="13.95" customHeight="1" x14ac:dyDescent="0.3">
      <c r="BG552" s="632" t="s">
        <v>183</v>
      </c>
      <c r="BH552" s="633">
        <f>SUM(BH547:BH551)</f>
        <v>0</v>
      </c>
      <c r="BI552" s="634"/>
      <c r="BJ552" s="634"/>
      <c r="BK552" s="634"/>
      <c r="BL552" s="634"/>
      <c r="BM552" s="635"/>
      <c r="BN552" s="618"/>
      <c r="BO552" s="619"/>
    </row>
    <row r="553" spans="59:67" ht="13.95" customHeight="1" x14ac:dyDescent="0.3">
      <c r="BG553" s="636" t="s">
        <v>184</v>
      </c>
      <c r="BH553" s="637">
        <f>A151</f>
        <v>0</v>
      </c>
      <c r="BI553" s="638"/>
      <c r="BJ553" s="638"/>
      <c r="BK553" s="638"/>
      <c r="BL553" s="638"/>
      <c r="BM553" s="639"/>
      <c r="BN553" s="624"/>
      <c r="BO553" s="625"/>
    </row>
    <row r="554" spans="59:67" ht="13.95" customHeight="1" thickBot="1" x14ac:dyDescent="0.35">
      <c r="BG554" s="640" t="s">
        <v>126</v>
      </c>
      <c r="BH554" s="641">
        <f>SUM(BH552:BH553)</f>
        <v>0</v>
      </c>
      <c r="BI554" s="642"/>
      <c r="BJ554" s="642"/>
      <c r="BK554" s="642"/>
      <c r="BL554" s="642"/>
      <c r="BM554" s="643"/>
      <c r="BN554" s="644"/>
      <c r="BO554" s="645"/>
    </row>
    <row r="555" spans="59:67" ht="13.95" customHeight="1" thickBot="1" x14ac:dyDescent="0.35">
      <c r="BG555" s="646" t="s">
        <v>185</v>
      </c>
      <c r="BH555" s="647"/>
      <c r="BI555" s="648"/>
      <c r="BJ555" s="649"/>
      <c r="BK555" s="650"/>
      <c r="BL555" s="651" t="s">
        <v>186</v>
      </c>
      <c r="BM555" s="652"/>
      <c r="BN555" s="653"/>
      <c r="BO555" s="654"/>
    </row>
    <row r="556" spans="59:67" ht="13.95" customHeight="1" thickBot="1" x14ac:dyDescent="0.35">
      <c r="BG556" s="655" t="s">
        <v>187</v>
      </c>
      <c r="BH556" s="656"/>
      <c r="BI556" s="657"/>
      <c r="BJ556" s="658"/>
      <c r="BK556" s="658"/>
      <c r="BL556" s="612"/>
      <c r="BM556" s="659"/>
      <c r="BN556" s="659"/>
      <c r="BO556" s="660"/>
    </row>
    <row r="557" spans="59:67" ht="13.95" customHeight="1" x14ac:dyDescent="0.25">
      <c r="BG557" s="661" t="s">
        <v>188</v>
      </c>
      <c r="BH557" s="662"/>
      <c r="BI557" s="617">
        <v>1</v>
      </c>
      <c r="BJ557" s="617">
        <v>2</v>
      </c>
      <c r="BK557" s="617">
        <v>3</v>
      </c>
      <c r="BL557" s="617" t="s">
        <v>126</v>
      </c>
      <c r="BM557" s="617">
        <v>69</v>
      </c>
      <c r="BN557" s="618">
        <v>169</v>
      </c>
      <c r="BO557" s="619">
        <v>269</v>
      </c>
    </row>
    <row r="558" spans="59:67" ht="13.95" customHeight="1" x14ac:dyDescent="0.3">
      <c r="BG558" s="663"/>
      <c r="BH558" s="664"/>
      <c r="BI558" s="665"/>
      <c r="BJ558" s="666"/>
      <c r="BK558" s="666"/>
      <c r="BL558" s="666"/>
      <c r="BM558" s="667"/>
      <c r="BN558" s="624"/>
      <c r="BO558" s="625"/>
    </row>
    <row r="559" spans="59:67" ht="13.95" customHeight="1" x14ac:dyDescent="0.3">
      <c r="BG559" s="668"/>
      <c r="BH559" s="669"/>
      <c r="BI559" s="670"/>
      <c r="BJ559" s="667"/>
      <c r="BK559" s="667"/>
      <c r="BL559" s="667"/>
      <c r="BM559" s="639"/>
      <c r="BN559" s="624"/>
      <c r="BO559" s="625"/>
    </row>
    <row r="560" spans="59:67" ht="13.95" customHeight="1" x14ac:dyDescent="0.3">
      <c r="BG560" s="671" t="s">
        <v>189</v>
      </c>
      <c r="BH560" s="669"/>
      <c r="BI560" s="670"/>
      <c r="BJ560" s="667"/>
      <c r="BK560" s="667"/>
      <c r="BL560" s="667"/>
      <c r="BM560" s="672"/>
      <c r="BN560" s="644"/>
      <c r="BO560" s="645"/>
    </row>
    <row r="561" spans="59:67" ht="13.95" customHeight="1" x14ac:dyDescent="0.3">
      <c r="BG561" s="673"/>
      <c r="BH561" s="674"/>
      <c r="BI561" s="675"/>
      <c r="BJ561" s="672"/>
      <c r="BK561" s="672"/>
      <c r="BL561" s="672"/>
      <c r="BM561" s="672"/>
      <c r="BN561" s="644"/>
      <c r="BO561" s="645"/>
    </row>
    <row r="562" spans="59:67" ht="13.95" customHeight="1" thickBot="1" x14ac:dyDescent="0.35">
      <c r="BG562" s="676"/>
      <c r="BH562" s="675"/>
      <c r="BI562" s="675"/>
      <c r="BJ562" s="672"/>
      <c r="BK562" s="672"/>
      <c r="BL562" s="677"/>
      <c r="BM562" s="678"/>
      <c r="BN562" s="678"/>
      <c r="BO562" s="679"/>
    </row>
    <row r="563" spans="59:67" ht="13.95" customHeight="1" thickBot="1" x14ac:dyDescent="0.35">
      <c r="BG563" s="680"/>
      <c r="BH563" s="681"/>
      <c r="BI563" s="682"/>
      <c r="BJ563" s="682"/>
      <c r="BK563" s="683"/>
      <c r="BL563" s="614" t="s">
        <v>190</v>
      </c>
      <c r="BM563" s="684"/>
      <c r="BN563" s="659"/>
      <c r="BO563" s="660"/>
    </row>
    <row r="564" spans="59:67" ht="13.95" customHeight="1" x14ac:dyDescent="0.3">
      <c r="BG564" s="685"/>
      <c r="BH564" s="686"/>
      <c r="BI564" s="685"/>
      <c r="BJ564" s="685"/>
      <c r="BK564" s="685"/>
      <c r="BL564" s="685"/>
      <c r="BM564" s="685"/>
      <c r="BN564" s="26"/>
      <c r="BO564" s="26"/>
    </row>
    <row r="565" spans="59:67" ht="13.95" customHeight="1" thickBot="1" x14ac:dyDescent="0.35">
      <c r="BG565" s="48"/>
      <c r="BH565" s="48"/>
      <c r="BI565" s="48"/>
      <c r="BJ565" s="48"/>
      <c r="BK565" s="48"/>
      <c r="BL565" s="48"/>
      <c r="BM565" s="48"/>
      <c r="BN565" s="48"/>
      <c r="BO565" s="48"/>
    </row>
    <row r="566" spans="59:67" ht="13.95" customHeight="1" x14ac:dyDescent="0.25">
      <c r="BG566" s="586"/>
      <c r="BH566" s="587" t="s">
        <v>176</v>
      </c>
      <c r="BI566" s="588"/>
      <c r="BJ566" s="588" t="s">
        <v>177</v>
      </c>
      <c r="BK566" s="588"/>
      <c r="BL566" s="588"/>
      <c r="BM566" s="588"/>
      <c r="BN566" s="588"/>
      <c r="BO566" s="589"/>
    </row>
    <row r="567" spans="59:67" ht="13.95" customHeight="1" x14ac:dyDescent="0.25">
      <c r="BG567" s="590"/>
      <c r="BH567" s="591"/>
      <c r="BI567" s="592" t="s">
        <v>178</v>
      </c>
      <c r="BJ567" s="592"/>
      <c r="BK567" s="592"/>
      <c r="BL567" s="592"/>
      <c r="BM567" s="592"/>
      <c r="BN567" s="593" t="s">
        <v>179</v>
      </c>
      <c r="BO567" s="594">
        <v>14</v>
      </c>
    </row>
    <row r="568" spans="59:67" ht="13.95" customHeight="1" x14ac:dyDescent="0.3">
      <c r="BG568" s="595"/>
      <c r="BH568" s="596"/>
      <c r="BI568" s="597"/>
      <c r="BJ568" s="597"/>
      <c r="BK568" s="597"/>
      <c r="BL568" s="597"/>
      <c r="BM568" s="597"/>
      <c r="BN568" s="593"/>
      <c r="BO568" s="594"/>
    </row>
    <row r="569" spans="59:67" ht="13.95" customHeight="1" x14ac:dyDescent="0.25">
      <c r="BG569" s="598" t="s">
        <v>180</v>
      </c>
      <c r="BH569" s="599">
        <v>16</v>
      </c>
      <c r="BI569" s="592"/>
      <c r="BJ569" s="592"/>
      <c r="BK569" s="592" t="s">
        <v>100</v>
      </c>
      <c r="BL569" s="600">
        <f>$BL$178</f>
        <v>42628</v>
      </c>
      <c r="BM569" s="601"/>
      <c r="BN569" s="602"/>
      <c r="BO569" s="603"/>
    </row>
    <row r="570" spans="59:67" ht="13.95" customHeight="1" x14ac:dyDescent="0.3">
      <c r="BG570" s="604"/>
      <c r="BH570" s="596"/>
      <c r="BI570" s="597"/>
      <c r="BJ570" s="597"/>
      <c r="BK570" s="597"/>
      <c r="BL570" s="596"/>
      <c r="BM570" s="597"/>
      <c r="BN570" s="593"/>
      <c r="BO570" s="594"/>
    </row>
    <row r="571" spans="59:67" ht="13.95" customHeight="1" x14ac:dyDescent="0.3">
      <c r="BG571" s="598" t="s">
        <v>181</v>
      </c>
      <c r="BH571" s="605" t="str">
        <f>Donnees!BF18</f>
        <v>Michel Taillon</v>
      </c>
      <c r="BI571" s="591"/>
      <c r="BJ571" s="596"/>
      <c r="BK571" s="606"/>
      <c r="BL571" s="593" t="str">
        <f>$BL$180</f>
        <v>Sem2</v>
      </c>
      <c r="BM571" s="607"/>
      <c r="BN571" s="606"/>
      <c r="BO571" s="608"/>
    </row>
    <row r="572" spans="59:67" ht="13.95" customHeight="1" thickBot="1" x14ac:dyDescent="0.35">
      <c r="BG572" s="609"/>
      <c r="BH572" s="610"/>
      <c r="BI572" s="611"/>
      <c r="BJ572" s="612"/>
      <c r="BK572" s="612"/>
      <c r="BL572" s="610"/>
      <c r="BM572" s="613"/>
      <c r="BN572" s="611"/>
      <c r="BO572" s="614"/>
    </row>
    <row r="573" spans="59:67" ht="13.95" customHeight="1" x14ac:dyDescent="0.25">
      <c r="BG573" s="615" t="s">
        <v>182</v>
      </c>
      <c r="BH573" s="616" t="s">
        <v>172</v>
      </c>
      <c r="BI573" s="617">
        <v>1</v>
      </c>
      <c r="BJ573" s="617">
        <v>2</v>
      </c>
      <c r="BK573" s="617">
        <v>3</v>
      </c>
      <c r="BL573" s="617" t="s">
        <v>126</v>
      </c>
      <c r="BM573" s="617">
        <v>69</v>
      </c>
      <c r="BN573" s="618">
        <v>169</v>
      </c>
      <c r="BO573" s="619">
        <v>269</v>
      </c>
    </row>
    <row r="574" spans="59:67" ht="13.95" customHeight="1" x14ac:dyDescent="0.25">
      <c r="BG574" s="620">
        <f t="shared" ref="BG574:BH578" si="14">C152</f>
        <v>0</v>
      </c>
      <c r="BH574" s="621">
        <f t="shared" si="14"/>
        <v>0</v>
      </c>
      <c r="BI574" s="622"/>
      <c r="BJ574" s="622"/>
      <c r="BK574" s="622"/>
      <c r="BL574" s="622"/>
      <c r="BM574" s="623"/>
      <c r="BN574" s="624"/>
      <c r="BO574" s="625"/>
    </row>
    <row r="575" spans="59:67" ht="13.95" customHeight="1" x14ac:dyDescent="0.25">
      <c r="BG575" s="620">
        <f t="shared" si="14"/>
        <v>0</v>
      </c>
      <c r="BH575" s="621">
        <f t="shared" si="14"/>
        <v>0</v>
      </c>
      <c r="BI575" s="622"/>
      <c r="BJ575" s="622"/>
      <c r="BK575" s="622"/>
      <c r="BL575" s="622"/>
      <c r="BM575" s="623"/>
      <c r="BN575" s="624"/>
      <c r="BO575" s="625"/>
    </row>
    <row r="576" spans="59:67" ht="13.95" customHeight="1" x14ac:dyDescent="0.25">
      <c r="BG576" s="620">
        <f t="shared" si="14"/>
        <v>0</v>
      </c>
      <c r="BH576" s="621">
        <f t="shared" si="14"/>
        <v>0</v>
      </c>
      <c r="BI576" s="622"/>
      <c r="BJ576" s="622"/>
      <c r="BK576" s="622"/>
      <c r="BL576" s="622"/>
      <c r="BM576" s="623"/>
      <c r="BN576" s="624"/>
      <c r="BO576" s="625"/>
    </row>
    <row r="577" spans="59:67" ht="13.95" customHeight="1" x14ac:dyDescent="0.25">
      <c r="BG577" s="620">
        <f t="shared" si="14"/>
        <v>0</v>
      </c>
      <c r="BH577" s="621">
        <f t="shared" si="14"/>
        <v>0</v>
      </c>
      <c r="BI577" s="622"/>
      <c r="BJ577" s="622"/>
      <c r="BK577" s="622"/>
      <c r="BL577" s="622"/>
      <c r="BM577" s="623"/>
      <c r="BN577" s="624"/>
      <c r="BO577" s="625"/>
    </row>
    <row r="578" spans="59:67" ht="13.95" customHeight="1" thickBot="1" x14ac:dyDescent="0.3">
      <c r="BG578" s="626">
        <f t="shared" si="14"/>
        <v>0</v>
      </c>
      <c r="BH578" s="627">
        <f t="shared" si="14"/>
        <v>0</v>
      </c>
      <c r="BI578" s="628"/>
      <c r="BJ578" s="628"/>
      <c r="BK578" s="628"/>
      <c r="BL578" s="628"/>
      <c r="BM578" s="629"/>
      <c r="BN578" s="630"/>
      <c r="BO578" s="631"/>
    </row>
    <row r="579" spans="59:67" ht="13.95" customHeight="1" x14ac:dyDescent="0.3">
      <c r="BG579" s="632" t="s">
        <v>183</v>
      </c>
      <c r="BH579" s="633">
        <f>SUM(BH574:BH578)</f>
        <v>0</v>
      </c>
      <c r="BI579" s="634"/>
      <c r="BJ579" s="634"/>
      <c r="BK579" s="634"/>
      <c r="BL579" s="634"/>
      <c r="BM579" s="635"/>
      <c r="BN579" s="618"/>
      <c r="BO579" s="619"/>
    </row>
    <row r="580" spans="59:67" ht="13.95" customHeight="1" x14ac:dyDescent="0.3">
      <c r="BG580" s="636" t="s">
        <v>184</v>
      </c>
      <c r="BH580" s="637">
        <f>A161</f>
        <v>0</v>
      </c>
      <c r="BI580" s="638"/>
      <c r="BJ580" s="638"/>
      <c r="BK580" s="638"/>
      <c r="BL580" s="638"/>
      <c r="BM580" s="639"/>
      <c r="BN580" s="624"/>
      <c r="BO580" s="625"/>
    </row>
    <row r="581" spans="59:67" ht="13.95" customHeight="1" thickBot="1" x14ac:dyDescent="0.35">
      <c r="BG581" s="640" t="s">
        <v>126</v>
      </c>
      <c r="BH581" s="641">
        <f>SUM(BH579:BH580)</f>
        <v>0</v>
      </c>
      <c r="BI581" s="642"/>
      <c r="BJ581" s="642"/>
      <c r="BK581" s="642"/>
      <c r="BL581" s="642"/>
      <c r="BM581" s="643"/>
      <c r="BN581" s="644"/>
      <c r="BO581" s="645"/>
    </row>
    <row r="582" spans="59:67" ht="13.95" customHeight="1" thickBot="1" x14ac:dyDescent="0.35">
      <c r="BG582" s="646" t="s">
        <v>185</v>
      </c>
      <c r="BH582" s="647"/>
      <c r="BI582" s="648"/>
      <c r="BJ582" s="649"/>
      <c r="BK582" s="650"/>
      <c r="BL582" s="651" t="s">
        <v>186</v>
      </c>
      <c r="BM582" s="652"/>
      <c r="BN582" s="653"/>
      <c r="BO582" s="654"/>
    </row>
    <row r="583" spans="59:67" ht="13.95" customHeight="1" thickBot="1" x14ac:dyDescent="0.35">
      <c r="BG583" s="655" t="s">
        <v>187</v>
      </c>
      <c r="BH583" s="656"/>
      <c r="BI583" s="657"/>
      <c r="BJ583" s="658"/>
      <c r="BK583" s="658"/>
      <c r="BL583" s="612"/>
      <c r="BM583" s="659"/>
      <c r="BN583" s="659"/>
      <c r="BO583" s="660"/>
    </row>
    <row r="584" spans="59:67" ht="13.95" customHeight="1" x14ac:dyDescent="0.25">
      <c r="BG584" s="661" t="s">
        <v>188</v>
      </c>
      <c r="BH584" s="662"/>
      <c r="BI584" s="617">
        <v>1</v>
      </c>
      <c r="BJ584" s="617">
        <v>2</v>
      </c>
      <c r="BK584" s="617">
        <v>3</v>
      </c>
      <c r="BL584" s="617" t="s">
        <v>126</v>
      </c>
      <c r="BM584" s="617">
        <v>69</v>
      </c>
      <c r="BN584" s="618">
        <v>169</v>
      </c>
      <c r="BO584" s="619">
        <v>269</v>
      </c>
    </row>
    <row r="585" spans="59:67" ht="13.95" customHeight="1" x14ac:dyDescent="0.3">
      <c r="BG585" s="663"/>
      <c r="BH585" s="664"/>
      <c r="BI585" s="665"/>
      <c r="BJ585" s="666"/>
      <c r="BK585" s="666"/>
      <c r="BL585" s="666"/>
      <c r="BM585" s="667"/>
      <c r="BN585" s="624"/>
      <c r="BO585" s="625"/>
    </row>
    <row r="586" spans="59:67" ht="13.95" customHeight="1" x14ac:dyDescent="0.3">
      <c r="BG586" s="668"/>
      <c r="BH586" s="669"/>
      <c r="BI586" s="670"/>
      <c r="BJ586" s="667"/>
      <c r="BK586" s="667"/>
      <c r="BL586" s="667"/>
      <c r="BM586" s="639"/>
      <c r="BN586" s="624"/>
      <c r="BO586" s="625"/>
    </row>
    <row r="587" spans="59:67" ht="13.95" customHeight="1" x14ac:dyDescent="0.3">
      <c r="BG587" s="671" t="s">
        <v>189</v>
      </c>
      <c r="BH587" s="669"/>
      <c r="BI587" s="670"/>
      <c r="BJ587" s="667"/>
      <c r="BK587" s="667"/>
      <c r="BL587" s="667"/>
      <c r="BM587" s="672"/>
      <c r="BN587" s="644"/>
      <c r="BO587" s="645"/>
    </row>
    <row r="588" spans="59:67" ht="13.95" customHeight="1" x14ac:dyDescent="0.3">
      <c r="BG588" s="673"/>
      <c r="BH588" s="674"/>
      <c r="BI588" s="675"/>
      <c r="BJ588" s="672"/>
      <c r="BK588" s="672"/>
      <c r="BL588" s="672"/>
      <c r="BM588" s="672"/>
      <c r="BN588" s="644"/>
      <c r="BO588" s="645"/>
    </row>
    <row r="589" spans="59:67" ht="13.95" customHeight="1" thickBot="1" x14ac:dyDescent="0.35">
      <c r="BG589" s="676"/>
      <c r="BH589" s="675"/>
      <c r="BI589" s="675"/>
      <c r="BJ589" s="672"/>
      <c r="BK589" s="672"/>
      <c r="BL589" s="677"/>
      <c r="BM589" s="678"/>
      <c r="BN589" s="678"/>
      <c r="BO589" s="679"/>
    </row>
    <row r="590" spans="59:67" ht="13.95" customHeight="1" thickBot="1" x14ac:dyDescent="0.35">
      <c r="BG590" s="680"/>
      <c r="BH590" s="681"/>
      <c r="BI590" s="682"/>
      <c r="BJ590" s="682"/>
      <c r="BK590" s="683"/>
      <c r="BL590" s="614" t="s">
        <v>190</v>
      </c>
      <c r="BM590" s="684"/>
      <c r="BN590" s="659"/>
      <c r="BO590" s="660"/>
    </row>
  </sheetData>
  <conditionalFormatting sqref="CC175:CM175 CO175:CS175 CQ178:CS193 CH178:CH193 CK178:CK193 CN178:CN193 CD178:CE193">
    <cfRule type="containsErrors" dxfId="477" priority="140">
      <formula>ISERROR(CC175)</formula>
    </cfRule>
    <cfRule type="cellIs" dxfId="476" priority="141" operator="equal">
      <formula>0</formula>
    </cfRule>
  </conditionalFormatting>
  <conditionalFormatting sqref="CC176:CS177">
    <cfRule type="containsErrors" dxfId="475" priority="138">
      <formula>ISERROR(CC176)</formula>
    </cfRule>
    <cfRule type="cellIs" dxfId="474" priority="139" operator="equal">
      <formula>0</formula>
    </cfRule>
  </conditionalFormatting>
  <conditionalFormatting sqref="CC178:CC193">
    <cfRule type="containsErrors" dxfId="473" priority="136">
      <formula>ISERROR(CC178)</formula>
    </cfRule>
    <cfRule type="cellIs" dxfId="472" priority="137" operator="equal">
      <formula>0</formula>
    </cfRule>
  </conditionalFormatting>
  <conditionalFormatting sqref="CF178:CF193">
    <cfRule type="containsErrors" dxfId="471" priority="135">
      <formula>ISERROR(CF178)</formula>
    </cfRule>
  </conditionalFormatting>
  <conditionalFormatting sqref="CI178:CI193">
    <cfRule type="containsErrors" dxfId="470" priority="134">
      <formula>ISERROR(CI178)</formula>
    </cfRule>
  </conditionalFormatting>
  <conditionalFormatting sqref="CL178:CL193">
    <cfRule type="containsErrors" dxfId="469" priority="133">
      <formula>ISERROR(CL178)</formula>
    </cfRule>
  </conditionalFormatting>
  <conditionalFormatting sqref="CO178:CO193">
    <cfRule type="containsErrors" dxfId="468" priority="132">
      <formula>ISERROR(CO178)</formula>
    </cfRule>
  </conditionalFormatting>
  <conditionalFormatting sqref="CH215 CJ215 CH214:CJ214 CH216:CJ222 CC211:CS212 CC208:CS209 CC214:CG222 CL214:CS222 CC204:CS206 CC200:CS202 CC195:CD198 CS195:CS198">
    <cfRule type="containsErrors" dxfId="467" priority="130">
      <formula>ISERROR(CC195)</formula>
    </cfRule>
    <cfRule type="cellIs" dxfId="466" priority="131" operator="equal">
      <formula>0</formula>
    </cfRule>
  </conditionalFormatting>
  <conditionalFormatting sqref="CE195:CR198">
    <cfRule type="containsErrors" dxfId="465" priority="128">
      <formula>ISERROR(CE195)</formula>
    </cfRule>
    <cfRule type="cellIs" dxfId="464" priority="129" operator="equal">
      <formula>0</formula>
    </cfRule>
  </conditionalFormatting>
  <conditionalFormatting sqref="BQ226 BV226 BQ227:BZ234 BQ175:BZ225">
    <cfRule type="cellIs" dxfId="463" priority="126" operator="equal">
      <formula>0</formula>
    </cfRule>
    <cfRule type="containsErrors" dxfId="462" priority="127">
      <formula>ISERROR(BQ175)</formula>
    </cfRule>
  </conditionalFormatting>
  <conditionalFormatting sqref="BG189 BI189:BO189 BG190:BO200 BG252:BO252 BG304:BO304 BG356:BO356 BG408:BO408 BG460:BO460 BG512:BO512 BG564:BO564 BG175:BO188">
    <cfRule type="cellIs" dxfId="461" priority="124" operator="equal">
      <formula>0</formula>
    </cfRule>
    <cfRule type="containsErrors" dxfId="460" priority="125">
      <formula>ISERROR(BG175)</formula>
    </cfRule>
  </conditionalFormatting>
  <conditionalFormatting sqref="BH189">
    <cfRule type="containsErrors" dxfId="459" priority="123">
      <formula>ISERROR(BH189)</formula>
    </cfRule>
  </conditionalFormatting>
  <conditionalFormatting sqref="BG216 BI216:BO216 BG217:BO226 BG202:BO206 BG208:BO215 BG207 BI207:BO207">
    <cfRule type="cellIs" dxfId="458" priority="121" operator="equal">
      <formula>0</formula>
    </cfRule>
    <cfRule type="containsErrors" dxfId="457" priority="122">
      <formula>ISERROR(BG202)</formula>
    </cfRule>
  </conditionalFormatting>
  <conditionalFormatting sqref="BH216">
    <cfRule type="containsErrors" dxfId="456" priority="120">
      <formula>ISERROR(BH216)</formula>
    </cfRule>
  </conditionalFormatting>
  <conditionalFormatting sqref="BG241 BI241:BO241 BG227:BO231 BG242:BO251 BG233:BO240 BG232 BI232:BO232">
    <cfRule type="cellIs" dxfId="455" priority="118" operator="equal">
      <formula>0</formula>
    </cfRule>
    <cfRule type="containsErrors" dxfId="454" priority="119">
      <formula>ISERROR(BG227)</formula>
    </cfRule>
  </conditionalFormatting>
  <conditionalFormatting sqref="BH241">
    <cfRule type="containsErrors" dxfId="453" priority="117">
      <formula>ISERROR(BH241)</formula>
    </cfRule>
  </conditionalFormatting>
  <conditionalFormatting sqref="BG268 BI268:BO268 BG254:BO258 BG269:BO278 BG260:BO267 BG259 BI259:BO259">
    <cfRule type="cellIs" dxfId="452" priority="115" operator="equal">
      <formula>0</formula>
    </cfRule>
    <cfRule type="containsErrors" dxfId="451" priority="116">
      <formula>ISERROR(BG254)</formula>
    </cfRule>
  </conditionalFormatting>
  <conditionalFormatting sqref="BH268">
    <cfRule type="containsErrors" dxfId="450" priority="114">
      <formula>ISERROR(BH268)</formula>
    </cfRule>
  </conditionalFormatting>
  <conditionalFormatting sqref="BG293 BI293:BO293 BG279:BO283 BG294:BO303 BG285:BO292 BG284 BI284:BO284">
    <cfRule type="cellIs" dxfId="449" priority="112" operator="equal">
      <formula>0</formula>
    </cfRule>
    <cfRule type="containsErrors" dxfId="448" priority="113">
      <formula>ISERROR(BG279)</formula>
    </cfRule>
  </conditionalFormatting>
  <conditionalFormatting sqref="BH293">
    <cfRule type="containsErrors" dxfId="447" priority="111">
      <formula>ISERROR(BH293)</formula>
    </cfRule>
  </conditionalFormatting>
  <conditionalFormatting sqref="BG320 BI320:BO320 BG306:BO310 BG321:BO330 BG312:BO319 BG311 BI311:BO311">
    <cfRule type="cellIs" dxfId="446" priority="109" operator="equal">
      <formula>0</formula>
    </cfRule>
    <cfRule type="containsErrors" dxfId="445" priority="110">
      <formula>ISERROR(BG306)</formula>
    </cfRule>
  </conditionalFormatting>
  <conditionalFormatting sqref="BH320">
    <cfRule type="containsErrors" dxfId="444" priority="108">
      <formula>ISERROR(BH320)</formula>
    </cfRule>
  </conditionalFormatting>
  <conditionalFormatting sqref="BG345 BI345:BO345 BG331:BO335 BG346:BO355 BG337:BO344 BG336 BI336:BO336">
    <cfRule type="cellIs" dxfId="443" priority="106" operator="equal">
      <formula>0</formula>
    </cfRule>
    <cfRule type="containsErrors" dxfId="442" priority="107">
      <formula>ISERROR(BG331)</formula>
    </cfRule>
  </conditionalFormatting>
  <conditionalFormatting sqref="BH345">
    <cfRule type="containsErrors" dxfId="441" priority="105">
      <formula>ISERROR(BH345)</formula>
    </cfRule>
  </conditionalFormatting>
  <conditionalFormatting sqref="BG372 BI372:BO372 BG358:BO362 BG373:BO382 BG364:BO371 BG363 BI363:BO363">
    <cfRule type="cellIs" dxfId="440" priority="103" operator="equal">
      <formula>0</formula>
    </cfRule>
    <cfRule type="containsErrors" dxfId="439" priority="104">
      <formula>ISERROR(BG358)</formula>
    </cfRule>
  </conditionalFormatting>
  <conditionalFormatting sqref="BH372">
    <cfRule type="containsErrors" dxfId="438" priority="102">
      <formula>ISERROR(BH372)</formula>
    </cfRule>
  </conditionalFormatting>
  <conditionalFormatting sqref="BG397 BI397:BO397 BG383:BO387 BG398:BO407 BG389:BO396 BG388 BI388:BO388">
    <cfRule type="cellIs" dxfId="437" priority="100" operator="equal">
      <formula>0</formula>
    </cfRule>
    <cfRule type="containsErrors" dxfId="436" priority="101">
      <formula>ISERROR(BG383)</formula>
    </cfRule>
  </conditionalFormatting>
  <conditionalFormatting sqref="BH397">
    <cfRule type="containsErrors" dxfId="435" priority="99">
      <formula>ISERROR(BH397)</formula>
    </cfRule>
  </conditionalFormatting>
  <conditionalFormatting sqref="BG424 BI424:BO424 BG410:BO414 BG425:BO434 BG416:BO423 BG415 BI415:BO415">
    <cfRule type="cellIs" dxfId="434" priority="97" operator="equal">
      <formula>0</formula>
    </cfRule>
    <cfRule type="containsErrors" dxfId="433" priority="98">
      <formula>ISERROR(BG410)</formula>
    </cfRule>
  </conditionalFormatting>
  <conditionalFormatting sqref="BH424">
    <cfRule type="containsErrors" dxfId="432" priority="96">
      <formula>ISERROR(BH424)</formula>
    </cfRule>
  </conditionalFormatting>
  <conditionalFormatting sqref="BG449 BI449:BO449 BG435:BO439 BG450:BO459 BG441:BO448 BG440 BI440:BO440">
    <cfRule type="cellIs" dxfId="431" priority="94" operator="equal">
      <formula>0</formula>
    </cfRule>
    <cfRule type="containsErrors" dxfId="430" priority="95">
      <formula>ISERROR(BG435)</formula>
    </cfRule>
  </conditionalFormatting>
  <conditionalFormatting sqref="BH449">
    <cfRule type="containsErrors" dxfId="429" priority="93">
      <formula>ISERROR(BH449)</formula>
    </cfRule>
  </conditionalFormatting>
  <conditionalFormatting sqref="BG476 BI476:BO476 BG462:BO466 BG477:BO486 BG468:BO475 BG467 BI467:BO467">
    <cfRule type="cellIs" dxfId="428" priority="91" operator="equal">
      <formula>0</formula>
    </cfRule>
    <cfRule type="containsErrors" dxfId="427" priority="92">
      <formula>ISERROR(BG462)</formula>
    </cfRule>
  </conditionalFormatting>
  <conditionalFormatting sqref="BH476">
    <cfRule type="containsErrors" dxfId="426" priority="90">
      <formula>ISERROR(BH476)</formula>
    </cfRule>
  </conditionalFormatting>
  <conditionalFormatting sqref="BG501 BI501:BO501 BG487:BO491 BG502:BO511 BG493:BO500 BG492 BI492:BO492">
    <cfRule type="cellIs" dxfId="425" priority="88" operator="equal">
      <formula>0</formula>
    </cfRule>
    <cfRule type="containsErrors" dxfId="424" priority="89">
      <formula>ISERROR(BG487)</formula>
    </cfRule>
  </conditionalFormatting>
  <conditionalFormatting sqref="BH501">
    <cfRule type="containsErrors" dxfId="423" priority="87">
      <formula>ISERROR(BH501)</formula>
    </cfRule>
  </conditionalFormatting>
  <conditionalFormatting sqref="BG528 BI528:BO528 BG514:BO518 BG529:BO538 BG520:BO527 BG519 BI519:BO519">
    <cfRule type="cellIs" dxfId="422" priority="85" operator="equal">
      <formula>0</formula>
    </cfRule>
    <cfRule type="containsErrors" dxfId="421" priority="86">
      <formula>ISERROR(BG514)</formula>
    </cfRule>
  </conditionalFormatting>
  <conditionalFormatting sqref="BH528">
    <cfRule type="containsErrors" dxfId="420" priority="84">
      <formula>ISERROR(BH528)</formula>
    </cfRule>
  </conditionalFormatting>
  <conditionalFormatting sqref="BG553 BI553:BO553 BG539:BO543 BG554:BO563 BG545:BO552 BG544 BI544:BO544">
    <cfRule type="cellIs" dxfId="419" priority="82" operator="equal">
      <formula>0</formula>
    </cfRule>
    <cfRule type="containsErrors" dxfId="418" priority="83">
      <formula>ISERROR(BG539)</formula>
    </cfRule>
  </conditionalFormatting>
  <conditionalFormatting sqref="BH553">
    <cfRule type="containsErrors" dxfId="417" priority="81">
      <formula>ISERROR(BH553)</formula>
    </cfRule>
  </conditionalFormatting>
  <conditionalFormatting sqref="BG580 BI580:BO580 BG566:BO570 BG581:BO590 BG572:BO579 BG571 BI571:BO571">
    <cfRule type="cellIs" dxfId="416" priority="79" operator="equal">
      <formula>0</formula>
    </cfRule>
    <cfRule type="containsErrors" dxfId="415" priority="80">
      <formula>ISERROR(BG566)</formula>
    </cfRule>
  </conditionalFormatting>
  <conditionalFormatting sqref="BH580">
    <cfRule type="containsErrors" dxfId="414" priority="78">
      <formula>ISERROR(BH580)</formula>
    </cfRule>
  </conditionalFormatting>
  <conditionalFormatting sqref="BH207">
    <cfRule type="cellIs" dxfId="413" priority="76" operator="equal">
      <formula>0</formula>
    </cfRule>
    <cfRule type="containsErrors" dxfId="412" priority="77">
      <formula>ISERROR(BH207)</formula>
    </cfRule>
  </conditionalFormatting>
  <conditionalFormatting sqref="BH232">
    <cfRule type="cellIs" dxfId="411" priority="74" operator="equal">
      <formula>0</formula>
    </cfRule>
    <cfRule type="containsErrors" dxfId="410" priority="75">
      <formula>ISERROR(BH232)</formula>
    </cfRule>
  </conditionalFormatting>
  <conditionalFormatting sqref="BH259">
    <cfRule type="cellIs" dxfId="409" priority="72" operator="equal">
      <formula>0</formula>
    </cfRule>
    <cfRule type="containsErrors" dxfId="408" priority="73">
      <formula>ISERROR(BH259)</formula>
    </cfRule>
  </conditionalFormatting>
  <conditionalFormatting sqref="BH284">
    <cfRule type="cellIs" dxfId="407" priority="70" operator="equal">
      <formula>0</formula>
    </cfRule>
    <cfRule type="containsErrors" dxfId="406" priority="71">
      <formula>ISERROR(BH284)</formula>
    </cfRule>
  </conditionalFormatting>
  <conditionalFormatting sqref="BH311">
    <cfRule type="cellIs" dxfId="405" priority="68" operator="equal">
      <formula>0</formula>
    </cfRule>
    <cfRule type="containsErrors" dxfId="404" priority="69">
      <formula>ISERROR(BH311)</formula>
    </cfRule>
  </conditionalFormatting>
  <conditionalFormatting sqref="BH336">
    <cfRule type="cellIs" dxfId="403" priority="66" operator="equal">
      <formula>0</formula>
    </cfRule>
    <cfRule type="containsErrors" dxfId="402" priority="67">
      <formula>ISERROR(BH336)</formula>
    </cfRule>
  </conditionalFormatting>
  <conditionalFormatting sqref="BH363">
    <cfRule type="cellIs" dxfId="401" priority="64" operator="equal">
      <formula>0</formula>
    </cfRule>
    <cfRule type="containsErrors" dxfId="400" priority="65">
      <formula>ISERROR(BH363)</formula>
    </cfRule>
  </conditionalFormatting>
  <conditionalFormatting sqref="BH388">
    <cfRule type="cellIs" dxfId="399" priority="62" operator="equal">
      <formula>0</formula>
    </cfRule>
    <cfRule type="containsErrors" dxfId="398" priority="63">
      <formula>ISERROR(BH388)</formula>
    </cfRule>
  </conditionalFormatting>
  <conditionalFormatting sqref="BH415">
    <cfRule type="cellIs" dxfId="397" priority="60" operator="equal">
      <formula>0</formula>
    </cfRule>
    <cfRule type="containsErrors" dxfId="396" priority="61">
      <formula>ISERROR(BH415)</formula>
    </cfRule>
  </conditionalFormatting>
  <conditionalFormatting sqref="BH440">
    <cfRule type="cellIs" dxfId="395" priority="58" operator="equal">
      <formula>0</formula>
    </cfRule>
    <cfRule type="containsErrors" dxfId="394" priority="59">
      <formula>ISERROR(BH440)</formula>
    </cfRule>
  </conditionalFormatting>
  <conditionalFormatting sqref="BH467">
    <cfRule type="cellIs" dxfId="393" priority="56" operator="equal">
      <formula>0</formula>
    </cfRule>
    <cfRule type="containsErrors" dxfId="392" priority="57">
      <formula>ISERROR(BH467)</formula>
    </cfRule>
  </conditionalFormatting>
  <conditionalFormatting sqref="BH492">
    <cfRule type="cellIs" dxfId="391" priority="54" operator="equal">
      <formula>0</formula>
    </cfRule>
    <cfRule type="containsErrors" dxfId="390" priority="55">
      <formula>ISERROR(BH492)</formula>
    </cfRule>
  </conditionalFormatting>
  <conditionalFormatting sqref="BH519">
    <cfRule type="cellIs" dxfId="389" priority="52" operator="equal">
      <formula>0</formula>
    </cfRule>
    <cfRule type="containsErrors" dxfId="388" priority="53">
      <formula>ISERROR(BH519)</formula>
    </cfRule>
  </conditionalFormatting>
  <conditionalFormatting sqref="BH544">
    <cfRule type="cellIs" dxfId="387" priority="50" operator="equal">
      <formula>0</formula>
    </cfRule>
    <cfRule type="containsErrors" dxfId="386" priority="51">
      <formula>ISERROR(BH544)</formula>
    </cfRule>
  </conditionalFormatting>
  <conditionalFormatting sqref="BH571">
    <cfRule type="cellIs" dxfId="385" priority="48" operator="equal">
      <formula>0</formula>
    </cfRule>
    <cfRule type="containsErrors" dxfId="384" priority="49">
      <formula>ISERROR(BH571)</formula>
    </cfRule>
  </conditionalFormatting>
  <conditionalFormatting sqref="CU236:CY236 CU283:CY283 CU330:CY330">
    <cfRule type="cellIs" dxfId="383" priority="46" operator="equal">
      <formula>0</formula>
    </cfRule>
  </conditionalFormatting>
  <conditionalFormatting sqref="CU175:CY180 CU186:CY189 CU181:CW185 CY181:CY185">
    <cfRule type="cellIs" dxfId="382" priority="47" operator="equal">
      <formula>0</formula>
    </cfRule>
  </conditionalFormatting>
  <conditionalFormatting sqref="CU191:CY192 CU203:CY204 CU194:CY196 CU193 CW193:CY193 CU197:CW202">
    <cfRule type="cellIs" dxfId="381" priority="45" operator="equal">
      <formula>0</formula>
    </cfRule>
  </conditionalFormatting>
  <conditionalFormatting sqref="CU207:CY208 CU219:CY220 CU210:CY212 CU209 CW209:CY209 CU213:CW218">
    <cfRule type="cellIs" dxfId="380" priority="44" operator="equal">
      <formula>0</formula>
    </cfRule>
  </conditionalFormatting>
  <conditionalFormatting sqref="CU222:CY223 CU234:CY235 CU225:CY227 CU224 CW224:CY224 CU228:CW233">
    <cfRule type="cellIs" dxfId="379" priority="43" operator="equal">
      <formula>0</formula>
    </cfRule>
  </conditionalFormatting>
  <conditionalFormatting sqref="CU238:CY239 CU250:CY251 CU241:CY243 CU240 CW240:CY240 CU244:CW249">
    <cfRule type="cellIs" dxfId="378" priority="42" operator="equal">
      <formula>0</formula>
    </cfRule>
  </conditionalFormatting>
  <conditionalFormatting sqref="CU254:CY255 CU266:CY267 CU257:CY259 CU256 CW256:CY256 CU260:CW265">
    <cfRule type="cellIs" dxfId="377" priority="41" operator="equal">
      <formula>0</formula>
    </cfRule>
  </conditionalFormatting>
  <conditionalFormatting sqref="CU269:CY270 CU281:CY282 CU272:CY274 CU271 CW271:CY271 CU275:CW280">
    <cfRule type="cellIs" dxfId="376" priority="40" operator="equal">
      <formula>0</formula>
    </cfRule>
  </conditionalFormatting>
  <conditionalFormatting sqref="CU285:CY286 CU297:CY298 CU288:CY290 CU287 CW287:CY287 CU291:CW296">
    <cfRule type="cellIs" dxfId="375" priority="39" operator="equal">
      <formula>0</formula>
    </cfRule>
  </conditionalFormatting>
  <conditionalFormatting sqref="CU301:CY302 CU313:CY314 CU304:CY306 CU303 CW303:CY303 CU307:CW312">
    <cfRule type="cellIs" dxfId="374" priority="38" operator="equal">
      <formula>0</formula>
    </cfRule>
  </conditionalFormatting>
  <conditionalFormatting sqref="CU316:CY317 CU328:CY329 CU319:CY321 CU318 CW318:CY318 CU322:CW327">
    <cfRule type="cellIs" dxfId="373" priority="37" operator="equal">
      <formula>0</formula>
    </cfRule>
  </conditionalFormatting>
  <conditionalFormatting sqref="CU332:CY333 CU344:CY345 CU335:CY337 CU334 CW334:CY334 CU338:CW343">
    <cfRule type="cellIs" dxfId="372" priority="36" operator="equal">
      <formula>0</formula>
    </cfRule>
  </conditionalFormatting>
  <conditionalFormatting sqref="CU348:CY349 CU360:CY361 CU351:CY353 CU350 CW350:CY350 CU354:CW359">
    <cfRule type="cellIs" dxfId="371" priority="35" operator="equal">
      <formula>0</formula>
    </cfRule>
  </conditionalFormatting>
  <conditionalFormatting sqref="CU363:CY364 CU375:CY376 CU366:CY368 CU365 CW365:CY365 CU369:CW374">
    <cfRule type="cellIs" dxfId="370" priority="34" operator="equal">
      <formula>0</formula>
    </cfRule>
  </conditionalFormatting>
  <conditionalFormatting sqref="CU379:CY380 CU391:CY392 CU382:CY384 CU381 CW381:CY381 CU385:CW390">
    <cfRule type="cellIs" dxfId="369" priority="33" operator="equal">
      <formula>0</formula>
    </cfRule>
  </conditionalFormatting>
  <conditionalFormatting sqref="CU395:CY396 CU407:CY408 CU398:CY400 CU397 CW397:CY397 CU401:CW406">
    <cfRule type="cellIs" dxfId="368" priority="32" operator="equal">
      <formula>0</formula>
    </cfRule>
  </conditionalFormatting>
  <conditionalFormatting sqref="CU410:CY411 CU422:CY423 CU413:CY415 CU412 CW412:CY412 CU416:CW421">
    <cfRule type="cellIs" dxfId="367" priority="31" operator="equal">
      <formula>0</formula>
    </cfRule>
  </conditionalFormatting>
  <conditionalFormatting sqref="CV193">
    <cfRule type="cellIs" dxfId="366" priority="30" operator="equal">
      <formula>0</formula>
    </cfRule>
  </conditionalFormatting>
  <conditionalFormatting sqref="CV209">
    <cfRule type="cellIs" dxfId="365" priority="29" operator="equal">
      <formula>0</formula>
    </cfRule>
  </conditionalFormatting>
  <conditionalFormatting sqref="CV224">
    <cfRule type="cellIs" dxfId="364" priority="28" operator="equal">
      <formula>0</formula>
    </cfRule>
  </conditionalFormatting>
  <conditionalFormatting sqref="CV240">
    <cfRule type="cellIs" dxfId="363" priority="27" operator="equal">
      <formula>0</formula>
    </cfRule>
  </conditionalFormatting>
  <conditionalFormatting sqref="CV256">
    <cfRule type="cellIs" dxfId="362" priority="26" operator="equal">
      <formula>0</formula>
    </cfRule>
  </conditionalFormatting>
  <conditionalFormatting sqref="CV271">
    <cfRule type="cellIs" dxfId="361" priority="25" operator="equal">
      <formula>0</formula>
    </cfRule>
  </conditionalFormatting>
  <conditionalFormatting sqref="CV287">
    <cfRule type="cellIs" dxfId="360" priority="24" operator="equal">
      <formula>0</formula>
    </cfRule>
  </conditionalFormatting>
  <conditionalFormatting sqref="CV303">
    <cfRule type="cellIs" dxfId="359" priority="23" operator="equal">
      <formula>0</formula>
    </cfRule>
  </conditionalFormatting>
  <conditionalFormatting sqref="CV318">
    <cfRule type="cellIs" dxfId="358" priority="22" operator="equal">
      <formula>0</formula>
    </cfRule>
  </conditionalFormatting>
  <conditionalFormatting sqref="CV334">
    <cfRule type="cellIs" dxfId="357" priority="21" operator="equal">
      <formula>0</formula>
    </cfRule>
  </conditionalFormatting>
  <conditionalFormatting sqref="CV350">
    <cfRule type="cellIs" dxfId="356" priority="20" operator="equal">
      <formula>0</formula>
    </cfRule>
  </conditionalFormatting>
  <conditionalFormatting sqref="CV365">
    <cfRule type="cellIs" dxfId="355" priority="19" operator="equal">
      <formula>0</formula>
    </cfRule>
  </conditionalFormatting>
  <conditionalFormatting sqref="CV381">
    <cfRule type="cellIs" dxfId="354" priority="18" operator="equal">
      <formula>0</formula>
    </cfRule>
  </conditionalFormatting>
  <conditionalFormatting sqref="CV397">
    <cfRule type="cellIs" dxfId="353" priority="17" operator="equal">
      <formula>0</formula>
    </cfRule>
  </conditionalFormatting>
  <conditionalFormatting sqref="CV412">
    <cfRule type="cellIs" dxfId="352" priority="16" operator="equal">
      <formula>0</formula>
    </cfRule>
  </conditionalFormatting>
  <conditionalFormatting sqref="CX202:CY202 CY197:CY201">
    <cfRule type="cellIs" dxfId="351" priority="15" operator="equal">
      <formula>0</formula>
    </cfRule>
  </conditionalFormatting>
  <conditionalFormatting sqref="CX218:CY218 CY213:CY217">
    <cfRule type="cellIs" dxfId="350" priority="14" operator="equal">
      <formula>0</formula>
    </cfRule>
  </conditionalFormatting>
  <conditionalFormatting sqref="CX233:CY233 CY228:CY232">
    <cfRule type="cellIs" dxfId="349" priority="13" operator="equal">
      <formula>0</formula>
    </cfRule>
  </conditionalFormatting>
  <conditionalFormatting sqref="CX249:CY249 CY244:CY248">
    <cfRule type="cellIs" dxfId="348" priority="12" operator="equal">
      <formula>0</formula>
    </cfRule>
  </conditionalFormatting>
  <conditionalFormatting sqref="CX265:CY265 CY260:CY264">
    <cfRule type="cellIs" dxfId="347" priority="11" operator="equal">
      <formula>0</formula>
    </cfRule>
  </conditionalFormatting>
  <conditionalFormatting sqref="CX280:CY280 CY275:CY279">
    <cfRule type="cellIs" dxfId="346" priority="10" operator="equal">
      <formula>0</formula>
    </cfRule>
  </conditionalFormatting>
  <conditionalFormatting sqref="CX296:CY296 CY291:CY295">
    <cfRule type="cellIs" dxfId="345" priority="9" operator="equal">
      <formula>0</formula>
    </cfRule>
  </conditionalFormatting>
  <conditionalFormatting sqref="CX312:CY312 CY307:CY311">
    <cfRule type="cellIs" dxfId="344" priority="8" operator="equal">
      <formula>0</formula>
    </cfRule>
  </conditionalFormatting>
  <conditionalFormatting sqref="CX327:CY327 CY322:CY326">
    <cfRule type="cellIs" dxfId="343" priority="7" operator="equal">
      <formula>0</formula>
    </cfRule>
  </conditionalFormatting>
  <conditionalFormatting sqref="CX343:CY343 CY338:CY342">
    <cfRule type="cellIs" dxfId="342" priority="6" operator="equal">
      <formula>0</formula>
    </cfRule>
  </conditionalFormatting>
  <conditionalFormatting sqref="CX359:CY359 CY354:CY358">
    <cfRule type="cellIs" dxfId="341" priority="5" operator="equal">
      <formula>0</formula>
    </cfRule>
  </conditionalFormatting>
  <conditionalFormatting sqref="CX374:CY374 CY369:CY373">
    <cfRule type="cellIs" dxfId="340" priority="4" operator="equal">
      <formula>0</formula>
    </cfRule>
  </conditionalFormatting>
  <conditionalFormatting sqref="CX390:CY390 CY385:CY389">
    <cfRule type="cellIs" dxfId="339" priority="3" operator="equal">
      <formula>0</formula>
    </cfRule>
  </conditionalFormatting>
  <conditionalFormatting sqref="CX406:CY406 CY401:CY405">
    <cfRule type="cellIs" dxfId="338" priority="2" operator="equal">
      <formula>0</formula>
    </cfRule>
  </conditionalFormatting>
  <conditionalFormatting sqref="CX421:CY421 CY416:CY420">
    <cfRule type="cellIs" dxfId="337" priority="1" operator="equal">
      <formula>0</formula>
    </cfRule>
  </conditionalFormatting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4" name="Button 3">
              <controlPr defaultSize="0" print="0" autoFill="0" autoPict="0" macro="[0]!Imprimer2">
                <anchor moveWithCells="1">
                  <from>
                    <xdr:col>60</xdr:col>
                    <xdr:colOff>495300</xdr:colOff>
                    <xdr:row>179</xdr:row>
                    <xdr:rowOff>83820</xdr:rowOff>
                  </from>
                  <to>
                    <xdr:col>63</xdr:col>
                    <xdr:colOff>30480</xdr:colOff>
                    <xdr:row>180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G174:CY590"/>
  <sheetViews>
    <sheetView topLeftCell="A168" workbookViewId="0">
      <selection activeCell="BG175" sqref="BG175"/>
    </sheetView>
  </sheetViews>
  <sheetFormatPr baseColWidth="10" defaultRowHeight="13.95" customHeight="1" x14ac:dyDescent="0.25"/>
  <cols>
    <col min="1" max="58" width="0.19921875" customWidth="1"/>
    <col min="59" max="59" width="20.69921875" style="687" customWidth="1"/>
    <col min="60" max="63" width="6.69921875" style="687" customWidth="1"/>
    <col min="64" max="64" width="11.69921875" style="687" customWidth="1"/>
    <col min="65" max="67" width="6.69921875" style="687" customWidth="1"/>
    <col min="68" max="68" width="0.19921875" style="687" customWidth="1"/>
    <col min="69" max="69" width="19.69921875" style="687" customWidth="1"/>
    <col min="70" max="72" width="6.69921875" style="687" customWidth="1"/>
    <col min="73" max="73" width="7.69921875" style="687" customWidth="1"/>
    <col min="74" max="74" width="19.69921875" style="687" customWidth="1"/>
    <col min="75" max="77" width="6.69921875" style="687" customWidth="1"/>
    <col min="78" max="78" width="7.69921875" style="687" customWidth="1"/>
    <col min="79" max="80" width="0.19921875" customWidth="1"/>
    <col min="81" max="81" width="4.59765625" customWidth="1"/>
    <col min="82" max="82" width="15.59765625" customWidth="1"/>
    <col min="83" max="97" width="5.69921875" customWidth="1"/>
    <col min="99" max="99" width="4.69921875" customWidth="1"/>
    <col min="100" max="100" width="29.69921875" customWidth="1"/>
    <col min="101" max="101" width="4.69921875" customWidth="1"/>
    <col min="102" max="102" width="26.69921875" customWidth="1"/>
    <col min="103" max="103" width="12.69921875" customWidth="1"/>
  </cols>
  <sheetData>
    <row r="174" spans="59:103" ht="13.95" customHeight="1" thickBot="1" x14ac:dyDescent="0.3"/>
    <row r="175" spans="59:103" ht="13.95" customHeight="1" thickBot="1" x14ac:dyDescent="0.3">
      <c r="BG175" s="586"/>
      <c r="BH175" s="587" t="s">
        <v>176</v>
      </c>
      <c r="BI175" s="588"/>
      <c r="BJ175" s="588" t="s">
        <v>177</v>
      </c>
      <c r="BK175" s="588"/>
      <c r="BL175" s="588"/>
      <c r="BM175" s="588"/>
      <c r="BN175" s="588"/>
      <c r="BO175" s="589"/>
      <c r="BP175"/>
      <c r="BQ175" s="555">
        <f>Horaire!A7</f>
        <v>42635</v>
      </c>
      <c r="BR175" s="556"/>
      <c r="BS175" s="556" t="s">
        <v>164</v>
      </c>
      <c r="BT175" s="556"/>
      <c r="BU175" s="556"/>
      <c r="BV175" s="556" t="s">
        <v>137</v>
      </c>
      <c r="BW175" s="556"/>
      <c r="BX175" s="557" t="str">
        <f>Horaire!B7</f>
        <v>Sem3</v>
      </c>
      <c r="BY175" s="556"/>
      <c r="BZ175" s="558"/>
      <c r="CC175" s="52"/>
      <c r="CD175" s="335">
        <f>Horaire!A7</f>
        <v>42635</v>
      </c>
      <c r="CE175" s="53"/>
      <c r="CF175" s="53"/>
      <c r="CG175" s="53"/>
      <c r="CH175" s="53"/>
      <c r="CI175" s="53"/>
      <c r="CJ175" s="53"/>
      <c r="CK175" s="53"/>
      <c r="CL175" s="53"/>
      <c r="CM175" s="53"/>
      <c r="CN175" s="54"/>
      <c r="CO175" s="53"/>
      <c r="CP175" s="53"/>
      <c r="CQ175" s="53"/>
      <c r="CR175" s="53"/>
      <c r="CS175" s="55"/>
      <c r="CU175" s="353"/>
      <c r="CV175" s="354" t="s">
        <v>136</v>
      </c>
      <c r="CW175" s="354"/>
      <c r="CX175" s="354" t="s">
        <v>137</v>
      </c>
      <c r="CY175" s="355">
        <f>Horaire!A8</f>
        <v>42642</v>
      </c>
    </row>
    <row r="176" spans="59:103" ht="13.95" customHeight="1" thickBot="1" x14ac:dyDescent="0.3">
      <c r="BG176" s="590"/>
      <c r="BH176" s="591"/>
      <c r="BI176" s="592" t="s">
        <v>178</v>
      </c>
      <c r="BJ176" s="592"/>
      <c r="BK176" s="592"/>
      <c r="BL176" s="592"/>
      <c r="BM176" s="592"/>
      <c r="BN176" s="593" t="s">
        <v>179</v>
      </c>
      <c r="BO176" s="594"/>
      <c r="BP176"/>
      <c r="BQ176" s="559"/>
      <c r="BR176" s="560"/>
      <c r="BS176" s="560"/>
      <c r="BT176" s="560" t="s">
        <v>165</v>
      </c>
      <c r="BU176" s="560"/>
      <c r="BV176" s="560" t="s">
        <v>135</v>
      </c>
      <c r="BW176" s="560"/>
      <c r="BX176" s="561"/>
      <c r="BY176" s="561"/>
      <c r="BZ176" s="562"/>
      <c r="CC176" s="56"/>
      <c r="CD176" s="57"/>
      <c r="CE176" s="58"/>
      <c r="CF176" s="58"/>
      <c r="CG176" s="58"/>
      <c r="CH176" s="58"/>
      <c r="CI176" s="58"/>
      <c r="CJ176" s="58"/>
      <c r="CK176" s="58"/>
      <c r="CL176" s="58"/>
      <c r="CM176" s="58"/>
      <c r="CN176" s="58"/>
      <c r="CO176" s="58"/>
      <c r="CP176" s="58"/>
      <c r="CQ176" s="58"/>
      <c r="CR176" s="58"/>
      <c r="CS176" s="59"/>
      <c r="CU176" s="356"/>
      <c r="CV176" s="357" t="s">
        <v>6</v>
      </c>
      <c r="CW176" s="358"/>
      <c r="CX176" s="359" t="s">
        <v>138</v>
      </c>
      <c r="CY176" s="359" t="s">
        <v>139</v>
      </c>
    </row>
    <row r="177" spans="59:103" ht="13.95" customHeight="1" x14ac:dyDescent="0.3">
      <c r="BG177" s="595"/>
      <c r="BH177" s="596"/>
      <c r="BI177" s="597"/>
      <c r="BJ177" s="597"/>
      <c r="BK177" s="597"/>
      <c r="BL177" s="597"/>
      <c r="BM177" s="597"/>
      <c r="BN177" s="593"/>
      <c r="BO177" s="594"/>
      <c r="BP177"/>
      <c r="BQ177" s="563" t="s">
        <v>166</v>
      </c>
      <c r="BR177" s="564"/>
      <c r="BS177" s="564"/>
      <c r="BT177" s="564"/>
      <c r="BU177" s="565"/>
      <c r="BV177" s="563" t="s">
        <v>166</v>
      </c>
      <c r="BW177" s="564"/>
      <c r="BX177" s="564"/>
      <c r="BY177" s="564"/>
      <c r="BZ177" s="565"/>
      <c r="CC177" s="60"/>
      <c r="CD177" s="61"/>
      <c r="CE177" s="62"/>
      <c r="CF177" s="58"/>
      <c r="CG177" s="62"/>
      <c r="CH177" s="62"/>
      <c r="CI177" s="58"/>
      <c r="CJ177" s="62"/>
      <c r="CK177" s="62"/>
      <c r="CL177" s="58"/>
      <c r="CM177" s="62"/>
      <c r="CN177" s="62"/>
      <c r="CO177" s="58"/>
      <c r="CP177" s="62"/>
      <c r="CQ177" s="62"/>
      <c r="CR177" s="62"/>
      <c r="CS177" s="63"/>
      <c r="CU177" s="356"/>
      <c r="CV177" s="360" t="str">
        <f>Donnees!BF3</f>
        <v>Lucille Pinel</v>
      </c>
      <c r="CW177" s="358"/>
      <c r="CX177" s="361" t="s">
        <v>140</v>
      </c>
      <c r="CY177" s="361" t="s">
        <v>139</v>
      </c>
    </row>
    <row r="178" spans="59:103" ht="13.95" customHeight="1" x14ac:dyDescent="0.25">
      <c r="BG178" s="598" t="s">
        <v>180</v>
      </c>
      <c r="BH178" s="599">
        <v>1</v>
      </c>
      <c r="BI178" s="592"/>
      <c r="BJ178" s="592"/>
      <c r="BK178" s="592" t="s">
        <v>100</v>
      </c>
      <c r="BL178" s="600">
        <f>Horaire!A7</f>
        <v>42635</v>
      </c>
      <c r="BM178" s="601"/>
      <c r="BN178" s="602"/>
      <c r="BO178" s="603"/>
      <c r="BP178"/>
      <c r="BQ178" s="566" t="s">
        <v>167</v>
      </c>
      <c r="BR178" s="567" t="s">
        <v>126</v>
      </c>
      <c r="BS178" s="567" t="s">
        <v>126</v>
      </c>
      <c r="BT178" s="567" t="s">
        <v>168</v>
      </c>
      <c r="BU178" s="568"/>
      <c r="BV178" s="569" t="s">
        <v>167</v>
      </c>
      <c r="BW178" s="570" t="s">
        <v>126</v>
      </c>
      <c r="BX178" s="570" t="s">
        <v>126</v>
      </c>
      <c r="BY178" s="570" t="s">
        <v>168</v>
      </c>
      <c r="BZ178" s="571"/>
      <c r="CC178" s="64"/>
      <c r="CD178" s="65"/>
      <c r="CE178" s="66"/>
      <c r="CF178" s="67"/>
      <c r="CG178" s="61"/>
      <c r="CH178" s="66"/>
      <c r="CI178" s="67"/>
      <c r="CJ178" s="61"/>
      <c r="CK178" s="66"/>
      <c r="CL178" s="67"/>
      <c r="CM178" s="61"/>
      <c r="CN178" s="68"/>
      <c r="CO178" s="67"/>
      <c r="CP178" s="61"/>
      <c r="CQ178" s="69"/>
      <c r="CR178" s="69"/>
      <c r="CS178" s="70"/>
      <c r="CU178" s="356"/>
      <c r="CV178" s="360"/>
      <c r="CW178" s="358"/>
      <c r="CX178" s="362"/>
      <c r="CY178" s="363"/>
    </row>
    <row r="179" spans="59:103" ht="13.95" customHeight="1" x14ac:dyDescent="0.3">
      <c r="BG179" s="604"/>
      <c r="BH179" s="596"/>
      <c r="BI179" s="597"/>
      <c r="BJ179" s="597"/>
      <c r="BK179" s="597"/>
      <c r="BL179" s="596"/>
      <c r="BM179" s="597"/>
      <c r="BN179" s="593"/>
      <c r="BO179" s="594"/>
      <c r="BP179"/>
      <c r="BQ179" s="569" t="s">
        <v>169</v>
      </c>
      <c r="BR179" s="570" t="s">
        <v>170</v>
      </c>
      <c r="BS179" s="570" t="s">
        <v>171</v>
      </c>
      <c r="BT179" s="570" t="s">
        <v>132</v>
      </c>
      <c r="BU179" s="571" t="s">
        <v>172</v>
      </c>
      <c r="BV179" s="569" t="s">
        <v>173</v>
      </c>
      <c r="BW179" s="570" t="s">
        <v>170</v>
      </c>
      <c r="BX179" s="570" t="s">
        <v>171</v>
      </c>
      <c r="BY179" s="570" t="s">
        <v>132</v>
      </c>
      <c r="BZ179" s="571" t="s">
        <v>172</v>
      </c>
      <c r="CC179" s="64"/>
      <c r="CD179" s="65"/>
      <c r="CE179" s="66"/>
      <c r="CF179" s="67"/>
      <c r="CG179" s="61"/>
      <c r="CH179" s="66"/>
      <c r="CI179" s="67"/>
      <c r="CJ179" s="61"/>
      <c r="CK179" s="66"/>
      <c r="CL179" s="67"/>
      <c r="CM179" s="61"/>
      <c r="CN179" s="68"/>
      <c r="CO179" s="67"/>
      <c r="CP179" s="61"/>
      <c r="CQ179" s="69"/>
      <c r="CR179" s="69"/>
      <c r="CS179" s="70"/>
      <c r="CU179" s="356"/>
      <c r="CV179" s="358" t="s">
        <v>141</v>
      </c>
      <c r="CW179" s="358"/>
      <c r="CX179" s="358"/>
      <c r="CY179" s="364" t="str">
        <f>Horaire!B8</f>
        <v>Sem4</v>
      </c>
    </row>
    <row r="180" spans="59:103" ht="13.95" customHeight="1" x14ac:dyDescent="0.3">
      <c r="BG180" s="598" t="s">
        <v>181</v>
      </c>
      <c r="BH180" s="605" t="str">
        <f>Donnees!BF3</f>
        <v>Lucille Pinel</v>
      </c>
      <c r="BI180" s="591"/>
      <c r="BJ180" s="596"/>
      <c r="BK180" s="606"/>
      <c r="BL180" s="593" t="str">
        <f>Horaire!B7</f>
        <v>Sem3</v>
      </c>
      <c r="BM180" s="607"/>
      <c r="BN180" s="606"/>
      <c r="BO180" s="608"/>
      <c r="BP180"/>
      <c r="BQ180" s="572"/>
      <c r="BR180" s="573"/>
      <c r="BS180" s="573"/>
      <c r="BT180" s="573"/>
      <c r="BU180" s="574"/>
      <c r="BV180" s="572"/>
      <c r="BW180" s="573"/>
      <c r="BX180" s="573"/>
      <c r="BY180" s="573"/>
      <c r="BZ180" s="574"/>
      <c r="CC180" s="64"/>
      <c r="CD180" s="65"/>
      <c r="CE180" s="71"/>
      <c r="CF180" s="67"/>
      <c r="CG180" s="61"/>
      <c r="CH180" s="66"/>
      <c r="CI180" s="67"/>
      <c r="CJ180" s="61"/>
      <c r="CK180" s="66"/>
      <c r="CL180" s="67"/>
      <c r="CM180" s="61"/>
      <c r="CN180" s="68"/>
      <c r="CO180" s="67"/>
      <c r="CP180" s="61"/>
      <c r="CQ180" s="69"/>
      <c r="CR180" s="69"/>
      <c r="CS180" s="70"/>
      <c r="CU180" s="356"/>
      <c r="CV180" s="365" t="s">
        <v>142</v>
      </c>
      <c r="CW180" s="358"/>
      <c r="CX180" s="365" t="s">
        <v>143</v>
      </c>
      <c r="CY180" s="365" t="s">
        <v>144</v>
      </c>
    </row>
    <row r="181" spans="59:103" ht="13.95" customHeight="1" thickBot="1" x14ac:dyDescent="0.35">
      <c r="BG181" s="609"/>
      <c r="BH181" s="610"/>
      <c r="BI181" s="611"/>
      <c r="BJ181" s="612"/>
      <c r="BK181" s="612"/>
      <c r="BL181" s="610"/>
      <c r="BM181" s="613"/>
      <c r="BN181" s="611"/>
      <c r="BO181" s="614"/>
      <c r="BP181"/>
      <c r="BQ181" s="572"/>
      <c r="BR181" s="573"/>
      <c r="BS181" s="573"/>
      <c r="BT181" s="573"/>
      <c r="BU181" s="574"/>
      <c r="BV181" s="572"/>
      <c r="BW181" s="573"/>
      <c r="BX181" s="573"/>
      <c r="BY181" s="573"/>
      <c r="BZ181" s="574"/>
      <c r="CC181" s="64"/>
      <c r="CD181" s="65"/>
      <c r="CE181" s="71"/>
      <c r="CF181" s="67"/>
      <c r="CG181" s="61"/>
      <c r="CH181" s="66"/>
      <c r="CI181" s="67"/>
      <c r="CJ181" s="61"/>
      <c r="CK181" s="66"/>
      <c r="CL181" s="67"/>
      <c r="CM181" s="61"/>
      <c r="CN181" s="68"/>
      <c r="CO181" s="67"/>
      <c r="CP181" s="61"/>
      <c r="CQ181" s="69"/>
      <c r="CR181" s="69"/>
      <c r="CS181" s="70"/>
      <c r="CU181" s="356"/>
      <c r="CV181" s="366"/>
      <c r="CW181" s="367"/>
      <c r="CX181" s="368"/>
      <c r="CY181" s="369"/>
    </row>
    <row r="182" spans="59:103" ht="13.95" customHeight="1" x14ac:dyDescent="0.25">
      <c r="BG182" s="615" t="s">
        <v>182</v>
      </c>
      <c r="BH182" s="616" t="s">
        <v>172</v>
      </c>
      <c r="BI182" s="617">
        <v>1</v>
      </c>
      <c r="BJ182" s="617">
        <v>2</v>
      </c>
      <c r="BK182" s="617">
        <v>3</v>
      </c>
      <c r="BL182" s="617" t="s">
        <v>126</v>
      </c>
      <c r="BM182" s="617">
        <v>69</v>
      </c>
      <c r="BN182" s="618">
        <v>169</v>
      </c>
      <c r="BO182" s="619">
        <v>269</v>
      </c>
      <c r="BP182"/>
      <c r="BQ182" s="572"/>
      <c r="BR182" s="573"/>
      <c r="BS182" s="573"/>
      <c r="BT182" s="573"/>
      <c r="BU182" s="574"/>
      <c r="BV182" s="572"/>
      <c r="BW182" s="573"/>
      <c r="BX182" s="573"/>
      <c r="BY182" s="573"/>
      <c r="BZ182" s="574"/>
      <c r="CC182" s="64"/>
      <c r="CD182" s="65"/>
      <c r="CE182" s="71"/>
      <c r="CF182" s="67"/>
      <c r="CG182" s="61"/>
      <c r="CH182" s="66"/>
      <c r="CI182" s="67"/>
      <c r="CJ182" s="61"/>
      <c r="CK182" s="66"/>
      <c r="CL182" s="67"/>
      <c r="CM182" s="61"/>
      <c r="CN182" s="68"/>
      <c r="CO182" s="67"/>
      <c r="CP182" s="61"/>
      <c r="CQ182" s="69"/>
      <c r="CR182" s="69"/>
      <c r="CS182" s="70"/>
      <c r="CU182" s="356"/>
      <c r="CV182" s="370"/>
      <c r="CW182" s="371"/>
      <c r="CX182" s="368" t="s">
        <v>163</v>
      </c>
      <c r="CY182" s="369">
        <v>10</v>
      </c>
    </row>
    <row r="183" spans="59:103" ht="13.95" customHeight="1" x14ac:dyDescent="0.25">
      <c r="BG183" s="620"/>
      <c r="BH183" s="621"/>
      <c r="BI183" s="622"/>
      <c r="BJ183" s="622"/>
      <c r="BK183" s="622"/>
      <c r="BL183" s="622"/>
      <c r="BM183" s="623"/>
      <c r="BN183" s="624"/>
      <c r="BO183" s="625"/>
      <c r="BP183"/>
      <c r="BQ183" s="572"/>
      <c r="BR183" s="573"/>
      <c r="BS183" s="573"/>
      <c r="BT183" s="573"/>
      <c r="BU183" s="574"/>
      <c r="BV183" s="572"/>
      <c r="BW183" s="573"/>
      <c r="BX183" s="573"/>
      <c r="BY183" s="573"/>
      <c r="BZ183" s="574"/>
      <c r="CC183" s="64"/>
      <c r="CD183" s="65"/>
      <c r="CE183" s="71"/>
      <c r="CF183" s="67"/>
      <c r="CG183" s="61"/>
      <c r="CH183" s="66"/>
      <c r="CI183" s="67"/>
      <c r="CJ183" s="61"/>
      <c r="CK183" s="66"/>
      <c r="CL183" s="67"/>
      <c r="CM183" s="61"/>
      <c r="CN183" s="68"/>
      <c r="CO183" s="67"/>
      <c r="CP183" s="61"/>
      <c r="CQ183" s="69"/>
      <c r="CR183" s="69"/>
      <c r="CS183" s="70"/>
      <c r="CU183" s="356"/>
      <c r="CV183" s="370"/>
      <c r="CW183" s="371"/>
      <c r="CX183" s="368"/>
      <c r="CY183" s="369"/>
    </row>
    <row r="184" spans="59:103" ht="13.95" customHeight="1" x14ac:dyDescent="0.25">
      <c r="BG184" s="620"/>
      <c r="BH184" s="621"/>
      <c r="BI184" s="622"/>
      <c r="BJ184" s="622"/>
      <c r="BK184" s="622"/>
      <c r="BL184" s="622"/>
      <c r="BM184" s="623"/>
      <c r="BN184" s="624"/>
      <c r="BO184" s="625"/>
      <c r="BP184"/>
      <c r="BQ184" s="585"/>
      <c r="BR184" s="573"/>
      <c r="BS184" s="573"/>
      <c r="BT184" s="573"/>
      <c r="BU184" s="574"/>
      <c r="BV184" s="572"/>
      <c r="BW184" s="573"/>
      <c r="BX184" s="573"/>
      <c r="BY184" s="573"/>
      <c r="BZ184" s="574"/>
      <c r="CC184" s="64"/>
      <c r="CD184" s="65"/>
      <c r="CE184" s="71"/>
      <c r="CF184" s="67"/>
      <c r="CG184" s="61"/>
      <c r="CH184" s="66"/>
      <c r="CI184" s="67"/>
      <c r="CJ184" s="61"/>
      <c r="CK184" s="66"/>
      <c r="CL184" s="67"/>
      <c r="CM184" s="61"/>
      <c r="CN184" s="68"/>
      <c r="CO184" s="67"/>
      <c r="CP184" s="61"/>
      <c r="CQ184" s="69"/>
      <c r="CR184" s="69"/>
      <c r="CS184" s="70"/>
      <c r="CU184" s="356"/>
      <c r="CV184" s="370"/>
      <c r="CW184" s="371"/>
      <c r="CX184" s="368"/>
      <c r="CY184" s="369"/>
    </row>
    <row r="185" spans="59:103" ht="13.95" customHeight="1" x14ac:dyDescent="0.25">
      <c r="BG185" s="620"/>
      <c r="BH185" s="621"/>
      <c r="BI185" s="622"/>
      <c r="BJ185" s="622"/>
      <c r="BK185" s="622"/>
      <c r="BL185" s="622"/>
      <c r="BM185" s="623"/>
      <c r="BN185" s="624"/>
      <c r="BO185" s="625"/>
      <c r="BP185"/>
      <c r="BQ185" s="572"/>
      <c r="BR185" s="573"/>
      <c r="BS185" s="573"/>
      <c r="BT185" s="573"/>
      <c r="BU185" s="574"/>
      <c r="BV185" s="572"/>
      <c r="BW185" s="573"/>
      <c r="BX185" s="573"/>
      <c r="BY185" s="573"/>
      <c r="BZ185" s="574"/>
      <c r="CC185" s="64"/>
      <c r="CD185" s="65"/>
      <c r="CE185" s="71"/>
      <c r="CF185" s="67"/>
      <c r="CG185" s="61"/>
      <c r="CH185" s="66"/>
      <c r="CI185" s="67"/>
      <c r="CJ185" s="61"/>
      <c r="CK185" s="66"/>
      <c r="CL185" s="67"/>
      <c r="CM185" s="61"/>
      <c r="CN185" s="68"/>
      <c r="CO185" s="67"/>
      <c r="CP185" s="61"/>
      <c r="CQ185" s="69"/>
      <c r="CR185" s="69"/>
      <c r="CS185" s="70"/>
      <c r="CU185" s="356"/>
      <c r="CV185" s="372"/>
      <c r="CW185" s="371"/>
      <c r="CX185" s="368"/>
      <c r="CY185" s="369"/>
    </row>
    <row r="186" spans="59:103" ht="13.95" customHeight="1" x14ac:dyDescent="0.25">
      <c r="BG186" s="620"/>
      <c r="BH186" s="621"/>
      <c r="BI186" s="622"/>
      <c r="BJ186" s="622"/>
      <c r="BK186" s="622"/>
      <c r="BL186" s="622"/>
      <c r="BM186" s="623"/>
      <c r="BN186" s="624"/>
      <c r="BO186" s="625"/>
      <c r="BP186"/>
      <c r="BQ186" s="572"/>
      <c r="BR186" s="573"/>
      <c r="BS186" s="573"/>
      <c r="BT186" s="573"/>
      <c r="BU186" s="574"/>
      <c r="BV186" s="572"/>
      <c r="BW186" s="573"/>
      <c r="BX186" s="573"/>
      <c r="BY186" s="573"/>
      <c r="BZ186" s="574"/>
      <c r="CC186" s="64"/>
      <c r="CD186" s="65"/>
      <c r="CE186" s="61"/>
      <c r="CF186" s="67"/>
      <c r="CG186" s="61"/>
      <c r="CH186" s="66"/>
      <c r="CI186" s="67"/>
      <c r="CJ186" s="61"/>
      <c r="CK186" s="66"/>
      <c r="CL186" s="67"/>
      <c r="CM186" s="61"/>
      <c r="CN186" s="68"/>
      <c r="CO186" s="67"/>
      <c r="CP186" s="61"/>
      <c r="CQ186" s="69"/>
      <c r="CR186" s="69"/>
      <c r="CS186" s="70"/>
      <c r="CU186" s="356"/>
      <c r="CV186" s="358"/>
      <c r="CW186" s="358"/>
      <c r="CX186" s="361" t="s">
        <v>145</v>
      </c>
      <c r="CY186" s="373"/>
    </row>
    <row r="187" spans="59:103" ht="13.95" customHeight="1" thickBot="1" x14ac:dyDescent="0.3">
      <c r="BG187" s="626"/>
      <c r="BH187" s="627"/>
      <c r="BI187" s="628"/>
      <c r="BJ187" s="628"/>
      <c r="BK187" s="628"/>
      <c r="BL187" s="628"/>
      <c r="BM187" s="629"/>
      <c r="BN187" s="630"/>
      <c r="BO187" s="631"/>
      <c r="BP187"/>
      <c r="BQ187" s="572"/>
      <c r="BR187" s="573"/>
      <c r="BS187" s="573"/>
      <c r="BT187" s="573"/>
      <c r="BU187" s="574"/>
      <c r="BV187" s="572"/>
      <c r="BW187" s="573"/>
      <c r="BX187" s="573"/>
      <c r="BY187" s="573"/>
      <c r="BZ187" s="574"/>
      <c r="CC187" s="64"/>
      <c r="CD187" s="65"/>
      <c r="CE187" s="71"/>
      <c r="CF187" s="67"/>
      <c r="CG187" s="61"/>
      <c r="CH187" s="66"/>
      <c r="CI187" s="67"/>
      <c r="CJ187" s="61"/>
      <c r="CK187" s="66"/>
      <c r="CL187" s="67"/>
      <c r="CM187" s="61"/>
      <c r="CN187" s="68"/>
      <c r="CO187" s="67"/>
      <c r="CP187" s="61"/>
      <c r="CQ187" s="69"/>
      <c r="CR187" s="69"/>
      <c r="CS187" s="70"/>
      <c r="CU187" s="356"/>
      <c r="CV187" s="358"/>
      <c r="CW187" s="358"/>
      <c r="CX187" s="358"/>
      <c r="CY187" s="364"/>
    </row>
    <row r="188" spans="59:103" ht="13.95" customHeight="1" x14ac:dyDescent="0.3">
      <c r="BG188" s="632" t="s">
        <v>183</v>
      </c>
      <c r="BH188" s="633">
        <f>SUM(BH183:BH187)</f>
        <v>0</v>
      </c>
      <c r="BI188" s="634"/>
      <c r="BJ188" s="634"/>
      <c r="BK188" s="634"/>
      <c r="BL188" s="634"/>
      <c r="BM188" s="635"/>
      <c r="BN188" s="618"/>
      <c r="BO188" s="619"/>
      <c r="BP188"/>
      <c r="BQ188" s="572"/>
      <c r="BR188" s="573"/>
      <c r="BS188" s="573"/>
      <c r="BT188" s="573"/>
      <c r="BU188" s="574"/>
      <c r="BV188" s="572"/>
      <c r="BW188" s="573"/>
      <c r="BX188" s="573"/>
      <c r="BY188" s="573"/>
      <c r="BZ188" s="574"/>
      <c r="CC188" s="64"/>
      <c r="CD188" s="65"/>
      <c r="CE188" s="71"/>
      <c r="CF188" s="67"/>
      <c r="CG188" s="61"/>
      <c r="CH188" s="66"/>
      <c r="CI188" s="67"/>
      <c r="CJ188" s="61"/>
      <c r="CK188" s="66"/>
      <c r="CL188" s="67"/>
      <c r="CM188" s="61"/>
      <c r="CN188" s="68"/>
      <c r="CO188" s="67"/>
      <c r="CP188" s="61"/>
      <c r="CQ188" s="69"/>
      <c r="CR188" s="69"/>
      <c r="CS188" s="70"/>
      <c r="CU188" s="374"/>
      <c r="CV188" s="375" t="s">
        <v>146</v>
      </c>
      <c r="CW188" s="376"/>
      <c r="CX188" s="377" t="s">
        <v>147</v>
      </c>
      <c r="CY188" s="378"/>
    </row>
    <row r="189" spans="59:103" ht="13.95" customHeight="1" x14ac:dyDescent="0.3">
      <c r="BG189" s="636" t="s">
        <v>184</v>
      </c>
      <c r="BH189" s="637">
        <f>A11</f>
        <v>0</v>
      </c>
      <c r="BI189" s="638">
        <f>EZ11</f>
        <v>0</v>
      </c>
      <c r="BJ189" s="638">
        <f>EZ11</f>
        <v>0</v>
      </c>
      <c r="BK189" s="638">
        <f>EZ11</f>
        <v>0</v>
      </c>
      <c r="BL189" s="638">
        <f>SUM(BI189:BK189)</f>
        <v>0</v>
      </c>
      <c r="BM189" s="639"/>
      <c r="BN189" s="624"/>
      <c r="BO189" s="625"/>
      <c r="BP189"/>
      <c r="BQ189" s="572"/>
      <c r="BR189" s="573"/>
      <c r="BS189" s="573"/>
      <c r="BT189" s="573"/>
      <c r="BU189" s="574"/>
      <c r="BV189" s="572"/>
      <c r="BW189" s="573"/>
      <c r="BX189" s="573"/>
      <c r="BY189" s="573"/>
      <c r="BZ189" s="574"/>
      <c r="CC189" s="64"/>
      <c r="CD189" s="65"/>
      <c r="CE189" s="61"/>
      <c r="CF189" s="67"/>
      <c r="CG189" s="61"/>
      <c r="CH189" s="66"/>
      <c r="CI189" s="67"/>
      <c r="CJ189" s="61"/>
      <c r="CK189" s="66"/>
      <c r="CL189" s="67"/>
      <c r="CM189" s="61"/>
      <c r="CN189" s="68"/>
      <c r="CO189" s="67"/>
      <c r="CP189" s="61"/>
      <c r="CQ189" s="69"/>
      <c r="CR189" s="69"/>
      <c r="CS189" s="70"/>
      <c r="CU189" s="379"/>
      <c r="CV189" s="379"/>
      <c r="CW189" s="379"/>
      <c r="CX189" s="379"/>
      <c r="CY189" s="379"/>
    </row>
    <row r="190" spans="59:103" ht="13.95" customHeight="1" thickBot="1" x14ac:dyDescent="0.35">
      <c r="BG190" s="640" t="s">
        <v>126</v>
      </c>
      <c r="BH190" s="641">
        <f>SUM(BH188:BH189)</f>
        <v>0</v>
      </c>
      <c r="BI190" s="642"/>
      <c r="BJ190" s="642"/>
      <c r="BK190" s="642"/>
      <c r="BL190" s="642"/>
      <c r="BM190" s="643"/>
      <c r="BN190" s="644"/>
      <c r="BO190" s="645"/>
      <c r="BP190"/>
      <c r="BQ190" s="572"/>
      <c r="BR190" s="573"/>
      <c r="BS190" s="573"/>
      <c r="BT190" s="573"/>
      <c r="BU190" s="574"/>
      <c r="BV190" s="572"/>
      <c r="BW190" s="573"/>
      <c r="BX190" s="573"/>
      <c r="BY190" s="573"/>
      <c r="BZ190" s="574"/>
      <c r="CC190" s="64"/>
      <c r="CD190" s="65"/>
      <c r="CE190" s="71"/>
      <c r="CF190" s="67"/>
      <c r="CG190" s="61"/>
      <c r="CH190" s="66"/>
      <c r="CI190" s="67"/>
      <c r="CJ190" s="61"/>
      <c r="CK190" s="66"/>
      <c r="CL190" s="67"/>
      <c r="CM190" s="61"/>
      <c r="CN190" s="68"/>
      <c r="CO190" s="67"/>
      <c r="CP190" s="61"/>
      <c r="CQ190" s="69"/>
      <c r="CR190" s="69"/>
      <c r="CS190" s="70"/>
      <c r="CU190" s="17"/>
      <c r="CV190" s="17"/>
      <c r="CW190" s="17"/>
      <c r="CX190" s="17"/>
      <c r="CY190" s="17"/>
    </row>
    <row r="191" spans="59:103" ht="13.95" customHeight="1" thickBot="1" x14ac:dyDescent="0.35">
      <c r="BG191" s="646" t="s">
        <v>185</v>
      </c>
      <c r="BH191" s="647"/>
      <c r="BI191" s="648"/>
      <c r="BJ191" s="649"/>
      <c r="BK191" s="650"/>
      <c r="BL191" s="651" t="s">
        <v>186</v>
      </c>
      <c r="BM191" s="652"/>
      <c r="BN191" s="653"/>
      <c r="BO191" s="654"/>
      <c r="BP191"/>
      <c r="BQ191" s="572"/>
      <c r="BR191" s="573"/>
      <c r="BS191" s="573"/>
      <c r="BT191" s="573"/>
      <c r="BU191" s="574"/>
      <c r="BV191" s="572"/>
      <c r="BW191" s="573"/>
      <c r="BX191" s="573"/>
      <c r="BY191" s="573"/>
      <c r="BZ191" s="574"/>
      <c r="CC191" s="64"/>
      <c r="CD191" s="65"/>
      <c r="CE191" s="71"/>
      <c r="CF191" s="67"/>
      <c r="CG191" s="61"/>
      <c r="CH191" s="66"/>
      <c r="CI191" s="67"/>
      <c r="CJ191" s="61"/>
      <c r="CK191" s="66"/>
      <c r="CL191" s="67"/>
      <c r="CM191" s="61"/>
      <c r="CN191" s="68"/>
      <c r="CO191" s="67"/>
      <c r="CP191" s="61"/>
      <c r="CQ191" s="69"/>
      <c r="CR191" s="69"/>
      <c r="CS191" s="70"/>
      <c r="CU191" s="353"/>
      <c r="CV191" s="354" t="s">
        <v>136</v>
      </c>
      <c r="CW191" s="354"/>
      <c r="CX191" s="354" t="s">
        <v>137</v>
      </c>
      <c r="CY191" s="355">
        <f>$CY$175</f>
        <v>42642</v>
      </c>
    </row>
    <row r="192" spans="59:103" ht="13.95" customHeight="1" thickBot="1" x14ac:dyDescent="0.35">
      <c r="BG192" s="655" t="s">
        <v>187</v>
      </c>
      <c r="BH192" s="656"/>
      <c r="BI192" s="657"/>
      <c r="BJ192" s="658"/>
      <c r="BK192" s="658"/>
      <c r="BL192" s="612"/>
      <c r="BM192" s="659"/>
      <c r="BN192" s="659"/>
      <c r="BO192" s="660"/>
      <c r="BP192"/>
      <c r="BQ192" s="572"/>
      <c r="BR192" s="573"/>
      <c r="BS192" s="573"/>
      <c r="BT192" s="573"/>
      <c r="BU192" s="574"/>
      <c r="BV192" s="572"/>
      <c r="BW192" s="573"/>
      <c r="BX192" s="573"/>
      <c r="BY192" s="573"/>
      <c r="BZ192" s="574"/>
      <c r="CC192" s="64"/>
      <c r="CD192" s="65"/>
      <c r="CE192" s="71"/>
      <c r="CF192" s="67"/>
      <c r="CG192" s="61"/>
      <c r="CH192" s="66"/>
      <c r="CI192" s="67"/>
      <c r="CJ192" s="61"/>
      <c r="CK192" s="66"/>
      <c r="CL192" s="67"/>
      <c r="CM192" s="61"/>
      <c r="CN192" s="68"/>
      <c r="CO192" s="67"/>
      <c r="CP192" s="61"/>
      <c r="CQ192" s="69"/>
      <c r="CR192" s="69"/>
      <c r="CS192" s="70"/>
      <c r="CU192" s="356"/>
      <c r="CV192" s="357" t="s">
        <v>6</v>
      </c>
      <c r="CW192" s="358"/>
      <c r="CX192" s="359" t="str">
        <f>$CX$176</f>
        <v xml:space="preserve">          Joueurs @ $13.00</v>
      </c>
      <c r="CY192" s="359" t="s">
        <v>139</v>
      </c>
    </row>
    <row r="193" spans="59:103" ht="13.95" customHeight="1" thickBot="1" x14ac:dyDescent="0.3">
      <c r="BG193" s="661" t="s">
        <v>188</v>
      </c>
      <c r="BH193" s="662"/>
      <c r="BI193" s="617">
        <v>1</v>
      </c>
      <c r="BJ193" s="617">
        <v>2</v>
      </c>
      <c r="BK193" s="617">
        <v>3</v>
      </c>
      <c r="BL193" s="617" t="s">
        <v>126</v>
      </c>
      <c r="BM193" s="617">
        <v>69</v>
      </c>
      <c r="BN193" s="618">
        <v>169</v>
      </c>
      <c r="BO193" s="619">
        <v>269</v>
      </c>
      <c r="BP193"/>
      <c r="BQ193" s="572"/>
      <c r="BR193" s="573"/>
      <c r="BS193" s="573"/>
      <c r="BT193" s="573"/>
      <c r="BU193" s="574"/>
      <c r="BV193" s="572"/>
      <c r="BW193" s="573"/>
      <c r="BX193" s="573"/>
      <c r="BY193" s="573"/>
      <c r="BZ193" s="574"/>
      <c r="CC193" s="72"/>
      <c r="CD193" s="73"/>
      <c r="CE193" s="74"/>
      <c r="CF193" s="75"/>
      <c r="CG193" s="76"/>
      <c r="CH193" s="74"/>
      <c r="CI193" s="75"/>
      <c r="CJ193" s="76"/>
      <c r="CK193" s="74"/>
      <c r="CL193" s="75"/>
      <c r="CM193" s="76"/>
      <c r="CN193" s="77"/>
      <c r="CO193" s="75"/>
      <c r="CP193" s="76"/>
      <c r="CQ193" s="78"/>
      <c r="CR193" s="78"/>
      <c r="CS193" s="70"/>
      <c r="CU193" s="356"/>
      <c r="CV193" s="360" t="str">
        <f>Donnees!BF4</f>
        <v>Francine Allard</v>
      </c>
      <c r="CW193" s="358"/>
      <c r="CX193" s="361" t="str">
        <f>$CX$177</f>
        <v xml:space="preserve">          Substituts @ $10.00</v>
      </c>
      <c r="CY193" s="361" t="s">
        <v>139</v>
      </c>
    </row>
    <row r="194" spans="59:103" ht="13.95" customHeight="1" thickBot="1" x14ac:dyDescent="0.35">
      <c r="BG194" s="663"/>
      <c r="BH194" s="664"/>
      <c r="BI194" s="665"/>
      <c r="BJ194" s="666"/>
      <c r="BK194" s="666"/>
      <c r="BL194" s="666"/>
      <c r="BM194" s="667"/>
      <c r="BN194" s="624"/>
      <c r="BO194" s="625"/>
      <c r="BP194"/>
      <c r="BQ194" s="572"/>
      <c r="BR194" s="573"/>
      <c r="BS194" s="573"/>
      <c r="BT194" s="573"/>
      <c r="BU194" s="574"/>
      <c r="BV194" s="572"/>
      <c r="BW194" s="573"/>
      <c r="BX194" s="573"/>
      <c r="BY194" s="573"/>
      <c r="BZ194" s="574"/>
      <c r="CC194" s="79"/>
      <c r="CD194" s="80"/>
      <c r="CE194" s="80"/>
      <c r="CF194" s="80"/>
      <c r="CG194" s="80"/>
      <c r="CH194" s="80"/>
      <c r="CI194" s="81"/>
      <c r="CJ194" s="82"/>
      <c r="CK194" s="83"/>
      <c r="CL194" s="83"/>
      <c r="CM194" s="83"/>
      <c r="CN194" s="83"/>
      <c r="CO194" s="84"/>
      <c r="CP194" s="81"/>
      <c r="CQ194" s="81"/>
      <c r="CR194" s="81"/>
      <c r="CS194" s="85"/>
      <c r="CU194" s="356"/>
      <c r="CV194" s="360"/>
      <c r="CW194" s="358"/>
      <c r="CX194" s="362"/>
      <c r="CY194" s="363"/>
    </row>
    <row r="195" spans="59:103" ht="13.95" customHeight="1" thickBot="1" x14ac:dyDescent="0.35">
      <c r="BG195" s="668"/>
      <c r="BH195" s="669"/>
      <c r="BI195" s="670"/>
      <c r="BJ195" s="667"/>
      <c r="BK195" s="667"/>
      <c r="BL195" s="667"/>
      <c r="BM195" s="639"/>
      <c r="BN195" s="624"/>
      <c r="BO195" s="625"/>
      <c r="BP195"/>
      <c r="BQ195" s="572"/>
      <c r="BR195" s="573"/>
      <c r="BS195" s="573"/>
      <c r="BT195" s="573"/>
      <c r="BU195" s="574"/>
      <c r="BV195" s="572"/>
      <c r="BW195" s="573"/>
      <c r="BX195" s="573"/>
      <c r="BY195" s="573"/>
      <c r="BZ195" s="574"/>
      <c r="CC195" s="86"/>
      <c r="CD195" s="87" t="s">
        <v>90</v>
      </c>
      <c r="CE195" s="690">
        <f>Donnees!BJ3</f>
        <v>0</v>
      </c>
      <c r="CF195" s="691"/>
      <c r="CG195" s="691"/>
      <c r="CH195" s="691"/>
      <c r="CI195" s="692"/>
      <c r="CJ195" s="693">
        <f>Donnees!BL3</f>
        <v>0</v>
      </c>
      <c r="CK195" s="88"/>
      <c r="CL195" s="690">
        <f>Donnees!BJ7</f>
        <v>0</v>
      </c>
      <c r="CM195" s="691"/>
      <c r="CN195" s="691"/>
      <c r="CO195" s="691"/>
      <c r="CP195" s="691"/>
      <c r="CQ195" s="692"/>
      <c r="CR195" s="693">
        <f>Donnees!BL7</f>
        <v>0</v>
      </c>
      <c r="CS195" s="89"/>
      <c r="CU195" s="356"/>
      <c r="CV195" s="358" t="s">
        <v>148</v>
      </c>
      <c r="CW195" s="358"/>
      <c r="CX195" s="358"/>
      <c r="CY195" s="364" t="str">
        <f>$CY$179</f>
        <v>Sem4</v>
      </c>
    </row>
    <row r="196" spans="59:103" ht="13.95" customHeight="1" x14ac:dyDescent="0.3">
      <c r="BG196" s="671" t="s">
        <v>189</v>
      </c>
      <c r="BH196" s="669"/>
      <c r="BI196" s="670"/>
      <c r="BJ196" s="667"/>
      <c r="BK196" s="667"/>
      <c r="BL196" s="667"/>
      <c r="BM196" s="672"/>
      <c r="BN196" s="644"/>
      <c r="BO196" s="645"/>
      <c r="BP196"/>
      <c r="BQ196" s="572"/>
      <c r="BR196" s="573"/>
      <c r="BS196" s="573"/>
      <c r="BT196" s="573"/>
      <c r="BU196" s="574"/>
      <c r="BV196" s="572"/>
      <c r="BW196" s="573"/>
      <c r="BX196" s="573"/>
      <c r="BY196" s="573"/>
      <c r="BZ196" s="574"/>
      <c r="CC196" s="90"/>
      <c r="CD196" s="91"/>
      <c r="CE196" s="705">
        <f>Donnees!BJ4</f>
        <v>0</v>
      </c>
      <c r="CF196" s="698"/>
      <c r="CG196" s="698"/>
      <c r="CH196" s="698"/>
      <c r="CI196" s="699"/>
      <c r="CJ196" s="702">
        <f>Donnees!BL4</f>
        <v>0</v>
      </c>
      <c r="CK196" s="92"/>
      <c r="CL196" s="705">
        <f>Donnees!BJ8</f>
        <v>0</v>
      </c>
      <c r="CM196" s="698"/>
      <c r="CN196" s="698"/>
      <c r="CO196" s="698"/>
      <c r="CP196" s="698"/>
      <c r="CQ196" s="699"/>
      <c r="CR196" s="702">
        <f>Donnees!BL8</f>
        <v>0</v>
      </c>
      <c r="CS196" s="93"/>
      <c r="CU196" s="356"/>
      <c r="CV196" s="365" t="s">
        <v>142</v>
      </c>
      <c r="CW196" s="358"/>
      <c r="CX196" s="365" t="s">
        <v>143</v>
      </c>
      <c r="CY196" s="365" t="s">
        <v>144</v>
      </c>
    </row>
    <row r="197" spans="59:103" ht="13.95" customHeight="1" x14ac:dyDescent="0.3">
      <c r="BG197" s="673"/>
      <c r="BH197" s="674"/>
      <c r="BI197" s="675"/>
      <c r="BJ197" s="672"/>
      <c r="BK197" s="672"/>
      <c r="BL197" s="672"/>
      <c r="BM197" s="672"/>
      <c r="BN197" s="644"/>
      <c r="BO197" s="645"/>
      <c r="BP197"/>
      <c r="BQ197" s="572"/>
      <c r="BR197" s="573"/>
      <c r="BS197" s="573"/>
      <c r="BT197" s="573"/>
      <c r="BU197" s="574"/>
      <c r="BV197" s="572"/>
      <c r="BW197" s="573"/>
      <c r="BX197" s="573"/>
      <c r="BY197" s="573"/>
      <c r="BZ197" s="574"/>
      <c r="CC197" s="94"/>
      <c r="CD197" s="91"/>
      <c r="CE197" s="705">
        <f>Donnees!BJ5</f>
        <v>0</v>
      </c>
      <c r="CF197" s="698"/>
      <c r="CG197" s="698"/>
      <c r="CH197" s="698"/>
      <c r="CI197" s="699"/>
      <c r="CJ197" s="702">
        <f>Donnees!BL5</f>
        <v>0</v>
      </c>
      <c r="CK197" s="92"/>
      <c r="CL197" s="705">
        <f>Donnees!BJ9</f>
        <v>0</v>
      </c>
      <c r="CM197" s="698"/>
      <c r="CN197" s="698"/>
      <c r="CO197" s="698"/>
      <c r="CP197" s="698"/>
      <c r="CQ197" s="699"/>
      <c r="CR197" s="702">
        <f>Donnees!BL9</f>
        <v>0</v>
      </c>
      <c r="CS197" s="95"/>
      <c r="CU197" s="356"/>
      <c r="CV197" s="366"/>
      <c r="CW197" s="367"/>
      <c r="CX197" s="368"/>
      <c r="CY197" s="369"/>
    </row>
    <row r="198" spans="59:103" ht="13.95" customHeight="1" thickBot="1" x14ac:dyDescent="0.35">
      <c r="BG198" s="676"/>
      <c r="BH198" s="675"/>
      <c r="BI198" s="675"/>
      <c r="BJ198" s="672"/>
      <c r="BK198" s="672"/>
      <c r="BL198" s="677"/>
      <c r="BM198" s="678"/>
      <c r="BN198" s="678"/>
      <c r="BO198" s="679"/>
      <c r="BP198"/>
      <c r="BQ198" s="572"/>
      <c r="BR198" s="573"/>
      <c r="BS198" s="573"/>
      <c r="BT198" s="573"/>
      <c r="BU198" s="574"/>
      <c r="BV198" s="572"/>
      <c r="BW198" s="573"/>
      <c r="BX198" s="573"/>
      <c r="BY198" s="573"/>
      <c r="BZ198" s="574"/>
      <c r="CC198" s="79"/>
      <c r="CD198" s="80"/>
      <c r="CE198" s="708">
        <f>Donnees!BJ6</f>
        <v>0</v>
      </c>
      <c r="CF198" s="81"/>
      <c r="CG198" s="81"/>
      <c r="CH198" s="81"/>
      <c r="CI198" s="706"/>
      <c r="CJ198" s="703">
        <f>Donnees!BL6</f>
        <v>0</v>
      </c>
      <c r="CK198" s="97"/>
      <c r="CL198" s="708">
        <f>Donnees!BJ10</f>
        <v>0</v>
      </c>
      <c r="CM198" s="81"/>
      <c r="CN198" s="81"/>
      <c r="CO198" s="81"/>
      <c r="CP198" s="81"/>
      <c r="CQ198" s="706"/>
      <c r="CR198" s="703">
        <f>Donnees!BL10</f>
        <v>0</v>
      </c>
      <c r="CS198" s="85"/>
      <c r="CU198" s="356"/>
      <c r="CV198" s="370"/>
      <c r="CW198" s="371"/>
      <c r="CX198" s="368"/>
      <c r="CY198" s="369"/>
    </row>
    <row r="199" spans="59:103" ht="13.95" customHeight="1" thickBot="1" x14ac:dyDescent="0.35">
      <c r="BG199" s="680"/>
      <c r="BH199" s="681"/>
      <c r="BI199" s="682"/>
      <c r="BJ199" s="682"/>
      <c r="BK199" s="683"/>
      <c r="BL199" s="614" t="s">
        <v>190</v>
      </c>
      <c r="BM199" s="684"/>
      <c r="BN199" s="659"/>
      <c r="BO199" s="660"/>
      <c r="BP199"/>
      <c r="BQ199" s="572"/>
      <c r="BR199" s="573"/>
      <c r="BS199" s="573"/>
      <c r="BT199" s="573"/>
      <c r="BU199" s="574"/>
      <c r="BV199" s="572"/>
      <c r="BW199" s="573"/>
      <c r="BX199" s="573"/>
      <c r="BY199" s="573"/>
      <c r="BZ199" s="574"/>
      <c r="CC199" s="94"/>
      <c r="CD199" s="91"/>
      <c r="CE199" s="91"/>
      <c r="CF199" s="91"/>
      <c r="CG199" s="91"/>
      <c r="CH199" s="91"/>
      <c r="CI199" s="98"/>
      <c r="CJ199" s="99"/>
      <c r="CK199" s="100"/>
      <c r="CL199" s="100"/>
      <c r="CM199" s="100"/>
      <c r="CN199" s="100"/>
      <c r="CO199" s="101"/>
      <c r="CP199" s="98"/>
      <c r="CQ199" s="98"/>
      <c r="CR199" s="98"/>
      <c r="CS199" s="95"/>
      <c r="CU199" s="356"/>
      <c r="CV199" s="370"/>
      <c r="CW199" s="371"/>
      <c r="CX199" s="368"/>
      <c r="CY199" s="369"/>
    </row>
    <row r="200" spans="59:103" ht="13.95" customHeight="1" thickBot="1" x14ac:dyDescent="0.35">
      <c r="BG200" s="685"/>
      <c r="BH200" s="686"/>
      <c r="BI200" s="685"/>
      <c r="BJ200" s="685"/>
      <c r="BK200" s="685"/>
      <c r="BL200" s="685"/>
      <c r="BM200" s="685"/>
      <c r="BN200" s="26"/>
      <c r="BO200" s="26"/>
      <c r="BP200"/>
      <c r="BQ200" s="572"/>
      <c r="BR200" s="573"/>
      <c r="BS200" s="573"/>
      <c r="BT200" s="573"/>
      <c r="BU200" s="574"/>
      <c r="BV200" s="572"/>
      <c r="BW200" s="573"/>
      <c r="BX200" s="573"/>
      <c r="BY200" s="573"/>
      <c r="BZ200" s="574"/>
      <c r="CC200" s="102"/>
      <c r="CD200" s="325" t="s">
        <v>102</v>
      </c>
      <c r="CE200" s="103"/>
      <c r="CF200" s="103"/>
      <c r="CG200" s="103"/>
      <c r="CH200" s="103"/>
      <c r="CI200" s="104"/>
      <c r="CJ200" s="91"/>
      <c r="CK200" s="105" t="s">
        <v>91</v>
      </c>
      <c r="CL200" s="106"/>
      <c r="CM200" s="106"/>
      <c r="CN200" s="106"/>
      <c r="CO200" s="106"/>
      <c r="CP200" s="106"/>
      <c r="CQ200" s="106"/>
      <c r="CR200" s="107"/>
      <c r="CS200" s="108"/>
      <c r="CU200" s="356"/>
      <c r="CV200" s="370"/>
      <c r="CW200" s="371"/>
      <c r="CX200" s="368"/>
      <c r="CY200" s="369"/>
    </row>
    <row r="201" spans="59:103" ht="13.95" customHeight="1" thickBot="1" x14ac:dyDescent="0.35">
      <c r="BG201" s="48"/>
      <c r="BH201" s="48"/>
      <c r="BI201" s="48"/>
      <c r="BJ201" s="48"/>
      <c r="BK201" s="48"/>
      <c r="BL201" s="48"/>
      <c r="BM201" s="48"/>
      <c r="BN201" s="48"/>
      <c r="BO201" s="48"/>
      <c r="BP201"/>
      <c r="BQ201" s="572"/>
      <c r="BR201" s="573"/>
      <c r="BS201" s="573"/>
      <c r="BT201" s="573"/>
      <c r="BU201" s="574"/>
      <c r="BV201" s="572"/>
      <c r="BW201" s="573"/>
      <c r="BX201" s="573"/>
      <c r="BY201" s="573"/>
      <c r="BZ201" s="574"/>
      <c r="CC201" s="109"/>
      <c r="CD201" s="110"/>
      <c r="CE201" s="110"/>
      <c r="CF201" s="110"/>
      <c r="CG201" s="110"/>
      <c r="CH201" s="111"/>
      <c r="CI201" s="112"/>
      <c r="CJ201" s="91"/>
      <c r="CK201" s="94"/>
      <c r="CL201" s="91"/>
      <c r="CM201" s="91"/>
      <c r="CN201" s="91"/>
      <c r="CO201" s="91"/>
      <c r="CP201" s="91"/>
      <c r="CQ201" s="98"/>
      <c r="CR201" s="113"/>
      <c r="CS201" s="114"/>
      <c r="CU201" s="356"/>
      <c r="CV201" s="372"/>
      <c r="CW201" s="371"/>
      <c r="CX201" s="368"/>
      <c r="CY201" s="369"/>
    </row>
    <row r="202" spans="59:103" ht="13.95" customHeight="1" thickBot="1" x14ac:dyDescent="0.3">
      <c r="BG202" s="586"/>
      <c r="BH202" s="587" t="s">
        <v>176</v>
      </c>
      <c r="BI202" s="588"/>
      <c r="BJ202" s="588" t="s">
        <v>177</v>
      </c>
      <c r="BK202" s="588"/>
      <c r="BL202" s="588"/>
      <c r="BM202" s="588"/>
      <c r="BN202" s="588"/>
      <c r="BO202" s="589"/>
      <c r="BP202"/>
      <c r="BQ202" s="572"/>
      <c r="BR202" s="573"/>
      <c r="BS202" s="573"/>
      <c r="BT202" s="573"/>
      <c r="BU202" s="574"/>
      <c r="BV202" s="572"/>
      <c r="BW202" s="573"/>
      <c r="BX202" s="573"/>
      <c r="BY202" s="573"/>
      <c r="BZ202" s="574"/>
      <c r="CC202" s="115"/>
      <c r="CD202" s="116"/>
      <c r="CE202" s="116"/>
      <c r="CF202" s="116"/>
      <c r="CG202" s="116"/>
      <c r="CH202" s="80"/>
      <c r="CI202" s="117"/>
      <c r="CJ202" s="91"/>
      <c r="CK202" s="118"/>
      <c r="CL202" s="119"/>
      <c r="CM202" s="119"/>
      <c r="CN202" s="119"/>
      <c r="CO202" s="119"/>
      <c r="CP202" s="119"/>
      <c r="CQ202" s="96"/>
      <c r="CR202" s="120"/>
      <c r="CS202" s="121"/>
      <c r="CU202" s="356"/>
      <c r="CV202" s="358"/>
      <c r="CW202" s="358"/>
      <c r="CX202" s="361" t="s">
        <v>145</v>
      </c>
      <c r="CY202" s="373"/>
    </row>
    <row r="203" spans="59:103" ht="13.95" customHeight="1" thickBot="1" x14ac:dyDescent="0.3">
      <c r="BG203" s="590"/>
      <c r="BH203" s="591"/>
      <c r="BI203" s="592" t="s">
        <v>178</v>
      </c>
      <c r="BJ203" s="592"/>
      <c r="BK203" s="592"/>
      <c r="BL203" s="592"/>
      <c r="BM203" s="592"/>
      <c r="BN203" s="593" t="s">
        <v>179</v>
      </c>
      <c r="BO203" s="594"/>
      <c r="BP203"/>
      <c r="BQ203" s="572"/>
      <c r="BR203" s="573"/>
      <c r="BS203" s="573"/>
      <c r="BT203" s="573"/>
      <c r="BU203" s="574"/>
      <c r="BV203" s="572"/>
      <c r="BW203" s="573"/>
      <c r="BX203" s="573"/>
      <c r="BY203" s="573"/>
      <c r="BZ203" s="574"/>
      <c r="CC203" s="94"/>
      <c r="CD203" s="91"/>
      <c r="CE203" s="91"/>
      <c r="CF203" s="91"/>
      <c r="CG203" s="91"/>
      <c r="CH203" s="91"/>
      <c r="CI203" s="98"/>
      <c r="CJ203" s="99"/>
      <c r="CK203" s="100"/>
      <c r="CL203" s="100"/>
      <c r="CM203" s="100"/>
      <c r="CN203" s="100"/>
      <c r="CO203" s="101"/>
      <c r="CP203" s="98"/>
      <c r="CQ203" s="98"/>
      <c r="CR203" s="98"/>
      <c r="CS203" s="95"/>
      <c r="CU203" s="356"/>
      <c r="CV203" s="358"/>
      <c r="CW203" s="358"/>
      <c r="CX203" s="358"/>
      <c r="CY203" s="364"/>
    </row>
    <row r="204" spans="59:103" ht="13.95" customHeight="1" thickBot="1" x14ac:dyDescent="0.35">
      <c r="BG204" s="595"/>
      <c r="BH204" s="596"/>
      <c r="BI204" s="597"/>
      <c r="BJ204" s="597"/>
      <c r="BK204" s="597"/>
      <c r="BL204" s="597"/>
      <c r="BM204" s="597"/>
      <c r="BN204" s="593"/>
      <c r="BO204" s="594"/>
      <c r="BP204"/>
      <c r="BQ204" s="572"/>
      <c r="BR204" s="573"/>
      <c r="BS204" s="573"/>
      <c r="BT204" s="573"/>
      <c r="BU204" s="574"/>
      <c r="BV204" s="572"/>
      <c r="BW204" s="573"/>
      <c r="BX204" s="573"/>
      <c r="BY204" s="573"/>
      <c r="BZ204" s="574"/>
      <c r="CC204" s="122"/>
      <c r="CD204" s="326" t="s">
        <v>103</v>
      </c>
      <c r="CE204" s="123"/>
      <c r="CF204" s="123"/>
      <c r="CG204" s="123"/>
      <c r="CH204" s="123"/>
      <c r="CI204" s="124"/>
      <c r="CJ204" s="101"/>
      <c r="CK204" s="105" t="s">
        <v>92</v>
      </c>
      <c r="CL204" s="106"/>
      <c r="CM204" s="106"/>
      <c r="CN204" s="106"/>
      <c r="CO204" s="106"/>
      <c r="CP204" s="106"/>
      <c r="CQ204" s="106"/>
      <c r="CR204" s="106"/>
      <c r="CS204" s="55"/>
      <c r="CU204" s="374"/>
      <c r="CV204" s="375" t="s">
        <v>146</v>
      </c>
      <c r="CW204" s="376"/>
      <c r="CX204" s="377" t="s">
        <v>147</v>
      </c>
      <c r="CY204" s="378"/>
    </row>
    <row r="205" spans="59:103" ht="13.95" customHeight="1" x14ac:dyDescent="0.3">
      <c r="BG205" s="598" t="s">
        <v>180</v>
      </c>
      <c r="BH205" s="599">
        <v>2</v>
      </c>
      <c r="BI205" s="592"/>
      <c r="BJ205" s="592"/>
      <c r="BK205" s="592" t="s">
        <v>100</v>
      </c>
      <c r="BL205" s="600">
        <f>$BL$178</f>
        <v>42635</v>
      </c>
      <c r="BM205" s="601"/>
      <c r="BN205" s="602"/>
      <c r="BO205" s="603"/>
      <c r="BP205"/>
      <c r="BQ205" s="572"/>
      <c r="BR205" s="573"/>
      <c r="BS205" s="573"/>
      <c r="BT205" s="573"/>
      <c r="BU205" s="574"/>
      <c r="BV205" s="572"/>
      <c r="BW205" s="573"/>
      <c r="BX205" s="573"/>
      <c r="BY205" s="573"/>
      <c r="BZ205" s="574"/>
      <c r="CC205" s="90"/>
      <c r="CD205" s="125"/>
      <c r="CE205" s="125"/>
      <c r="CF205" s="125"/>
      <c r="CG205" s="125"/>
      <c r="CH205" s="91"/>
      <c r="CI205" s="112"/>
      <c r="CJ205" s="101"/>
      <c r="CK205" s="126"/>
      <c r="CL205" s="91"/>
      <c r="CM205" s="91"/>
      <c r="CN205" s="91"/>
      <c r="CO205" s="91"/>
      <c r="CP205" s="91"/>
      <c r="CQ205" s="91"/>
      <c r="CR205" s="113"/>
      <c r="CS205" s="114"/>
      <c r="CU205" s="48"/>
      <c r="CV205" s="48"/>
      <c r="CW205" s="48"/>
      <c r="CX205" s="48"/>
      <c r="CY205" s="48"/>
    </row>
    <row r="206" spans="59:103" ht="13.95" customHeight="1" thickBot="1" x14ac:dyDescent="0.35">
      <c r="BG206" s="604"/>
      <c r="BH206" s="596"/>
      <c r="BI206" s="597"/>
      <c r="BJ206" s="597"/>
      <c r="BK206" s="597"/>
      <c r="BL206" s="596"/>
      <c r="BM206" s="597"/>
      <c r="BN206" s="593"/>
      <c r="BO206" s="594"/>
      <c r="BP206"/>
      <c r="BQ206" s="572"/>
      <c r="BR206" s="573"/>
      <c r="BS206" s="573"/>
      <c r="BT206" s="573"/>
      <c r="BU206" s="574"/>
      <c r="BV206" s="572"/>
      <c r="BW206" s="573"/>
      <c r="BX206" s="573"/>
      <c r="BY206" s="573"/>
      <c r="BZ206" s="574"/>
      <c r="CC206" s="118"/>
      <c r="CD206" s="119"/>
      <c r="CE206" s="119"/>
      <c r="CF206" s="119"/>
      <c r="CG206" s="119"/>
      <c r="CH206" s="119"/>
      <c r="CI206" s="117"/>
      <c r="CJ206" s="101"/>
      <c r="CK206" s="79"/>
      <c r="CL206" s="119"/>
      <c r="CM206" s="119"/>
      <c r="CN206" s="119"/>
      <c r="CO206" s="119"/>
      <c r="CP206" s="119"/>
      <c r="CQ206" s="119"/>
      <c r="CR206" s="120"/>
      <c r="CS206" s="127"/>
      <c r="CU206" s="48"/>
      <c r="CV206" s="48"/>
      <c r="CW206" s="48"/>
      <c r="CX206" s="48"/>
      <c r="CY206" s="48"/>
    </row>
    <row r="207" spans="59:103" ht="13.95" customHeight="1" thickBot="1" x14ac:dyDescent="0.35">
      <c r="BG207" s="598" t="s">
        <v>181</v>
      </c>
      <c r="BH207" s="605" t="str">
        <f>Donnees!BF4</f>
        <v>Francine Allard</v>
      </c>
      <c r="BI207" s="591"/>
      <c r="BJ207" s="596"/>
      <c r="BK207" s="606"/>
      <c r="BL207" s="593" t="str">
        <f>$BL$180</f>
        <v>Sem3</v>
      </c>
      <c r="BM207" s="607"/>
      <c r="BN207" s="606"/>
      <c r="BO207" s="608"/>
      <c r="BP207"/>
      <c r="BQ207" s="572"/>
      <c r="BR207" s="573"/>
      <c r="BS207" s="573"/>
      <c r="BT207" s="573"/>
      <c r="BU207" s="574"/>
      <c r="BV207" s="572"/>
      <c r="BW207" s="573"/>
      <c r="BX207" s="573"/>
      <c r="BY207" s="573"/>
      <c r="BZ207" s="574"/>
      <c r="CC207" s="94"/>
      <c r="CD207" s="91"/>
      <c r="CE207" s="91"/>
      <c r="CF207" s="91"/>
      <c r="CG207" s="91"/>
      <c r="CH207" s="91"/>
      <c r="CI207" s="98"/>
      <c r="CJ207" s="99"/>
      <c r="CK207" s="100"/>
      <c r="CL207" s="100"/>
      <c r="CM207" s="100"/>
      <c r="CN207" s="100"/>
      <c r="CO207" s="101"/>
      <c r="CP207" s="98"/>
      <c r="CQ207" s="98"/>
      <c r="CR207" s="98"/>
      <c r="CS207" s="95"/>
      <c r="CU207" s="353"/>
      <c r="CV207" s="354" t="s">
        <v>136</v>
      </c>
      <c r="CW207" s="354"/>
      <c r="CX207" s="354" t="s">
        <v>137</v>
      </c>
      <c r="CY207" s="355">
        <f>$CY$175</f>
        <v>42642</v>
      </c>
    </row>
    <row r="208" spans="59:103" ht="13.95" customHeight="1" thickBot="1" x14ac:dyDescent="0.35">
      <c r="BG208" s="609"/>
      <c r="BH208" s="610"/>
      <c r="BI208" s="611"/>
      <c r="BJ208" s="612"/>
      <c r="BK208" s="612"/>
      <c r="BL208" s="610"/>
      <c r="BM208" s="613"/>
      <c r="BN208" s="611"/>
      <c r="BO208" s="614"/>
      <c r="BP208"/>
      <c r="BQ208" s="572"/>
      <c r="BR208" s="573"/>
      <c r="BS208" s="573"/>
      <c r="BT208" s="573"/>
      <c r="BU208" s="574"/>
      <c r="BV208" s="572"/>
      <c r="BW208" s="573"/>
      <c r="BX208" s="573"/>
      <c r="BY208" s="573"/>
      <c r="BZ208" s="574"/>
      <c r="CC208" s="105"/>
      <c r="CD208" s="328" t="s">
        <v>104</v>
      </c>
      <c r="CE208" s="106"/>
      <c r="CF208" s="106"/>
      <c r="CG208" s="106"/>
      <c r="CH208" s="106"/>
      <c r="CI208" s="55"/>
      <c r="CJ208" s="101"/>
      <c r="CK208" s="105" t="s">
        <v>93</v>
      </c>
      <c r="CL208" s="106"/>
      <c r="CM208" s="106"/>
      <c r="CN208" s="106"/>
      <c r="CO208" s="106"/>
      <c r="CP208" s="106"/>
      <c r="CQ208" s="106"/>
      <c r="CR208" s="106"/>
      <c r="CS208" s="55"/>
      <c r="CU208" s="356"/>
      <c r="CV208" s="357" t="s">
        <v>6</v>
      </c>
      <c r="CW208" s="358"/>
      <c r="CX208" s="359" t="str">
        <f>$CX$176</f>
        <v xml:space="preserve">          Joueurs @ $13.00</v>
      </c>
      <c r="CY208" s="359" t="s">
        <v>139</v>
      </c>
    </row>
    <row r="209" spans="59:103" ht="13.95" customHeight="1" thickBot="1" x14ac:dyDescent="0.3">
      <c r="BG209" s="615" t="s">
        <v>182</v>
      </c>
      <c r="BH209" s="616" t="s">
        <v>172</v>
      </c>
      <c r="BI209" s="617">
        <v>1</v>
      </c>
      <c r="BJ209" s="617">
        <v>2</v>
      </c>
      <c r="BK209" s="617">
        <v>3</v>
      </c>
      <c r="BL209" s="617" t="s">
        <v>126</v>
      </c>
      <c r="BM209" s="617">
        <v>69</v>
      </c>
      <c r="BN209" s="618">
        <v>169</v>
      </c>
      <c r="BO209" s="619">
        <v>269</v>
      </c>
      <c r="BP209"/>
      <c r="BQ209" s="572"/>
      <c r="BR209" s="573"/>
      <c r="BS209" s="573"/>
      <c r="BT209" s="573"/>
      <c r="BU209" s="574"/>
      <c r="BV209" s="572"/>
      <c r="BW209" s="573"/>
      <c r="BX209" s="573"/>
      <c r="BY209" s="573"/>
      <c r="BZ209" s="574"/>
      <c r="CC209" s="128"/>
      <c r="CD209" s="129"/>
      <c r="CE209" s="129"/>
      <c r="CF209" s="129"/>
      <c r="CG209" s="129"/>
      <c r="CH209" s="80"/>
      <c r="CI209" s="130"/>
      <c r="CJ209" s="101"/>
      <c r="CK209" s="128"/>
      <c r="CL209" s="129"/>
      <c r="CM209" s="129"/>
      <c r="CN209" s="129"/>
      <c r="CO209" s="129"/>
      <c r="CP209" s="129"/>
      <c r="CQ209" s="129"/>
      <c r="CR209" s="131"/>
      <c r="CS209" s="132"/>
      <c r="CU209" s="356"/>
      <c r="CV209" s="360" t="str">
        <f>Donnees!BF5</f>
        <v>André Ouimet</v>
      </c>
      <c r="CW209" s="358"/>
      <c r="CX209" s="361" t="str">
        <f>$CX$177</f>
        <v xml:space="preserve">          Substituts @ $10.00</v>
      </c>
      <c r="CY209" s="361" t="s">
        <v>139</v>
      </c>
    </row>
    <row r="210" spans="59:103" ht="13.95" customHeight="1" thickBot="1" x14ac:dyDescent="0.3">
      <c r="BG210" s="620">
        <f t="shared" ref="BG210:BH214" si="0">C12</f>
        <v>0</v>
      </c>
      <c r="BH210" s="621">
        <f t="shared" si="0"/>
        <v>0</v>
      </c>
      <c r="BI210" s="622"/>
      <c r="BJ210" s="622"/>
      <c r="BK210" s="622"/>
      <c r="BL210" s="622"/>
      <c r="BM210" s="623"/>
      <c r="BN210" s="624"/>
      <c r="BO210" s="625"/>
      <c r="BP210"/>
      <c r="BQ210" s="572"/>
      <c r="BR210" s="573"/>
      <c r="BS210" s="573"/>
      <c r="BT210" s="573"/>
      <c r="BU210" s="574"/>
      <c r="BV210" s="572"/>
      <c r="BW210" s="573"/>
      <c r="BX210" s="573"/>
      <c r="BY210" s="573"/>
      <c r="BZ210" s="574"/>
      <c r="CC210" s="94"/>
      <c r="CD210" s="91"/>
      <c r="CE210" s="91"/>
      <c r="CF210" s="91"/>
      <c r="CG210" s="91"/>
      <c r="CH210" s="91"/>
      <c r="CI210" s="98"/>
      <c r="CJ210" s="99"/>
      <c r="CK210" s="100"/>
      <c r="CL210" s="100"/>
      <c r="CM210" s="100"/>
      <c r="CN210" s="100"/>
      <c r="CO210" s="101"/>
      <c r="CP210" s="98"/>
      <c r="CQ210" s="98"/>
      <c r="CR210" s="98"/>
      <c r="CS210" s="95"/>
      <c r="CU210" s="356"/>
      <c r="CV210" s="360"/>
      <c r="CW210" s="358"/>
      <c r="CX210" s="362"/>
      <c r="CY210" s="363"/>
    </row>
    <row r="211" spans="59:103" ht="13.95" customHeight="1" thickBot="1" x14ac:dyDescent="0.3">
      <c r="BG211" s="620">
        <f t="shared" si="0"/>
        <v>0</v>
      </c>
      <c r="BH211" s="621">
        <f t="shared" si="0"/>
        <v>0</v>
      </c>
      <c r="BI211" s="622"/>
      <c r="BJ211" s="622"/>
      <c r="BK211" s="622"/>
      <c r="BL211" s="622"/>
      <c r="BM211" s="623"/>
      <c r="BN211" s="624"/>
      <c r="BO211" s="625"/>
      <c r="BP211"/>
      <c r="BQ211" s="572"/>
      <c r="BR211" s="573"/>
      <c r="BS211" s="573"/>
      <c r="BT211" s="573"/>
      <c r="BU211" s="574"/>
      <c r="BV211" s="572"/>
      <c r="BW211" s="573"/>
      <c r="BX211" s="573"/>
      <c r="BY211" s="573"/>
      <c r="BZ211" s="574"/>
      <c r="CC211" s="94"/>
      <c r="CD211" s="91"/>
      <c r="CE211" s="105" t="s">
        <v>94</v>
      </c>
      <c r="CF211" s="106"/>
      <c r="CG211" s="106"/>
      <c r="CH211" s="106"/>
      <c r="CI211" s="106"/>
      <c r="CJ211" s="106"/>
      <c r="CK211" s="106"/>
      <c r="CL211" s="106"/>
      <c r="CM211" s="106"/>
      <c r="CN211" s="55"/>
      <c r="CO211" s="91"/>
      <c r="CP211" s="91"/>
      <c r="CQ211" s="91"/>
      <c r="CR211" s="91"/>
      <c r="CS211" s="93"/>
      <c r="CU211" s="356"/>
      <c r="CV211" s="358" t="s">
        <v>149</v>
      </c>
      <c r="CW211" s="358"/>
      <c r="CX211" s="358"/>
      <c r="CY211" s="364" t="str">
        <f>$CY$179</f>
        <v>Sem4</v>
      </c>
    </row>
    <row r="212" spans="59:103" ht="13.95" customHeight="1" thickBot="1" x14ac:dyDescent="0.3">
      <c r="BG212" s="620">
        <f t="shared" si="0"/>
        <v>0</v>
      </c>
      <c r="BH212" s="621">
        <f t="shared" si="0"/>
        <v>0</v>
      </c>
      <c r="BI212" s="622"/>
      <c r="BJ212" s="622"/>
      <c r="BK212" s="622"/>
      <c r="BL212" s="622"/>
      <c r="BM212" s="623"/>
      <c r="BN212" s="624"/>
      <c r="BO212" s="625"/>
      <c r="BP212"/>
      <c r="BQ212" s="572"/>
      <c r="BR212" s="573"/>
      <c r="BS212" s="573"/>
      <c r="BT212" s="573"/>
      <c r="BU212" s="574"/>
      <c r="BV212" s="572"/>
      <c r="BW212" s="573"/>
      <c r="BX212" s="573"/>
      <c r="BY212" s="573"/>
      <c r="BZ212" s="574"/>
      <c r="CC212" s="94"/>
      <c r="CD212" s="91"/>
      <c r="CE212" s="133">
        <f>R5</f>
        <v>0</v>
      </c>
      <c r="CF212" s="134"/>
      <c r="CG212" s="134"/>
      <c r="CH212" s="134"/>
      <c r="CI212" s="134"/>
      <c r="CJ212" s="134"/>
      <c r="CK212" s="135"/>
      <c r="CL212" s="136">
        <f>R6</f>
        <v>0</v>
      </c>
      <c r="CM212" s="137"/>
      <c r="CN212" s="138"/>
      <c r="CO212" s="91"/>
      <c r="CP212" s="91"/>
      <c r="CQ212" s="139"/>
      <c r="CR212" s="139"/>
      <c r="CS212" s="93"/>
      <c r="CU212" s="356"/>
      <c r="CV212" s="365" t="s">
        <v>142</v>
      </c>
      <c r="CW212" s="358"/>
      <c r="CX212" s="365" t="s">
        <v>143</v>
      </c>
      <c r="CY212" s="365" t="s">
        <v>144</v>
      </c>
    </row>
    <row r="213" spans="59:103" ht="13.95" customHeight="1" thickBot="1" x14ac:dyDescent="0.3">
      <c r="BG213" s="620">
        <f t="shared" si="0"/>
        <v>0</v>
      </c>
      <c r="BH213" s="621">
        <f t="shared" si="0"/>
        <v>0</v>
      </c>
      <c r="BI213" s="622"/>
      <c r="BJ213" s="622"/>
      <c r="BK213" s="622"/>
      <c r="BL213" s="622"/>
      <c r="BM213" s="623"/>
      <c r="BN213" s="624"/>
      <c r="BO213" s="625"/>
      <c r="BP213"/>
      <c r="BQ213" s="572"/>
      <c r="BR213" s="573"/>
      <c r="BS213" s="573"/>
      <c r="BT213" s="573"/>
      <c r="BU213" s="574"/>
      <c r="BV213" s="572"/>
      <c r="BW213" s="573"/>
      <c r="BX213" s="573"/>
      <c r="BY213" s="573"/>
      <c r="BZ213" s="574"/>
      <c r="CC213" s="94"/>
      <c r="CD213" s="91"/>
      <c r="CE213" s="91"/>
      <c r="CF213" s="91"/>
      <c r="CG213" s="91"/>
      <c r="CH213" s="91"/>
      <c r="CI213" s="98"/>
      <c r="CJ213" s="99"/>
      <c r="CK213" s="100"/>
      <c r="CL213" s="100"/>
      <c r="CM213" s="100"/>
      <c r="CN213" s="100"/>
      <c r="CO213" s="101"/>
      <c r="CP213" s="98"/>
      <c r="CQ213" s="98"/>
      <c r="CR213" s="98"/>
      <c r="CS213" s="95"/>
      <c r="CU213" s="356"/>
      <c r="CV213" s="366"/>
      <c r="CW213" s="367"/>
      <c r="CX213" s="368"/>
      <c r="CY213" s="369"/>
    </row>
    <row r="214" spans="59:103" ht="13.95" customHeight="1" thickBot="1" x14ac:dyDescent="0.3">
      <c r="BG214" s="626">
        <f t="shared" si="0"/>
        <v>0</v>
      </c>
      <c r="BH214" s="627">
        <f t="shared" si="0"/>
        <v>0</v>
      </c>
      <c r="BI214" s="628"/>
      <c r="BJ214" s="628"/>
      <c r="BK214" s="628"/>
      <c r="BL214" s="628"/>
      <c r="BM214" s="629"/>
      <c r="BN214" s="630"/>
      <c r="BO214" s="631"/>
      <c r="BP214"/>
      <c r="BQ214" s="572"/>
      <c r="BR214" s="573"/>
      <c r="BS214" s="573"/>
      <c r="BT214" s="573"/>
      <c r="BU214" s="574"/>
      <c r="BV214" s="572"/>
      <c r="BW214" s="573"/>
      <c r="BX214" s="573"/>
      <c r="BY214" s="573"/>
      <c r="BZ214" s="574"/>
      <c r="CC214" s="330"/>
      <c r="CD214" s="329" t="s">
        <v>105</v>
      </c>
      <c r="CE214" s="331" t="s">
        <v>96</v>
      </c>
      <c r="CF214" s="331" t="s">
        <v>97</v>
      </c>
      <c r="CG214" s="331" t="s">
        <v>98</v>
      </c>
      <c r="CH214" s="330" t="s">
        <v>99</v>
      </c>
      <c r="CI214" s="332"/>
      <c r="CJ214" s="333"/>
      <c r="CK214" s="334"/>
      <c r="CL214" s="330" t="s">
        <v>95</v>
      </c>
      <c r="CM214" s="329"/>
      <c r="CN214" s="327"/>
      <c r="CO214" s="329"/>
      <c r="CP214" s="331" t="s">
        <v>96</v>
      </c>
      <c r="CQ214" s="331" t="s">
        <v>97</v>
      </c>
      <c r="CR214" s="331" t="s">
        <v>98</v>
      </c>
      <c r="CS214" s="140"/>
      <c r="CU214" s="356"/>
      <c r="CV214" s="370"/>
      <c r="CW214" s="371"/>
      <c r="CX214" s="368"/>
      <c r="CY214" s="369"/>
    </row>
    <row r="215" spans="59:103" ht="13.95" customHeight="1" x14ac:dyDescent="0.3">
      <c r="BG215" s="632" t="s">
        <v>183</v>
      </c>
      <c r="BH215" s="633">
        <f>SUM(BH210:BH214)</f>
        <v>0</v>
      </c>
      <c r="BI215" s="634"/>
      <c r="BJ215" s="634"/>
      <c r="BK215" s="634"/>
      <c r="BL215" s="634"/>
      <c r="BM215" s="635"/>
      <c r="BN215" s="618"/>
      <c r="BO215" s="619"/>
      <c r="BP215"/>
      <c r="BQ215" s="572"/>
      <c r="BR215" s="573"/>
      <c r="BS215" s="573"/>
      <c r="BT215" s="573"/>
      <c r="BU215" s="574"/>
      <c r="BV215" s="572"/>
      <c r="BW215" s="573"/>
      <c r="BX215" s="573"/>
      <c r="BY215" s="573"/>
      <c r="BZ215" s="574"/>
      <c r="CC215" s="141"/>
      <c r="CD215" s="142"/>
      <c r="CE215" s="57"/>
      <c r="CF215" s="143"/>
      <c r="CG215" s="144"/>
      <c r="CH215" s="145"/>
      <c r="CI215" s="146"/>
      <c r="CJ215" s="147"/>
      <c r="CK215" s="148"/>
      <c r="CL215" s="149"/>
      <c r="CM215" s="149"/>
      <c r="CN215" s="149"/>
      <c r="CO215" s="149"/>
      <c r="CP215" s="57"/>
      <c r="CQ215" s="150"/>
      <c r="CR215" s="151"/>
      <c r="CS215" s="140"/>
      <c r="CU215" s="356"/>
      <c r="CV215" s="370"/>
      <c r="CW215" s="371"/>
      <c r="CX215" s="368"/>
      <c r="CY215" s="369"/>
    </row>
    <row r="216" spans="59:103" ht="13.95" customHeight="1" x14ac:dyDescent="0.3">
      <c r="BG216" s="636" t="s">
        <v>184</v>
      </c>
      <c r="BH216" s="637">
        <f>A21</f>
        <v>0</v>
      </c>
      <c r="BI216" s="638"/>
      <c r="BJ216" s="638"/>
      <c r="BK216" s="638"/>
      <c r="BL216" s="638"/>
      <c r="BM216" s="639"/>
      <c r="BN216" s="624"/>
      <c r="BO216" s="625"/>
      <c r="BP216"/>
      <c r="BQ216" s="572"/>
      <c r="BR216" s="573"/>
      <c r="BS216" s="573"/>
      <c r="BT216" s="573"/>
      <c r="BU216" s="574"/>
      <c r="BV216" s="572"/>
      <c r="BW216" s="573"/>
      <c r="BX216" s="573"/>
      <c r="BY216" s="573"/>
      <c r="BZ216" s="574"/>
      <c r="CC216" s="152"/>
      <c r="CD216" s="153"/>
      <c r="CE216" s="61"/>
      <c r="CF216" s="143"/>
      <c r="CG216" s="154"/>
      <c r="CH216" s="155"/>
      <c r="CI216" s="156"/>
      <c r="CJ216" s="156"/>
      <c r="CK216" s="157"/>
      <c r="CL216" s="149"/>
      <c r="CM216" s="111"/>
      <c r="CN216" s="111"/>
      <c r="CO216" s="111"/>
      <c r="CP216" s="57"/>
      <c r="CQ216" s="150"/>
      <c r="CR216" s="158"/>
      <c r="CS216" s="93"/>
      <c r="CU216" s="356"/>
      <c r="CV216" s="370"/>
      <c r="CW216" s="371"/>
      <c r="CX216" s="368"/>
      <c r="CY216" s="369"/>
    </row>
    <row r="217" spans="59:103" ht="13.95" customHeight="1" thickBot="1" x14ac:dyDescent="0.35">
      <c r="BG217" s="640" t="s">
        <v>126</v>
      </c>
      <c r="BH217" s="641">
        <f>SUM(BH215:BH216)</f>
        <v>0</v>
      </c>
      <c r="BI217" s="642"/>
      <c r="BJ217" s="642"/>
      <c r="BK217" s="642"/>
      <c r="BL217" s="642"/>
      <c r="BM217" s="643"/>
      <c r="BN217" s="644"/>
      <c r="BO217" s="645"/>
      <c r="BP217"/>
      <c r="BQ217" s="572"/>
      <c r="BR217" s="573"/>
      <c r="BS217" s="573"/>
      <c r="BT217" s="573"/>
      <c r="BU217" s="574"/>
      <c r="BV217" s="572"/>
      <c r="BW217" s="573"/>
      <c r="BX217" s="573"/>
      <c r="BY217" s="573"/>
      <c r="BZ217" s="574"/>
      <c r="CC217" s="152"/>
      <c r="CD217" s="153"/>
      <c r="CE217" s="61"/>
      <c r="CF217" s="159"/>
      <c r="CG217" s="154"/>
      <c r="CH217" s="160"/>
      <c r="CI217" s="161"/>
      <c r="CJ217" s="161"/>
      <c r="CK217" s="162"/>
      <c r="CL217" s="149"/>
      <c r="CM217" s="111"/>
      <c r="CN217" s="111"/>
      <c r="CO217" s="111"/>
      <c r="CP217" s="57"/>
      <c r="CQ217" s="150"/>
      <c r="CR217" s="158"/>
      <c r="CS217" s="163"/>
      <c r="CU217" s="356"/>
      <c r="CV217" s="372"/>
      <c r="CW217" s="371"/>
      <c r="CX217" s="368"/>
      <c r="CY217" s="369"/>
    </row>
    <row r="218" spans="59:103" ht="13.95" customHeight="1" thickBot="1" x14ac:dyDescent="0.35">
      <c r="BG218" s="646" t="s">
        <v>185</v>
      </c>
      <c r="BH218" s="647"/>
      <c r="BI218" s="648"/>
      <c r="BJ218" s="649"/>
      <c r="BK218" s="650"/>
      <c r="BL218" s="651" t="s">
        <v>186</v>
      </c>
      <c r="BM218" s="652"/>
      <c r="BN218" s="653"/>
      <c r="BO218" s="654"/>
      <c r="BP218"/>
      <c r="BQ218" s="572"/>
      <c r="BR218" s="573"/>
      <c r="BS218" s="573"/>
      <c r="BT218" s="573"/>
      <c r="BU218" s="574"/>
      <c r="BV218" s="572"/>
      <c r="BW218" s="573"/>
      <c r="BX218" s="573"/>
      <c r="BY218" s="573"/>
      <c r="BZ218" s="574"/>
      <c r="CC218" s="152"/>
      <c r="CD218" s="153"/>
      <c r="CE218" s="61"/>
      <c r="CF218" s="159"/>
      <c r="CG218" s="154"/>
      <c r="CH218" s="155"/>
      <c r="CI218" s="156"/>
      <c r="CJ218" s="156"/>
      <c r="CK218" s="157"/>
      <c r="CL218" s="149"/>
      <c r="CM218" s="111"/>
      <c r="CN218" s="111"/>
      <c r="CO218" s="111"/>
      <c r="CP218" s="57"/>
      <c r="CQ218" s="150"/>
      <c r="CR218" s="158"/>
      <c r="CS218" s="164"/>
      <c r="CU218" s="356"/>
      <c r="CV218" s="358"/>
      <c r="CW218" s="358"/>
      <c r="CX218" s="361" t="s">
        <v>145</v>
      </c>
      <c r="CY218" s="373"/>
    </row>
    <row r="219" spans="59:103" ht="13.95" customHeight="1" thickBot="1" x14ac:dyDescent="0.35">
      <c r="BG219" s="655" t="s">
        <v>187</v>
      </c>
      <c r="BH219" s="656"/>
      <c r="BI219" s="657"/>
      <c r="BJ219" s="658"/>
      <c r="BK219" s="658"/>
      <c r="BL219" s="612"/>
      <c r="BM219" s="659"/>
      <c r="BN219" s="659"/>
      <c r="BO219" s="660"/>
      <c r="BP219"/>
      <c r="BQ219" s="572"/>
      <c r="BR219" s="573"/>
      <c r="BS219" s="573"/>
      <c r="BT219" s="573"/>
      <c r="BU219" s="574"/>
      <c r="BV219" s="572"/>
      <c r="BW219" s="573"/>
      <c r="BX219" s="573"/>
      <c r="BY219" s="573"/>
      <c r="BZ219" s="574"/>
      <c r="CC219" s="152"/>
      <c r="CD219" s="153"/>
      <c r="CE219" s="61"/>
      <c r="CF219" s="159"/>
      <c r="CG219" s="154"/>
      <c r="CH219" s="160"/>
      <c r="CI219" s="161"/>
      <c r="CJ219" s="161"/>
      <c r="CK219" s="162"/>
      <c r="CL219" s="149"/>
      <c r="CM219" s="111"/>
      <c r="CN219" s="111"/>
      <c r="CO219" s="111"/>
      <c r="CP219" s="57"/>
      <c r="CQ219" s="150"/>
      <c r="CR219" s="158"/>
      <c r="CS219" s="164"/>
      <c r="CU219" s="356"/>
      <c r="CV219" s="358"/>
      <c r="CW219" s="358"/>
      <c r="CX219" s="358"/>
      <c r="CY219" s="364"/>
    </row>
    <row r="220" spans="59:103" ht="13.95" customHeight="1" x14ac:dyDescent="0.3">
      <c r="BG220" s="661" t="s">
        <v>188</v>
      </c>
      <c r="BH220" s="662"/>
      <c r="BI220" s="617">
        <v>1</v>
      </c>
      <c r="BJ220" s="617">
        <v>2</v>
      </c>
      <c r="BK220" s="617">
        <v>3</v>
      </c>
      <c r="BL220" s="617" t="s">
        <v>126</v>
      </c>
      <c r="BM220" s="617">
        <v>69</v>
      </c>
      <c r="BN220" s="618">
        <v>169</v>
      </c>
      <c r="BO220" s="619">
        <v>269</v>
      </c>
      <c r="BP220"/>
      <c r="BQ220" s="572"/>
      <c r="BR220" s="573"/>
      <c r="BS220" s="573"/>
      <c r="BT220" s="573"/>
      <c r="BU220" s="574"/>
      <c r="BV220" s="572"/>
      <c r="BW220" s="573"/>
      <c r="BX220" s="573"/>
      <c r="BY220" s="573"/>
      <c r="BZ220" s="574"/>
      <c r="CC220" s="152"/>
      <c r="CD220" s="153"/>
      <c r="CE220" s="61"/>
      <c r="CF220" s="159"/>
      <c r="CG220" s="154"/>
      <c r="CH220" s="155"/>
      <c r="CI220" s="156"/>
      <c r="CJ220" s="156"/>
      <c r="CK220" s="157"/>
      <c r="CL220" s="149"/>
      <c r="CM220" s="111"/>
      <c r="CN220" s="111"/>
      <c r="CO220" s="111"/>
      <c r="CP220" s="57"/>
      <c r="CQ220" s="150"/>
      <c r="CR220" s="158"/>
      <c r="CS220" s="164"/>
      <c r="CU220" s="374"/>
      <c r="CV220" s="375" t="s">
        <v>146</v>
      </c>
      <c r="CW220" s="376"/>
      <c r="CX220" s="377" t="s">
        <v>147</v>
      </c>
      <c r="CY220" s="378"/>
    </row>
    <row r="221" spans="59:103" ht="13.95" customHeight="1" x14ac:dyDescent="0.3">
      <c r="BG221" s="663"/>
      <c r="BH221" s="664"/>
      <c r="BI221" s="665"/>
      <c r="BJ221" s="666"/>
      <c r="BK221" s="666"/>
      <c r="BL221" s="666"/>
      <c r="BM221" s="667"/>
      <c r="BN221" s="624"/>
      <c r="BO221" s="625"/>
      <c r="BP221"/>
      <c r="BQ221" s="572"/>
      <c r="BR221" s="573"/>
      <c r="BS221" s="573"/>
      <c r="BT221" s="573"/>
      <c r="BU221" s="574"/>
      <c r="BV221" s="572"/>
      <c r="BW221" s="573"/>
      <c r="BX221" s="573"/>
      <c r="BY221" s="573"/>
      <c r="BZ221" s="574"/>
      <c r="CC221" s="152"/>
      <c r="CD221" s="153"/>
      <c r="CE221" s="61"/>
      <c r="CF221" s="159"/>
      <c r="CG221" s="154"/>
      <c r="CH221" s="160"/>
      <c r="CI221" s="161"/>
      <c r="CJ221" s="161"/>
      <c r="CK221" s="162"/>
      <c r="CL221" s="149"/>
      <c r="CM221" s="111"/>
      <c r="CN221" s="111"/>
      <c r="CO221" s="111"/>
      <c r="CP221" s="57"/>
      <c r="CQ221" s="150"/>
      <c r="CR221" s="158"/>
      <c r="CS221" s="164"/>
    </row>
    <row r="222" spans="59:103" ht="13.95" customHeight="1" thickBot="1" x14ac:dyDescent="0.35">
      <c r="BG222" s="668"/>
      <c r="BH222" s="669"/>
      <c r="BI222" s="670"/>
      <c r="BJ222" s="667"/>
      <c r="BK222" s="667"/>
      <c r="BL222" s="667"/>
      <c r="BM222" s="639"/>
      <c r="BN222" s="624"/>
      <c r="BO222" s="625"/>
      <c r="BP222"/>
      <c r="BQ222" s="572"/>
      <c r="BR222" s="573"/>
      <c r="BS222" s="573"/>
      <c r="BT222" s="573"/>
      <c r="BU222" s="574"/>
      <c r="BV222" s="572"/>
      <c r="BW222" s="573"/>
      <c r="BX222" s="573"/>
      <c r="BY222" s="573"/>
      <c r="BZ222" s="574"/>
      <c r="CC222" s="118"/>
      <c r="CD222" s="165"/>
      <c r="CE222" s="76"/>
      <c r="CF222" s="166"/>
      <c r="CG222" s="167"/>
      <c r="CH222" s="168"/>
      <c r="CI222" s="169"/>
      <c r="CJ222" s="169"/>
      <c r="CK222" s="170"/>
      <c r="CL222" s="119"/>
      <c r="CM222" s="119"/>
      <c r="CN222" s="119"/>
      <c r="CO222" s="119"/>
      <c r="CP222" s="76"/>
      <c r="CQ222" s="171"/>
      <c r="CR222" s="172"/>
      <c r="CS222" s="173"/>
      <c r="CU222" s="353"/>
      <c r="CV222" s="354" t="s">
        <v>136</v>
      </c>
      <c r="CW222" s="354"/>
      <c r="CX222" s="354" t="s">
        <v>137</v>
      </c>
      <c r="CY222" s="355">
        <f>$CY$175</f>
        <v>42642</v>
      </c>
    </row>
    <row r="223" spans="59:103" ht="13.95" customHeight="1" x14ac:dyDescent="0.3">
      <c r="BG223" s="671" t="s">
        <v>189</v>
      </c>
      <c r="BH223" s="669"/>
      <c r="BI223" s="670"/>
      <c r="BJ223" s="667"/>
      <c r="BK223" s="667"/>
      <c r="BL223" s="667"/>
      <c r="BM223" s="672"/>
      <c r="BN223" s="644"/>
      <c r="BO223" s="645"/>
      <c r="BP223"/>
      <c r="BQ223" s="572"/>
      <c r="BR223" s="579"/>
      <c r="BS223" s="573"/>
      <c r="BT223" s="573"/>
      <c r="BU223" s="574"/>
      <c r="BV223" s="572"/>
      <c r="BW223" s="573"/>
      <c r="BX223" s="573"/>
      <c r="BY223" s="573"/>
      <c r="BZ223" s="574"/>
      <c r="CU223" s="356"/>
      <c r="CV223" s="357" t="s">
        <v>6</v>
      </c>
      <c r="CW223" s="358"/>
      <c r="CX223" s="359" t="str">
        <f>$CX$176</f>
        <v xml:space="preserve">          Joueurs @ $13.00</v>
      </c>
      <c r="CY223" s="359" t="s">
        <v>139</v>
      </c>
    </row>
    <row r="224" spans="59:103" ht="13.95" customHeight="1" x14ac:dyDescent="0.3">
      <c r="BG224" s="673"/>
      <c r="BH224" s="674"/>
      <c r="BI224" s="675"/>
      <c r="BJ224" s="672"/>
      <c r="BK224" s="672"/>
      <c r="BL224" s="672"/>
      <c r="BM224" s="672"/>
      <c r="BN224" s="644"/>
      <c r="BO224" s="645"/>
      <c r="BP224"/>
      <c r="BQ224" s="572"/>
      <c r="BR224" s="573"/>
      <c r="BS224" s="573"/>
      <c r="BT224" s="573"/>
      <c r="BU224" s="574"/>
      <c r="BV224" s="572"/>
      <c r="BW224" s="573"/>
      <c r="BX224" s="573"/>
      <c r="BY224" s="573"/>
      <c r="BZ224" s="574"/>
      <c r="CU224" s="356"/>
      <c r="CV224" s="360" t="str">
        <f>Donnees!BF6</f>
        <v>Jocelyne Brunelle</v>
      </c>
      <c r="CW224" s="358"/>
      <c r="CX224" s="361" t="str">
        <f>$CX$177</f>
        <v xml:space="preserve">          Substituts @ $10.00</v>
      </c>
      <c r="CY224" s="361" t="s">
        <v>139</v>
      </c>
    </row>
    <row r="225" spans="59:103" ht="13.95" customHeight="1" thickBot="1" x14ac:dyDescent="0.35">
      <c r="BG225" s="676"/>
      <c r="BH225" s="675"/>
      <c r="BI225" s="675"/>
      <c r="BJ225" s="672"/>
      <c r="BK225" s="672"/>
      <c r="BL225" s="677"/>
      <c r="BM225" s="678"/>
      <c r="BN225" s="678"/>
      <c r="BO225" s="679"/>
      <c r="BP225"/>
      <c r="BQ225" s="572"/>
      <c r="BR225" s="573"/>
      <c r="BS225" s="573"/>
      <c r="BT225" s="573"/>
      <c r="BU225" s="574"/>
      <c r="BV225" s="572"/>
      <c r="BW225" s="573"/>
      <c r="BX225" s="573"/>
      <c r="BY225" s="573"/>
      <c r="BZ225" s="574"/>
      <c r="CU225" s="356"/>
      <c r="CV225" s="360"/>
      <c r="CW225" s="358"/>
      <c r="CX225" s="362"/>
      <c r="CY225" s="363"/>
    </row>
    <row r="226" spans="59:103" ht="13.95" customHeight="1" thickBot="1" x14ac:dyDescent="0.35">
      <c r="BG226" s="680"/>
      <c r="BH226" s="681"/>
      <c r="BI226" s="682"/>
      <c r="BJ226" s="682"/>
      <c r="BK226" s="683"/>
      <c r="BL226" s="614" t="s">
        <v>190</v>
      </c>
      <c r="BM226" s="684"/>
      <c r="BN226" s="659"/>
      <c r="BO226" s="660"/>
      <c r="BP226"/>
      <c r="BQ226" s="575"/>
      <c r="BR226" s="576"/>
      <c r="BS226" s="576"/>
      <c r="BT226" s="576"/>
      <c r="BU226" s="577"/>
      <c r="BV226" s="575"/>
      <c r="BW226" s="576"/>
      <c r="BX226" s="576"/>
      <c r="BY226" s="576"/>
      <c r="BZ226" s="577"/>
      <c r="CU226" s="356"/>
      <c r="CV226" s="358" t="s">
        <v>150</v>
      </c>
      <c r="CW226" s="358"/>
      <c r="CX226" s="358"/>
      <c r="CY226" s="364" t="str">
        <f>$CY$179</f>
        <v>Sem4</v>
      </c>
    </row>
    <row r="227" spans="59:103" ht="13.95" customHeight="1" x14ac:dyDescent="0.25">
      <c r="BG227" s="586"/>
      <c r="BH227" s="587" t="s">
        <v>176</v>
      </c>
      <c r="BI227" s="588"/>
      <c r="BJ227" s="588" t="s">
        <v>177</v>
      </c>
      <c r="BK227" s="588"/>
      <c r="BL227" s="588"/>
      <c r="BM227" s="588"/>
      <c r="BN227" s="588"/>
      <c r="BO227" s="589"/>
      <c r="BP227"/>
      <c r="BQ227" s="578"/>
      <c r="BR227" s="579"/>
      <c r="BS227" s="579"/>
      <c r="BT227" s="579"/>
      <c r="BU227" s="580"/>
      <c r="BV227" s="578"/>
      <c r="BW227" s="579"/>
      <c r="BX227" s="579"/>
      <c r="BY227" s="579"/>
      <c r="BZ227" s="580"/>
      <c r="CU227" s="356"/>
      <c r="CV227" s="365" t="s">
        <v>142</v>
      </c>
      <c r="CW227" s="358"/>
      <c r="CX227" s="365" t="s">
        <v>143</v>
      </c>
      <c r="CY227" s="365" t="s">
        <v>144</v>
      </c>
    </row>
    <row r="228" spans="59:103" ht="13.95" customHeight="1" x14ac:dyDescent="0.25">
      <c r="BG228" s="590"/>
      <c r="BH228" s="591"/>
      <c r="BI228" s="592" t="s">
        <v>178</v>
      </c>
      <c r="BJ228" s="592"/>
      <c r="BK228" s="592"/>
      <c r="BL228" s="592"/>
      <c r="BM228" s="592"/>
      <c r="BN228" s="593" t="s">
        <v>179</v>
      </c>
      <c r="BO228" s="594">
        <v>6</v>
      </c>
      <c r="BP228"/>
      <c r="BQ228" s="572"/>
      <c r="BR228" s="573"/>
      <c r="BS228" s="573"/>
      <c r="BT228" s="573"/>
      <c r="BU228" s="574"/>
      <c r="BV228" s="572"/>
      <c r="BW228" s="573"/>
      <c r="BX228" s="573"/>
      <c r="BY228" s="573"/>
      <c r="BZ228" s="574"/>
      <c r="CU228" s="356"/>
      <c r="CV228" s="366"/>
      <c r="CW228" s="367"/>
      <c r="CX228" s="368"/>
      <c r="CY228" s="369"/>
    </row>
    <row r="229" spans="59:103" ht="13.95" customHeight="1" x14ac:dyDescent="0.3">
      <c r="BG229" s="595"/>
      <c r="BH229" s="596"/>
      <c r="BI229" s="597"/>
      <c r="BJ229" s="597"/>
      <c r="BK229" s="597"/>
      <c r="BL229" s="597"/>
      <c r="BM229" s="597"/>
      <c r="BN229" s="593"/>
      <c r="BO229" s="594"/>
      <c r="BP229"/>
      <c r="BQ229" s="572"/>
      <c r="BR229" s="573"/>
      <c r="BS229" s="573"/>
      <c r="BT229" s="573"/>
      <c r="BU229" s="574"/>
      <c r="BV229" s="572"/>
      <c r="BW229" s="573"/>
      <c r="BX229" s="573"/>
      <c r="BY229" s="573"/>
      <c r="BZ229" s="574"/>
      <c r="CU229" s="356"/>
      <c r="CV229" s="370"/>
      <c r="CW229" s="371"/>
      <c r="CX229" s="368"/>
      <c r="CY229" s="369"/>
    </row>
    <row r="230" spans="59:103" ht="13.95" customHeight="1" x14ac:dyDescent="0.25">
      <c r="BG230" s="598" t="s">
        <v>180</v>
      </c>
      <c r="BH230" s="599">
        <v>3</v>
      </c>
      <c r="BI230" s="592"/>
      <c r="BJ230" s="592"/>
      <c r="BK230" s="592" t="s">
        <v>100</v>
      </c>
      <c r="BL230" s="600">
        <f>$BL$178</f>
        <v>42635</v>
      </c>
      <c r="BM230" s="601"/>
      <c r="BN230" s="602"/>
      <c r="BO230" s="603"/>
      <c r="BP230"/>
      <c r="BQ230" s="572"/>
      <c r="BR230" s="573"/>
      <c r="BS230" s="573"/>
      <c r="BT230" s="573"/>
      <c r="BU230" s="574"/>
      <c r="BV230" s="572"/>
      <c r="BW230" s="573"/>
      <c r="BX230" s="573"/>
      <c r="BY230" s="573"/>
      <c r="BZ230" s="574"/>
      <c r="CU230" s="356"/>
      <c r="CV230" s="370"/>
      <c r="CW230" s="371"/>
      <c r="CX230" s="368"/>
      <c r="CY230" s="369"/>
    </row>
    <row r="231" spans="59:103" ht="13.95" customHeight="1" x14ac:dyDescent="0.3">
      <c r="BG231" s="604"/>
      <c r="BH231" s="596"/>
      <c r="BI231" s="597"/>
      <c r="BJ231" s="597"/>
      <c r="BK231" s="597"/>
      <c r="BL231" s="596"/>
      <c r="BM231" s="597"/>
      <c r="BN231" s="593"/>
      <c r="BO231" s="594"/>
      <c r="BP231"/>
      <c r="BQ231" s="572"/>
      <c r="BR231" s="573"/>
      <c r="BS231" s="573"/>
      <c r="BT231" s="573"/>
      <c r="BU231" s="574"/>
      <c r="BV231" s="572"/>
      <c r="BW231" s="573"/>
      <c r="BX231" s="573"/>
      <c r="BY231" s="573"/>
      <c r="BZ231" s="574"/>
      <c r="CU231" s="356"/>
      <c r="CV231" s="370"/>
      <c r="CW231" s="371"/>
      <c r="CX231" s="368"/>
      <c r="CY231" s="369"/>
    </row>
    <row r="232" spans="59:103" ht="13.95" customHeight="1" x14ac:dyDescent="0.3">
      <c r="BG232" s="598" t="s">
        <v>181</v>
      </c>
      <c r="BH232" s="605" t="str">
        <f>Donnees!BF5</f>
        <v>André Ouimet</v>
      </c>
      <c r="BI232" s="591"/>
      <c r="BJ232" s="596"/>
      <c r="BK232" s="606"/>
      <c r="BL232" s="593" t="str">
        <f>$BL$180</f>
        <v>Sem3</v>
      </c>
      <c r="BM232" s="607"/>
      <c r="BN232" s="606"/>
      <c r="BO232" s="608"/>
      <c r="BP232"/>
      <c r="BQ232" s="572"/>
      <c r="BR232" s="573"/>
      <c r="BS232" s="573"/>
      <c r="BT232" s="573"/>
      <c r="BU232" s="574"/>
      <c r="BV232" s="572"/>
      <c r="BW232" s="573"/>
      <c r="BX232" s="573"/>
      <c r="BY232" s="573"/>
      <c r="BZ232" s="574"/>
      <c r="CU232" s="356"/>
      <c r="CV232" s="372"/>
      <c r="CW232" s="371"/>
      <c r="CX232" s="368"/>
      <c r="CY232" s="369"/>
    </row>
    <row r="233" spans="59:103" ht="13.95" customHeight="1" thickBot="1" x14ac:dyDescent="0.35">
      <c r="BG233" s="609"/>
      <c r="BH233" s="610"/>
      <c r="BI233" s="611"/>
      <c r="BJ233" s="612"/>
      <c r="BK233" s="612"/>
      <c r="BL233" s="610"/>
      <c r="BM233" s="613"/>
      <c r="BN233" s="611"/>
      <c r="BO233" s="614"/>
      <c r="BP233"/>
      <c r="BQ233" s="572"/>
      <c r="BR233" s="573"/>
      <c r="BS233" s="573"/>
      <c r="BT233" s="573"/>
      <c r="BU233" s="574"/>
      <c r="BV233" s="572"/>
      <c r="BW233" s="573"/>
      <c r="BX233" s="573"/>
      <c r="BY233" s="573"/>
      <c r="BZ233" s="574"/>
      <c r="CU233" s="356"/>
      <c r="CV233" s="358"/>
      <c r="CW233" s="358"/>
      <c r="CX233" s="361" t="s">
        <v>145</v>
      </c>
      <c r="CY233" s="373"/>
    </row>
    <row r="234" spans="59:103" ht="13.95" customHeight="1" thickBot="1" x14ac:dyDescent="0.3">
      <c r="BG234" s="615" t="s">
        <v>182</v>
      </c>
      <c r="BH234" s="616" t="s">
        <v>172</v>
      </c>
      <c r="BI234" s="617">
        <v>1</v>
      </c>
      <c r="BJ234" s="617">
        <v>2</v>
      </c>
      <c r="BK234" s="617">
        <v>3</v>
      </c>
      <c r="BL234" s="617" t="s">
        <v>126</v>
      </c>
      <c r="BM234" s="617">
        <v>69</v>
      </c>
      <c r="BN234" s="618">
        <v>169</v>
      </c>
      <c r="BO234" s="619">
        <v>269</v>
      </c>
      <c r="BP234"/>
      <c r="BQ234" s="581"/>
      <c r="BR234" s="582"/>
      <c r="BS234" s="582"/>
      <c r="BT234" s="583"/>
      <c r="BU234" s="584"/>
      <c r="BV234" s="581"/>
      <c r="BW234" s="582"/>
      <c r="BX234" s="582"/>
      <c r="BY234" s="583"/>
      <c r="BZ234" s="584"/>
      <c r="CU234" s="356"/>
      <c r="CV234" s="358"/>
      <c r="CW234" s="358"/>
      <c r="CX234" s="358"/>
      <c r="CY234" s="364"/>
    </row>
    <row r="235" spans="59:103" ht="13.95" customHeight="1" x14ac:dyDescent="0.25">
      <c r="BG235" s="620">
        <f t="shared" ref="BG235:BH239" si="1">C22</f>
        <v>0</v>
      </c>
      <c r="BH235" s="621">
        <f t="shared" si="1"/>
        <v>0</v>
      </c>
      <c r="BI235" s="622"/>
      <c r="BJ235" s="622"/>
      <c r="BK235" s="622"/>
      <c r="BL235" s="622"/>
      <c r="BM235" s="623"/>
      <c r="BN235" s="624"/>
      <c r="BO235" s="625"/>
      <c r="BP235"/>
      <c r="BQ235"/>
      <c r="BR235"/>
      <c r="BS235"/>
      <c r="BT235"/>
      <c r="BU235"/>
      <c r="BV235"/>
      <c r="BW235"/>
      <c r="BX235"/>
      <c r="BY235"/>
      <c r="BZ235"/>
      <c r="CU235" s="374"/>
      <c r="CV235" s="375" t="s">
        <v>146</v>
      </c>
      <c r="CW235" s="376"/>
      <c r="CX235" s="377" t="s">
        <v>147</v>
      </c>
      <c r="CY235" s="378"/>
    </row>
    <row r="236" spans="59:103" ht="13.95" customHeight="1" x14ac:dyDescent="0.25">
      <c r="BG236" s="620">
        <f t="shared" si="1"/>
        <v>0</v>
      </c>
      <c r="BH236" s="621">
        <f t="shared" si="1"/>
        <v>0</v>
      </c>
      <c r="BI236" s="622"/>
      <c r="BJ236" s="622"/>
      <c r="BK236" s="622"/>
      <c r="BL236" s="622"/>
      <c r="BM236" s="623"/>
      <c r="BN236" s="624"/>
      <c r="BO236" s="625"/>
      <c r="BP236"/>
      <c r="BQ236"/>
      <c r="BR236"/>
      <c r="BS236"/>
      <c r="BT236"/>
      <c r="BU236"/>
      <c r="BV236"/>
      <c r="BW236"/>
      <c r="BX236"/>
      <c r="BY236"/>
      <c r="BZ236"/>
      <c r="CU236" s="379"/>
      <c r="CV236" s="379"/>
      <c r="CW236" s="379"/>
      <c r="CX236" s="379"/>
      <c r="CY236" s="379"/>
    </row>
    <row r="237" spans="59:103" ht="13.95" customHeight="1" x14ac:dyDescent="0.3">
      <c r="BG237" s="620">
        <f t="shared" si="1"/>
        <v>0</v>
      </c>
      <c r="BH237" s="621">
        <f t="shared" si="1"/>
        <v>0</v>
      </c>
      <c r="BI237" s="622"/>
      <c r="BJ237" s="622"/>
      <c r="BK237" s="622"/>
      <c r="BL237" s="622"/>
      <c r="BM237" s="623"/>
      <c r="BN237" s="624"/>
      <c r="BO237" s="625"/>
      <c r="BP237"/>
      <c r="BQ237"/>
      <c r="BR237"/>
      <c r="BS237"/>
      <c r="BT237"/>
      <c r="BU237"/>
      <c r="BV237"/>
      <c r="BW237"/>
      <c r="BX237"/>
      <c r="BY237"/>
      <c r="BZ237"/>
      <c r="CU237" s="48"/>
      <c r="CV237" s="48"/>
      <c r="CW237" s="48"/>
      <c r="CX237" s="48"/>
      <c r="CY237" s="48"/>
    </row>
    <row r="238" spans="59:103" ht="13.95" customHeight="1" x14ac:dyDescent="0.25">
      <c r="BG238" s="620">
        <f t="shared" si="1"/>
        <v>0</v>
      </c>
      <c r="BH238" s="621">
        <f t="shared" si="1"/>
        <v>0</v>
      </c>
      <c r="BI238" s="622"/>
      <c r="BJ238" s="622"/>
      <c r="BK238" s="622"/>
      <c r="BL238" s="622"/>
      <c r="BM238" s="623"/>
      <c r="BN238" s="624"/>
      <c r="BO238" s="625"/>
      <c r="BP238"/>
      <c r="BQ238"/>
      <c r="BR238"/>
      <c r="BS238"/>
      <c r="BT238"/>
      <c r="BU238"/>
      <c r="BV238"/>
      <c r="BW238"/>
      <c r="BX238"/>
      <c r="BY238"/>
      <c r="BZ238"/>
      <c r="CU238" s="353"/>
      <c r="CV238" s="354" t="s">
        <v>136</v>
      </c>
      <c r="CW238" s="354"/>
      <c r="CX238" s="354" t="s">
        <v>137</v>
      </c>
      <c r="CY238" s="355">
        <f>$CY$175</f>
        <v>42642</v>
      </c>
    </row>
    <row r="239" spans="59:103" ht="13.95" customHeight="1" thickBot="1" x14ac:dyDescent="0.3">
      <c r="BG239" s="626">
        <f t="shared" si="1"/>
        <v>0</v>
      </c>
      <c r="BH239" s="627">
        <f t="shared" si="1"/>
        <v>0</v>
      </c>
      <c r="BI239" s="628"/>
      <c r="BJ239" s="628"/>
      <c r="BK239" s="628"/>
      <c r="BL239" s="628"/>
      <c r="BM239" s="629"/>
      <c r="BN239" s="630"/>
      <c r="BO239" s="631"/>
      <c r="BP239"/>
      <c r="BQ239"/>
      <c r="BR239"/>
      <c r="BS239"/>
      <c r="BT239"/>
      <c r="BU239"/>
      <c r="BV239"/>
      <c r="BW239"/>
      <c r="BX239"/>
      <c r="BY239"/>
      <c r="BZ239"/>
      <c r="CU239" s="356"/>
      <c r="CV239" s="357" t="s">
        <v>6</v>
      </c>
      <c r="CW239" s="358"/>
      <c r="CX239" s="359" t="str">
        <f>$CX$176</f>
        <v xml:space="preserve">          Joueurs @ $13.00</v>
      </c>
      <c r="CY239" s="359" t="s">
        <v>139</v>
      </c>
    </row>
    <row r="240" spans="59:103" ht="13.95" customHeight="1" x14ac:dyDescent="0.3">
      <c r="BG240" s="632" t="s">
        <v>183</v>
      </c>
      <c r="BH240" s="633">
        <f>SUM(BH235:BH239)</f>
        <v>0</v>
      </c>
      <c r="BI240" s="634"/>
      <c r="BJ240" s="634"/>
      <c r="BK240" s="634"/>
      <c r="BL240" s="634"/>
      <c r="BM240" s="635"/>
      <c r="BN240" s="618"/>
      <c r="BO240" s="619"/>
      <c r="BP240"/>
      <c r="BQ240"/>
      <c r="BR240"/>
      <c r="BS240"/>
      <c r="BT240"/>
      <c r="BU240"/>
      <c r="BV240"/>
      <c r="BW240"/>
      <c r="BX240"/>
      <c r="BY240"/>
      <c r="BZ240"/>
      <c r="CU240" s="356"/>
      <c r="CV240" s="360" t="str">
        <f>Donnees!BF7</f>
        <v>Gilberte Caron</v>
      </c>
      <c r="CW240" s="358"/>
      <c r="CX240" s="361" t="str">
        <f>$CX$177</f>
        <v xml:space="preserve">          Substituts @ $10.00</v>
      </c>
      <c r="CY240" s="361" t="s">
        <v>139</v>
      </c>
    </row>
    <row r="241" spans="59:103" ht="13.95" customHeight="1" x14ac:dyDescent="0.3">
      <c r="BG241" s="636" t="s">
        <v>184</v>
      </c>
      <c r="BH241" s="637">
        <f>A31</f>
        <v>0</v>
      </c>
      <c r="BI241" s="638"/>
      <c r="BJ241" s="638"/>
      <c r="BK241" s="638"/>
      <c r="BL241" s="638"/>
      <c r="BM241" s="639"/>
      <c r="BN241" s="624"/>
      <c r="BO241" s="625"/>
      <c r="BP241"/>
      <c r="BQ241"/>
      <c r="BR241"/>
      <c r="BS241"/>
      <c r="BT241"/>
      <c r="BU241"/>
      <c r="BV241"/>
      <c r="BW241"/>
      <c r="BX241"/>
      <c r="BY241"/>
      <c r="BZ241"/>
      <c r="CU241" s="356"/>
      <c r="CV241" s="360"/>
      <c r="CW241" s="358"/>
      <c r="CX241" s="362"/>
      <c r="CY241" s="363"/>
    </row>
    <row r="242" spans="59:103" ht="13.95" customHeight="1" thickBot="1" x14ac:dyDescent="0.35">
      <c r="BG242" s="640" t="s">
        <v>126</v>
      </c>
      <c r="BH242" s="641">
        <f>SUM(BH240:BH241)</f>
        <v>0</v>
      </c>
      <c r="BI242" s="642"/>
      <c r="BJ242" s="642"/>
      <c r="BK242" s="642"/>
      <c r="BL242" s="642"/>
      <c r="BM242" s="643"/>
      <c r="BN242" s="644"/>
      <c r="BO242" s="645"/>
      <c r="BP242"/>
      <c r="BQ242"/>
      <c r="BR242"/>
      <c r="BS242"/>
      <c r="BT242"/>
      <c r="BU242"/>
      <c r="BV242"/>
      <c r="BW242"/>
      <c r="BX242"/>
      <c r="BY242"/>
      <c r="BZ242"/>
      <c r="CU242" s="356"/>
      <c r="CV242" s="358" t="s">
        <v>151</v>
      </c>
      <c r="CW242" s="358"/>
      <c r="CX242" s="358"/>
      <c r="CY242" s="364" t="str">
        <f>$CY$179</f>
        <v>Sem4</v>
      </c>
    </row>
    <row r="243" spans="59:103" ht="13.95" customHeight="1" thickBot="1" x14ac:dyDescent="0.35">
      <c r="BG243" s="646" t="s">
        <v>185</v>
      </c>
      <c r="BH243" s="647"/>
      <c r="BI243" s="648"/>
      <c r="BJ243" s="649"/>
      <c r="BK243" s="650"/>
      <c r="BL243" s="651" t="s">
        <v>186</v>
      </c>
      <c r="BM243" s="652"/>
      <c r="BN243" s="653"/>
      <c r="BO243" s="654"/>
      <c r="BP243"/>
      <c r="BQ243"/>
      <c r="BR243"/>
      <c r="BS243"/>
      <c r="BT243"/>
      <c r="BU243"/>
      <c r="BV243"/>
      <c r="BW243"/>
      <c r="BX243"/>
      <c r="BY243"/>
      <c r="BZ243"/>
      <c r="CU243" s="356"/>
      <c r="CV243" s="365" t="s">
        <v>142</v>
      </c>
      <c r="CW243" s="358"/>
      <c r="CX243" s="365" t="s">
        <v>143</v>
      </c>
      <c r="CY243" s="365" t="s">
        <v>144</v>
      </c>
    </row>
    <row r="244" spans="59:103" ht="13.95" customHeight="1" thickBot="1" x14ac:dyDescent="0.35">
      <c r="BG244" s="655" t="s">
        <v>187</v>
      </c>
      <c r="BH244" s="656"/>
      <c r="BI244" s="657"/>
      <c r="BJ244" s="658"/>
      <c r="BK244" s="658"/>
      <c r="BL244" s="612"/>
      <c r="BM244" s="659"/>
      <c r="BN244" s="659"/>
      <c r="BO244" s="660"/>
      <c r="BP244"/>
      <c r="BQ244"/>
      <c r="BR244"/>
      <c r="BS244"/>
      <c r="BT244"/>
      <c r="BU244"/>
      <c r="BV244"/>
      <c r="BW244"/>
      <c r="BX244"/>
      <c r="BY244"/>
      <c r="BZ244"/>
      <c r="CU244" s="356"/>
      <c r="CV244" s="366"/>
      <c r="CW244" s="367"/>
      <c r="CX244" s="368"/>
      <c r="CY244" s="369"/>
    </row>
    <row r="245" spans="59:103" ht="13.95" customHeight="1" x14ac:dyDescent="0.25">
      <c r="BG245" s="661" t="s">
        <v>188</v>
      </c>
      <c r="BH245" s="662"/>
      <c r="BI245" s="617">
        <v>1</v>
      </c>
      <c r="BJ245" s="617">
        <v>2</v>
      </c>
      <c r="BK245" s="617">
        <v>3</v>
      </c>
      <c r="BL245" s="617" t="s">
        <v>126</v>
      </c>
      <c r="BM245" s="617">
        <v>69</v>
      </c>
      <c r="BN245" s="618">
        <v>169</v>
      </c>
      <c r="BO245" s="619">
        <v>269</v>
      </c>
      <c r="BP245"/>
      <c r="BQ245"/>
      <c r="BR245"/>
      <c r="BS245"/>
      <c r="BT245"/>
      <c r="BU245"/>
      <c r="BV245"/>
      <c r="BW245"/>
      <c r="BX245"/>
      <c r="BY245"/>
      <c r="BZ245"/>
      <c r="CU245" s="356"/>
      <c r="CV245" s="370"/>
      <c r="CW245" s="371"/>
      <c r="CX245" s="368"/>
      <c r="CY245" s="369"/>
    </row>
    <row r="246" spans="59:103" ht="13.95" customHeight="1" x14ac:dyDescent="0.3">
      <c r="BG246" s="663"/>
      <c r="BH246" s="664"/>
      <c r="BI246" s="665"/>
      <c r="BJ246" s="666"/>
      <c r="BK246" s="666"/>
      <c r="BL246" s="666"/>
      <c r="BM246" s="667"/>
      <c r="BN246" s="624"/>
      <c r="BO246" s="625"/>
      <c r="BP246"/>
      <c r="BQ246"/>
      <c r="BR246"/>
      <c r="BS246"/>
      <c r="BT246"/>
      <c r="BU246"/>
      <c r="BV246"/>
      <c r="BW246"/>
      <c r="BX246"/>
      <c r="BY246"/>
      <c r="BZ246"/>
      <c r="CU246" s="356"/>
      <c r="CV246" s="370"/>
      <c r="CW246" s="371"/>
      <c r="CX246" s="368"/>
      <c r="CY246" s="369"/>
    </row>
    <row r="247" spans="59:103" ht="13.95" customHeight="1" x14ac:dyDescent="0.3">
      <c r="BG247" s="668"/>
      <c r="BH247" s="669"/>
      <c r="BI247" s="670"/>
      <c r="BJ247" s="667"/>
      <c r="BK247" s="667"/>
      <c r="BL247" s="667"/>
      <c r="BM247" s="639"/>
      <c r="BN247" s="624"/>
      <c r="BO247" s="625"/>
      <c r="BP247"/>
      <c r="BQ247"/>
      <c r="BR247"/>
      <c r="BS247"/>
      <c r="BT247"/>
      <c r="BU247"/>
      <c r="BV247"/>
      <c r="BW247"/>
      <c r="BX247"/>
      <c r="BY247"/>
      <c r="BZ247"/>
      <c r="CU247" s="356"/>
      <c r="CV247" s="370"/>
      <c r="CW247" s="371"/>
      <c r="CX247" s="368"/>
      <c r="CY247" s="369"/>
    </row>
    <row r="248" spans="59:103" ht="13.95" customHeight="1" x14ac:dyDescent="0.3">
      <c r="BG248" s="671" t="s">
        <v>189</v>
      </c>
      <c r="BH248" s="669"/>
      <c r="BI248" s="670"/>
      <c r="BJ248" s="667"/>
      <c r="BK248" s="667"/>
      <c r="BL248" s="667"/>
      <c r="BM248" s="672"/>
      <c r="BN248" s="644"/>
      <c r="BO248" s="645"/>
      <c r="BP248"/>
      <c r="BQ248"/>
      <c r="BR248"/>
      <c r="BS248"/>
      <c r="BT248"/>
      <c r="BU248"/>
      <c r="BV248"/>
      <c r="BW248"/>
      <c r="BX248"/>
      <c r="BY248"/>
      <c r="BZ248"/>
      <c r="CU248" s="356"/>
      <c r="CV248" s="372"/>
      <c r="CW248" s="371"/>
      <c r="CX248" s="368"/>
      <c r="CY248" s="369"/>
    </row>
    <row r="249" spans="59:103" ht="13.95" customHeight="1" x14ac:dyDescent="0.3">
      <c r="BG249" s="673"/>
      <c r="BH249" s="674"/>
      <c r="BI249" s="675"/>
      <c r="BJ249" s="672"/>
      <c r="BK249" s="672"/>
      <c r="BL249" s="672"/>
      <c r="BM249" s="672"/>
      <c r="BN249" s="644"/>
      <c r="BO249" s="645"/>
      <c r="BP249"/>
      <c r="BQ249"/>
      <c r="BR249"/>
      <c r="BS249"/>
      <c r="BT249"/>
      <c r="BU249"/>
      <c r="BV249"/>
      <c r="BW249"/>
      <c r="BX249"/>
      <c r="BY249"/>
      <c r="BZ249"/>
      <c r="CU249" s="356"/>
      <c r="CV249" s="358"/>
      <c r="CW249" s="358"/>
      <c r="CX249" s="361" t="s">
        <v>145</v>
      </c>
      <c r="CY249" s="373"/>
    </row>
    <row r="250" spans="59:103" ht="13.95" customHeight="1" thickBot="1" x14ac:dyDescent="0.35">
      <c r="BG250" s="676"/>
      <c r="BH250" s="675"/>
      <c r="BI250" s="675"/>
      <c r="BJ250" s="672"/>
      <c r="BK250" s="672"/>
      <c r="BL250" s="677"/>
      <c r="BM250" s="678"/>
      <c r="BN250" s="678"/>
      <c r="BO250" s="679"/>
      <c r="BP250"/>
      <c r="BQ250"/>
      <c r="BR250"/>
      <c r="BS250"/>
      <c r="BT250"/>
      <c r="BU250"/>
      <c r="BV250"/>
      <c r="BW250"/>
      <c r="BX250"/>
      <c r="BY250"/>
      <c r="BZ250"/>
      <c r="CU250" s="356"/>
      <c r="CV250" s="358"/>
      <c r="CW250" s="358"/>
      <c r="CX250" s="358"/>
      <c r="CY250" s="364"/>
    </row>
    <row r="251" spans="59:103" ht="13.95" customHeight="1" thickBot="1" x14ac:dyDescent="0.35">
      <c r="BG251" s="680"/>
      <c r="BH251" s="681"/>
      <c r="BI251" s="682"/>
      <c r="BJ251" s="682"/>
      <c r="BK251" s="683"/>
      <c r="BL251" s="614" t="s">
        <v>190</v>
      </c>
      <c r="BM251" s="684"/>
      <c r="BN251" s="659"/>
      <c r="BO251" s="660"/>
      <c r="BP251"/>
      <c r="BQ251"/>
      <c r="BR251"/>
      <c r="BS251"/>
      <c r="BT251"/>
      <c r="BU251"/>
      <c r="BV251"/>
      <c r="BW251"/>
      <c r="BX251"/>
      <c r="BY251"/>
      <c r="BZ251"/>
      <c r="CU251" s="374"/>
      <c r="CV251" s="375" t="s">
        <v>146</v>
      </c>
      <c r="CW251" s="376"/>
      <c r="CX251" s="377" t="s">
        <v>147</v>
      </c>
      <c r="CY251" s="378"/>
    </row>
    <row r="252" spans="59:103" ht="13.95" customHeight="1" x14ac:dyDescent="0.3">
      <c r="BG252" s="685"/>
      <c r="BH252" s="686"/>
      <c r="BI252" s="685"/>
      <c r="BJ252" s="685"/>
      <c r="BK252" s="685"/>
      <c r="BL252" s="685"/>
      <c r="BM252" s="685"/>
      <c r="BN252" s="26"/>
      <c r="BO252" s="26"/>
      <c r="BP252"/>
      <c r="BQ252"/>
      <c r="BR252"/>
      <c r="BS252"/>
      <c r="BT252"/>
      <c r="BU252"/>
      <c r="BV252"/>
      <c r="BW252"/>
      <c r="BX252"/>
      <c r="BY252"/>
      <c r="BZ252"/>
      <c r="CU252" s="48"/>
      <c r="CV252" s="48"/>
      <c r="CW252" s="48"/>
      <c r="CX252" s="48"/>
      <c r="CY252" s="48"/>
    </row>
    <row r="253" spans="59:103" ht="13.95" customHeight="1" thickBot="1" x14ac:dyDescent="0.35">
      <c r="BG253" s="48"/>
      <c r="BH253" s="48"/>
      <c r="BI253" s="48"/>
      <c r="BJ253" s="48"/>
      <c r="BK253" s="48"/>
      <c r="BL253" s="48"/>
      <c r="BM253" s="48"/>
      <c r="BN253" s="48"/>
      <c r="BO253" s="48"/>
      <c r="BP253"/>
      <c r="BQ253"/>
      <c r="BR253"/>
      <c r="BS253"/>
      <c r="BT253"/>
      <c r="BU253"/>
      <c r="BV253"/>
      <c r="BW253"/>
      <c r="BX253"/>
      <c r="BY253"/>
      <c r="BZ253"/>
      <c r="CU253" s="48"/>
      <c r="CV253" s="48"/>
      <c r="CW253" s="48"/>
      <c r="CX253" s="48"/>
      <c r="CY253" s="48"/>
    </row>
    <row r="254" spans="59:103" ht="13.95" customHeight="1" x14ac:dyDescent="0.25">
      <c r="BG254" s="586"/>
      <c r="BH254" s="587" t="s">
        <v>176</v>
      </c>
      <c r="BI254" s="588"/>
      <c r="BJ254" s="588" t="s">
        <v>177</v>
      </c>
      <c r="BK254" s="588"/>
      <c r="BL254" s="588"/>
      <c r="BM254" s="588"/>
      <c r="BN254" s="588"/>
      <c r="BO254" s="589"/>
      <c r="BP254"/>
      <c r="BQ254"/>
      <c r="BR254"/>
      <c r="BS254"/>
      <c r="BT254"/>
      <c r="BU254"/>
      <c r="BV254"/>
      <c r="BW254"/>
      <c r="BX254"/>
      <c r="BY254"/>
      <c r="BZ254"/>
      <c r="CU254" s="353"/>
      <c r="CV254" s="354" t="s">
        <v>136</v>
      </c>
      <c r="CW254" s="354"/>
      <c r="CX254" s="354" t="s">
        <v>137</v>
      </c>
      <c r="CY254" s="355">
        <f>$CY$175</f>
        <v>42642</v>
      </c>
    </row>
    <row r="255" spans="59:103" ht="13.95" customHeight="1" x14ac:dyDescent="0.25">
      <c r="BG255" s="590"/>
      <c r="BH255" s="591"/>
      <c r="BI255" s="592" t="s">
        <v>178</v>
      </c>
      <c r="BJ255" s="592"/>
      <c r="BK255" s="592"/>
      <c r="BL255" s="592"/>
      <c r="BM255" s="592"/>
      <c r="BN255" s="593" t="s">
        <v>179</v>
      </c>
      <c r="BO255" s="594">
        <v>15</v>
      </c>
      <c r="BP255"/>
      <c r="BQ255"/>
      <c r="BR255"/>
      <c r="BS255"/>
      <c r="BT255"/>
      <c r="BU255"/>
      <c r="BV255"/>
      <c r="BW255"/>
      <c r="BX255"/>
      <c r="BY255"/>
      <c r="BZ255"/>
      <c r="CU255" s="356"/>
      <c r="CV255" s="357" t="s">
        <v>6</v>
      </c>
      <c r="CW255" s="358"/>
      <c r="CX255" s="359" t="str">
        <f>$CX$176</f>
        <v xml:space="preserve">          Joueurs @ $13.00</v>
      </c>
      <c r="CY255" s="359" t="s">
        <v>139</v>
      </c>
    </row>
    <row r="256" spans="59:103" ht="13.95" customHeight="1" x14ac:dyDescent="0.3">
      <c r="BG256" s="595"/>
      <c r="BH256" s="596"/>
      <c r="BI256" s="597"/>
      <c r="BJ256" s="597"/>
      <c r="BK256" s="597"/>
      <c r="BL256" s="597"/>
      <c r="BM256" s="597"/>
      <c r="BN256" s="593"/>
      <c r="BO256" s="594"/>
      <c r="BP256"/>
      <c r="BQ256"/>
      <c r="BR256"/>
      <c r="BS256"/>
      <c r="BT256"/>
      <c r="BU256"/>
      <c r="BV256"/>
      <c r="BW256"/>
      <c r="BX256"/>
      <c r="BY256"/>
      <c r="BZ256"/>
      <c r="CU256" s="356"/>
      <c r="CV256" s="360" t="str">
        <f>Donnees!BF8</f>
        <v>Carole Moreau</v>
      </c>
      <c r="CW256" s="358"/>
      <c r="CX256" s="361" t="str">
        <f>$CX$177</f>
        <v xml:space="preserve">          Substituts @ $10.00</v>
      </c>
      <c r="CY256" s="361" t="s">
        <v>139</v>
      </c>
    </row>
    <row r="257" spans="59:103" ht="13.95" customHeight="1" x14ac:dyDescent="0.25">
      <c r="BG257" s="598" t="s">
        <v>180</v>
      </c>
      <c r="BH257" s="599">
        <v>4</v>
      </c>
      <c r="BI257" s="592"/>
      <c r="BJ257" s="592"/>
      <c r="BK257" s="592" t="s">
        <v>100</v>
      </c>
      <c r="BL257" s="600">
        <f>$BL$178</f>
        <v>42635</v>
      </c>
      <c r="BM257" s="601"/>
      <c r="BN257" s="602"/>
      <c r="BO257" s="603"/>
      <c r="BP257"/>
      <c r="BQ257"/>
      <c r="BR257"/>
      <c r="BS257"/>
      <c r="BT257"/>
      <c r="BU257"/>
      <c r="BV257"/>
      <c r="BW257"/>
      <c r="BX257"/>
      <c r="BY257"/>
      <c r="BZ257"/>
      <c r="CU257" s="356"/>
      <c r="CV257" s="360"/>
      <c r="CW257" s="358"/>
      <c r="CX257" s="362"/>
      <c r="CY257" s="363"/>
    </row>
    <row r="258" spans="59:103" ht="13.95" customHeight="1" x14ac:dyDescent="0.3">
      <c r="BG258" s="604"/>
      <c r="BH258" s="596"/>
      <c r="BI258" s="597"/>
      <c r="BJ258" s="597"/>
      <c r="BK258" s="597"/>
      <c r="BL258" s="596"/>
      <c r="BM258" s="597"/>
      <c r="BN258" s="593"/>
      <c r="BO258" s="594"/>
      <c r="BP258"/>
      <c r="BQ258"/>
      <c r="BR258"/>
      <c r="BS258"/>
      <c r="BT258"/>
      <c r="BU258"/>
      <c r="BV258"/>
      <c r="BW258"/>
      <c r="BX258"/>
      <c r="BY258"/>
      <c r="BZ258"/>
      <c r="CU258" s="356"/>
      <c r="CV258" s="358" t="s">
        <v>152</v>
      </c>
      <c r="CW258" s="358"/>
      <c r="CX258" s="358"/>
      <c r="CY258" s="364" t="str">
        <f>$CY$179</f>
        <v>Sem4</v>
      </c>
    </row>
    <row r="259" spans="59:103" ht="13.95" customHeight="1" x14ac:dyDescent="0.3">
      <c r="BG259" s="598" t="s">
        <v>181</v>
      </c>
      <c r="BH259" s="605" t="str">
        <f>Donnees!BF6</f>
        <v>Jocelyne Brunelle</v>
      </c>
      <c r="BI259" s="591"/>
      <c r="BJ259" s="596"/>
      <c r="BK259" s="606"/>
      <c r="BL259" s="593" t="str">
        <f>$BL$180</f>
        <v>Sem3</v>
      </c>
      <c r="BM259" s="607"/>
      <c r="BN259" s="606"/>
      <c r="BO259" s="608"/>
      <c r="BP259"/>
      <c r="BQ259"/>
      <c r="BR259"/>
      <c r="BS259"/>
      <c r="BT259"/>
      <c r="BU259"/>
      <c r="BV259"/>
      <c r="BW259"/>
      <c r="BX259"/>
      <c r="BY259"/>
      <c r="BZ259"/>
      <c r="CU259" s="356"/>
      <c r="CV259" s="365" t="s">
        <v>142</v>
      </c>
      <c r="CW259" s="358"/>
      <c r="CX259" s="365" t="s">
        <v>143</v>
      </c>
      <c r="CY259" s="365" t="s">
        <v>144</v>
      </c>
    </row>
    <row r="260" spans="59:103" ht="13.95" customHeight="1" thickBot="1" x14ac:dyDescent="0.35">
      <c r="BG260" s="609"/>
      <c r="BH260" s="610"/>
      <c r="BI260" s="611"/>
      <c r="BJ260" s="612"/>
      <c r="BK260" s="612"/>
      <c r="BL260" s="610"/>
      <c r="BM260" s="613"/>
      <c r="BN260" s="611"/>
      <c r="BO260" s="614"/>
      <c r="BP260"/>
      <c r="BQ260"/>
      <c r="BR260"/>
      <c r="BS260"/>
      <c r="BT260"/>
      <c r="BU260"/>
      <c r="BV260"/>
      <c r="BW260"/>
      <c r="BX260"/>
      <c r="BY260"/>
      <c r="BZ260"/>
      <c r="CU260" s="356"/>
      <c r="CV260" s="366"/>
      <c r="CW260" s="367"/>
      <c r="CX260" s="368"/>
      <c r="CY260" s="369"/>
    </row>
    <row r="261" spans="59:103" ht="13.95" customHeight="1" x14ac:dyDescent="0.25">
      <c r="BG261" s="615" t="s">
        <v>182</v>
      </c>
      <c r="BH261" s="616" t="s">
        <v>172</v>
      </c>
      <c r="BI261" s="617">
        <v>1</v>
      </c>
      <c r="BJ261" s="617">
        <v>2</v>
      </c>
      <c r="BK261" s="617">
        <v>3</v>
      </c>
      <c r="BL261" s="617" t="s">
        <v>126</v>
      </c>
      <c r="BM261" s="617">
        <v>69</v>
      </c>
      <c r="BN261" s="618">
        <v>169</v>
      </c>
      <c r="BO261" s="619">
        <v>269</v>
      </c>
      <c r="BP261"/>
      <c r="BQ261"/>
      <c r="BR261"/>
      <c r="BS261"/>
      <c r="BT261"/>
      <c r="BU261"/>
      <c r="BV261"/>
      <c r="BW261"/>
      <c r="BX261"/>
      <c r="BY261"/>
      <c r="BZ261"/>
      <c r="CU261" s="356"/>
      <c r="CV261" s="370"/>
      <c r="CW261" s="371"/>
      <c r="CX261" s="368"/>
      <c r="CY261" s="369"/>
    </row>
    <row r="262" spans="59:103" ht="13.95" customHeight="1" x14ac:dyDescent="0.25">
      <c r="BG262" s="620">
        <f t="shared" ref="BG262:BH266" si="2">C32</f>
        <v>0</v>
      </c>
      <c r="BH262" s="621">
        <f t="shared" si="2"/>
        <v>0</v>
      </c>
      <c r="BI262" s="622"/>
      <c r="BJ262" s="622"/>
      <c r="BK262" s="622"/>
      <c r="BL262" s="622"/>
      <c r="BM262" s="623"/>
      <c r="BN262" s="624"/>
      <c r="BO262" s="625"/>
      <c r="BP262"/>
      <c r="BQ262"/>
      <c r="BR262"/>
      <c r="BS262"/>
      <c r="BT262"/>
      <c r="BU262"/>
      <c r="BV262"/>
      <c r="BW262"/>
      <c r="BX262"/>
      <c r="BY262"/>
      <c r="BZ262"/>
      <c r="CU262" s="356"/>
      <c r="CV262" s="370"/>
      <c r="CW262" s="371"/>
      <c r="CX262" s="368"/>
      <c r="CY262" s="369"/>
    </row>
    <row r="263" spans="59:103" ht="13.95" customHeight="1" x14ac:dyDescent="0.25">
      <c r="BG263" s="620">
        <f t="shared" si="2"/>
        <v>0</v>
      </c>
      <c r="BH263" s="621">
        <f t="shared" si="2"/>
        <v>0</v>
      </c>
      <c r="BI263" s="622"/>
      <c r="BJ263" s="622"/>
      <c r="BK263" s="622"/>
      <c r="BL263" s="622"/>
      <c r="BM263" s="623"/>
      <c r="BN263" s="624"/>
      <c r="BO263" s="625"/>
      <c r="BP263"/>
      <c r="BQ263"/>
      <c r="BR263"/>
      <c r="BS263"/>
      <c r="BT263"/>
      <c r="BU263"/>
      <c r="BV263"/>
      <c r="BW263"/>
      <c r="BX263"/>
      <c r="BY263"/>
      <c r="BZ263"/>
      <c r="CU263" s="356"/>
      <c r="CV263" s="370"/>
      <c r="CW263" s="371"/>
      <c r="CX263" s="368"/>
      <c r="CY263" s="369"/>
    </row>
    <row r="264" spans="59:103" ht="13.95" customHeight="1" x14ac:dyDescent="0.25">
      <c r="BG264" s="620">
        <f t="shared" si="2"/>
        <v>0</v>
      </c>
      <c r="BH264" s="621">
        <f t="shared" si="2"/>
        <v>0</v>
      </c>
      <c r="BI264" s="622"/>
      <c r="BJ264" s="622"/>
      <c r="BK264" s="622"/>
      <c r="BL264" s="622"/>
      <c r="BM264" s="623"/>
      <c r="BN264" s="624"/>
      <c r="BO264" s="625"/>
      <c r="BP264"/>
      <c r="BQ264"/>
      <c r="BR264"/>
      <c r="BS264"/>
      <c r="BT264"/>
      <c r="BU264"/>
      <c r="BV264"/>
      <c r="BW264"/>
      <c r="BX264"/>
      <c r="BY264"/>
      <c r="BZ264"/>
      <c r="CU264" s="356"/>
      <c r="CV264" s="372"/>
      <c r="CW264" s="371"/>
      <c r="CX264" s="368"/>
      <c r="CY264" s="369"/>
    </row>
    <row r="265" spans="59:103" ht="13.95" customHeight="1" x14ac:dyDescent="0.25">
      <c r="BG265" s="620">
        <f t="shared" si="2"/>
        <v>0</v>
      </c>
      <c r="BH265" s="621">
        <f t="shared" si="2"/>
        <v>0</v>
      </c>
      <c r="BI265" s="622"/>
      <c r="BJ265" s="622"/>
      <c r="BK265" s="622"/>
      <c r="BL265" s="622"/>
      <c r="BM265" s="623"/>
      <c r="BN265" s="624"/>
      <c r="BO265" s="625"/>
      <c r="BP265"/>
      <c r="BQ265"/>
      <c r="BR265"/>
      <c r="BS265"/>
      <c r="BT265"/>
      <c r="BU265"/>
      <c r="BV265"/>
      <c r="BW265"/>
      <c r="BX265"/>
      <c r="BY265"/>
      <c r="BZ265"/>
      <c r="CU265" s="356"/>
      <c r="CV265" s="358"/>
      <c r="CW265" s="358"/>
      <c r="CX265" s="361" t="s">
        <v>145</v>
      </c>
      <c r="CY265" s="373"/>
    </row>
    <row r="266" spans="59:103" ht="13.95" customHeight="1" thickBot="1" x14ac:dyDescent="0.3">
      <c r="BG266" s="626">
        <f t="shared" si="2"/>
        <v>0</v>
      </c>
      <c r="BH266" s="627">
        <f t="shared" si="2"/>
        <v>0</v>
      </c>
      <c r="BI266" s="628"/>
      <c r="BJ266" s="628"/>
      <c r="BK266" s="628"/>
      <c r="BL266" s="628"/>
      <c r="BM266" s="629"/>
      <c r="BN266" s="630"/>
      <c r="BO266" s="631"/>
      <c r="BP266"/>
      <c r="BQ266"/>
      <c r="BR266"/>
      <c r="BS266"/>
      <c r="BT266"/>
      <c r="BU266"/>
      <c r="BV266"/>
      <c r="BW266"/>
      <c r="BX266"/>
      <c r="BY266"/>
      <c r="BZ266"/>
      <c r="CU266" s="356"/>
      <c r="CV266" s="358"/>
      <c r="CW266" s="358"/>
      <c r="CX266" s="358"/>
      <c r="CY266" s="364"/>
    </row>
    <row r="267" spans="59:103" ht="13.95" customHeight="1" x14ac:dyDescent="0.3">
      <c r="BG267" s="632" t="s">
        <v>183</v>
      </c>
      <c r="BH267" s="633">
        <f>SUM(BH262:BH266)</f>
        <v>0</v>
      </c>
      <c r="BI267" s="634"/>
      <c r="BJ267" s="634"/>
      <c r="BK267" s="634"/>
      <c r="BL267" s="634"/>
      <c r="BM267" s="635"/>
      <c r="BN267" s="618"/>
      <c r="BO267" s="619"/>
      <c r="BP267"/>
      <c r="BQ267"/>
      <c r="BR267"/>
      <c r="BS267"/>
      <c r="BT267"/>
      <c r="BU267"/>
      <c r="BV267"/>
      <c r="BW267"/>
      <c r="BX267"/>
      <c r="BY267"/>
      <c r="BZ267"/>
      <c r="CU267" s="374"/>
      <c r="CV267" s="375" t="s">
        <v>146</v>
      </c>
      <c r="CW267" s="376"/>
      <c r="CX267" s="377" t="s">
        <v>147</v>
      </c>
      <c r="CY267" s="378"/>
    </row>
    <row r="268" spans="59:103" ht="13.95" customHeight="1" x14ac:dyDescent="0.3">
      <c r="BG268" s="636" t="s">
        <v>184</v>
      </c>
      <c r="BH268" s="637">
        <f>A41</f>
        <v>0</v>
      </c>
      <c r="BI268" s="638"/>
      <c r="BJ268" s="638"/>
      <c r="BK268" s="638"/>
      <c r="BL268" s="638"/>
      <c r="BM268" s="639"/>
      <c r="BN268" s="624"/>
      <c r="BO268" s="625"/>
      <c r="BP268"/>
      <c r="BQ268"/>
      <c r="BR268"/>
      <c r="BS268"/>
      <c r="BT268"/>
      <c r="BU268"/>
      <c r="BV268"/>
      <c r="BW268"/>
      <c r="BX268"/>
      <c r="BY268"/>
      <c r="BZ268"/>
    </row>
    <row r="269" spans="59:103" ht="13.95" customHeight="1" thickBot="1" x14ac:dyDescent="0.35">
      <c r="BG269" s="640" t="s">
        <v>126</v>
      </c>
      <c r="BH269" s="641">
        <f>SUM(BH267:BH268)</f>
        <v>0</v>
      </c>
      <c r="BI269" s="642"/>
      <c r="BJ269" s="642"/>
      <c r="BK269" s="642"/>
      <c r="BL269" s="642"/>
      <c r="BM269" s="643"/>
      <c r="BN269" s="644"/>
      <c r="BO269" s="645"/>
      <c r="BP269"/>
      <c r="BQ269"/>
      <c r="BR269"/>
      <c r="BS269"/>
      <c r="BT269"/>
      <c r="BU269"/>
      <c r="BV269"/>
      <c r="BW269"/>
      <c r="BX269"/>
      <c r="BY269"/>
      <c r="BZ269"/>
      <c r="CU269" s="353"/>
      <c r="CV269" s="354" t="s">
        <v>136</v>
      </c>
      <c r="CW269" s="354"/>
      <c r="CX269" s="354" t="s">
        <v>137</v>
      </c>
      <c r="CY269" s="355">
        <f>$CY$175</f>
        <v>42642</v>
      </c>
    </row>
    <row r="270" spans="59:103" ht="13.95" customHeight="1" thickBot="1" x14ac:dyDescent="0.35">
      <c r="BG270" s="646" t="s">
        <v>185</v>
      </c>
      <c r="BH270" s="647"/>
      <c r="BI270" s="648"/>
      <c r="BJ270" s="649"/>
      <c r="BK270" s="650"/>
      <c r="BL270" s="651" t="s">
        <v>186</v>
      </c>
      <c r="BM270" s="652"/>
      <c r="BN270" s="653"/>
      <c r="BO270" s="654"/>
      <c r="BP270"/>
      <c r="BQ270"/>
      <c r="BR270"/>
      <c r="BS270"/>
      <c r="BT270"/>
      <c r="BU270"/>
      <c r="BV270"/>
      <c r="BW270"/>
      <c r="BX270"/>
      <c r="BY270"/>
      <c r="BZ270"/>
      <c r="CU270" s="356"/>
      <c r="CV270" s="357" t="s">
        <v>6</v>
      </c>
      <c r="CW270" s="358"/>
      <c r="CX270" s="359" t="str">
        <f>$CX$176</f>
        <v xml:space="preserve">          Joueurs @ $13.00</v>
      </c>
      <c r="CY270" s="359" t="s">
        <v>139</v>
      </c>
    </row>
    <row r="271" spans="59:103" ht="13.95" customHeight="1" thickBot="1" x14ac:dyDescent="0.35">
      <c r="BG271" s="655" t="s">
        <v>187</v>
      </c>
      <c r="BH271" s="656"/>
      <c r="BI271" s="657"/>
      <c r="BJ271" s="658"/>
      <c r="BK271" s="658"/>
      <c r="BL271" s="612"/>
      <c r="BM271" s="659"/>
      <c r="BN271" s="659"/>
      <c r="BO271" s="660"/>
      <c r="BP271"/>
      <c r="BQ271"/>
      <c r="BR271"/>
      <c r="BS271"/>
      <c r="BT271"/>
      <c r="BU271"/>
      <c r="BV271"/>
      <c r="BW271"/>
      <c r="BX271"/>
      <c r="BY271"/>
      <c r="BZ271"/>
      <c r="CU271" s="356"/>
      <c r="CV271" s="360" t="str">
        <f>Donnees!BF9</f>
        <v>Cécile Hébert</v>
      </c>
      <c r="CW271" s="358"/>
      <c r="CX271" s="361" t="str">
        <f>$CX$177</f>
        <v xml:space="preserve">          Substituts @ $10.00</v>
      </c>
      <c r="CY271" s="361" t="s">
        <v>139</v>
      </c>
    </row>
    <row r="272" spans="59:103" ht="13.95" customHeight="1" x14ac:dyDescent="0.25">
      <c r="BG272" s="661" t="s">
        <v>188</v>
      </c>
      <c r="BH272" s="662"/>
      <c r="BI272" s="617">
        <v>1</v>
      </c>
      <c r="BJ272" s="617">
        <v>2</v>
      </c>
      <c r="BK272" s="617">
        <v>3</v>
      </c>
      <c r="BL272" s="617" t="s">
        <v>126</v>
      </c>
      <c r="BM272" s="617">
        <v>69</v>
      </c>
      <c r="BN272" s="618">
        <v>169</v>
      </c>
      <c r="BO272" s="619">
        <v>269</v>
      </c>
      <c r="BP272"/>
      <c r="BQ272"/>
      <c r="BR272"/>
      <c r="BS272"/>
      <c r="BT272"/>
      <c r="BU272"/>
      <c r="BV272"/>
      <c r="BW272"/>
      <c r="BX272"/>
      <c r="BY272"/>
      <c r="BZ272"/>
      <c r="CU272" s="356"/>
      <c r="CV272" s="360"/>
      <c r="CW272" s="358"/>
      <c r="CX272" s="362"/>
      <c r="CY272" s="363"/>
    </row>
    <row r="273" spans="59:103" ht="13.95" customHeight="1" x14ac:dyDescent="0.3">
      <c r="BG273" s="663"/>
      <c r="BH273" s="664"/>
      <c r="BI273" s="665"/>
      <c r="BJ273" s="666"/>
      <c r="BK273" s="666"/>
      <c r="BL273" s="666"/>
      <c r="BM273" s="667"/>
      <c r="BN273" s="624"/>
      <c r="BO273" s="625"/>
      <c r="BP273"/>
      <c r="BQ273"/>
      <c r="BR273"/>
      <c r="BS273"/>
      <c r="BT273"/>
      <c r="BU273"/>
      <c r="BV273"/>
      <c r="BW273"/>
      <c r="BX273"/>
      <c r="BY273"/>
      <c r="BZ273"/>
      <c r="CU273" s="356"/>
      <c r="CV273" s="358" t="s">
        <v>153</v>
      </c>
      <c r="CW273" s="358"/>
      <c r="CX273" s="358"/>
      <c r="CY273" s="364" t="str">
        <f>$CY$179</f>
        <v>Sem4</v>
      </c>
    </row>
    <row r="274" spans="59:103" ht="13.95" customHeight="1" x14ac:dyDescent="0.3">
      <c r="BG274" s="668"/>
      <c r="BH274" s="669"/>
      <c r="BI274" s="670"/>
      <c r="BJ274" s="667"/>
      <c r="BK274" s="667"/>
      <c r="BL274" s="667"/>
      <c r="BM274" s="639"/>
      <c r="BN274" s="624"/>
      <c r="BO274" s="625"/>
      <c r="BP274"/>
      <c r="BQ274"/>
      <c r="BR274"/>
      <c r="BS274"/>
      <c r="BT274"/>
      <c r="BU274"/>
      <c r="BV274"/>
      <c r="BW274"/>
      <c r="BX274"/>
      <c r="BY274"/>
      <c r="BZ274"/>
      <c r="CU274" s="356"/>
      <c r="CV274" s="365" t="s">
        <v>142</v>
      </c>
      <c r="CW274" s="358"/>
      <c r="CX274" s="365" t="s">
        <v>143</v>
      </c>
      <c r="CY274" s="365" t="s">
        <v>144</v>
      </c>
    </row>
    <row r="275" spans="59:103" ht="13.95" customHeight="1" x14ac:dyDescent="0.3">
      <c r="BG275" s="671" t="s">
        <v>189</v>
      </c>
      <c r="BH275" s="669"/>
      <c r="BI275" s="670"/>
      <c r="BJ275" s="667"/>
      <c r="BK275" s="667"/>
      <c r="BL275" s="667"/>
      <c r="BM275" s="672"/>
      <c r="BN275" s="644"/>
      <c r="BO275" s="645"/>
      <c r="BP275"/>
      <c r="BQ275"/>
      <c r="BR275"/>
      <c r="BS275"/>
      <c r="BT275"/>
      <c r="BU275"/>
      <c r="BV275"/>
      <c r="BW275"/>
      <c r="BX275"/>
      <c r="BY275"/>
      <c r="BZ275"/>
      <c r="CU275" s="356"/>
      <c r="CV275" s="366"/>
      <c r="CW275" s="367"/>
      <c r="CX275" s="368"/>
      <c r="CY275" s="369"/>
    </row>
    <row r="276" spans="59:103" ht="13.95" customHeight="1" x14ac:dyDescent="0.3">
      <c r="BG276" s="673"/>
      <c r="BH276" s="674"/>
      <c r="BI276" s="675"/>
      <c r="BJ276" s="672"/>
      <c r="BK276" s="672"/>
      <c r="BL276" s="672"/>
      <c r="BM276" s="672"/>
      <c r="BN276" s="644"/>
      <c r="BO276" s="645"/>
      <c r="BP276"/>
      <c r="BQ276"/>
      <c r="BR276"/>
      <c r="BS276"/>
      <c r="BT276"/>
      <c r="BU276"/>
      <c r="BV276"/>
      <c r="BW276"/>
      <c r="BX276"/>
      <c r="BY276"/>
      <c r="BZ276"/>
      <c r="CU276" s="356"/>
      <c r="CV276" s="370"/>
      <c r="CW276" s="371"/>
      <c r="CX276" s="368"/>
      <c r="CY276" s="369"/>
    </row>
    <row r="277" spans="59:103" ht="13.95" customHeight="1" thickBot="1" x14ac:dyDescent="0.35">
      <c r="BG277" s="676"/>
      <c r="BH277" s="675"/>
      <c r="BI277" s="675"/>
      <c r="BJ277" s="672"/>
      <c r="BK277" s="672"/>
      <c r="BL277" s="677"/>
      <c r="BM277" s="678"/>
      <c r="BN277" s="678"/>
      <c r="BO277" s="679"/>
      <c r="BP277"/>
      <c r="BQ277"/>
      <c r="BR277"/>
      <c r="BS277"/>
      <c r="BT277"/>
      <c r="BU277"/>
      <c r="BV277"/>
      <c r="BW277"/>
      <c r="BX277"/>
      <c r="BY277"/>
      <c r="BZ277"/>
      <c r="CU277" s="356"/>
      <c r="CV277" s="370"/>
      <c r="CW277" s="371"/>
      <c r="CX277" s="368"/>
      <c r="CY277" s="369"/>
    </row>
    <row r="278" spans="59:103" ht="13.95" customHeight="1" thickBot="1" x14ac:dyDescent="0.35">
      <c r="BG278" s="680"/>
      <c r="BH278" s="681"/>
      <c r="BI278" s="682"/>
      <c r="BJ278" s="682"/>
      <c r="BK278" s="683"/>
      <c r="BL278" s="614" t="s">
        <v>190</v>
      </c>
      <c r="BM278" s="684"/>
      <c r="BN278" s="659"/>
      <c r="BO278" s="660"/>
      <c r="BP278"/>
      <c r="BQ278"/>
      <c r="BR278"/>
      <c r="BS278"/>
      <c r="BT278"/>
      <c r="BU278"/>
      <c r="BV278"/>
      <c r="BW278"/>
      <c r="BX278"/>
      <c r="BY278"/>
      <c r="BZ278"/>
      <c r="CU278" s="356"/>
      <c r="CV278" s="370"/>
      <c r="CW278" s="371"/>
      <c r="CX278" s="368"/>
      <c r="CY278" s="369"/>
    </row>
    <row r="279" spans="59:103" ht="13.95" customHeight="1" x14ac:dyDescent="0.25">
      <c r="BG279" s="586"/>
      <c r="BH279" s="587" t="s">
        <v>176</v>
      </c>
      <c r="BI279" s="588"/>
      <c r="BJ279" s="588" t="s">
        <v>177</v>
      </c>
      <c r="BK279" s="588"/>
      <c r="BL279" s="588"/>
      <c r="BM279" s="588"/>
      <c r="BN279" s="588"/>
      <c r="BO279" s="589"/>
      <c r="BP279"/>
      <c r="BQ279"/>
      <c r="BR279"/>
      <c r="BS279"/>
      <c r="BT279"/>
      <c r="BU279"/>
      <c r="BV279"/>
      <c r="BW279"/>
      <c r="BX279"/>
      <c r="BY279"/>
      <c r="BZ279"/>
      <c r="CU279" s="356"/>
      <c r="CV279" s="372"/>
      <c r="CW279" s="371"/>
      <c r="CX279" s="368"/>
      <c r="CY279" s="369"/>
    </row>
    <row r="280" spans="59:103" ht="13.95" customHeight="1" x14ac:dyDescent="0.25">
      <c r="BG280" s="590"/>
      <c r="BH280" s="591"/>
      <c r="BI280" s="592" t="s">
        <v>178</v>
      </c>
      <c r="BJ280" s="592"/>
      <c r="BK280" s="592"/>
      <c r="BL280" s="592"/>
      <c r="BM280" s="592"/>
      <c r="BN280" s="593" t="s">
        <v>179</v>
      </c>
      <c r="BO280" s="594">
        <v>8</v>
      </c>
      <c r="BP280"/>
      <c r="BQ280"/>
      <c r="BR280"/>
      <c r="BS280"/>
      <c r="BT280"/>
      <c r="BU280"/>
      <c r="BV280"/>
      <c r="BW280"/>
      <c r="BX280"/>
      <c r="BY280"/>
      <c r="BZ280"/>
      <c r="CU280" s="356"/>
      <c r="CV280" s="358"/>
      <c r="CW280" s="358"/>
      <c r="CX280" s="361" t="s">
        <v>145</v>
      </c>
      <c r="CY280" s="373"/>
    </row>
    <row r="281" spans="59:103" ht="13.95" customHeight="1" thickBot="1" x14ac:dyDescent="0.35">
      <c r="BG281" s="595"/>
      <c r="BH281" s="596"/>
      <c r="BI281" s="597"/>
      <c r="BJ281" s="597"/>
      <c r="BK281" s="597"/>
      <c r="BL281" s="597"/>
      <c r="BM281" s="597"/>
      <c r="BN281" s="593"/>
      <c r="BO281" s="594"/>
      <c r="BP281"/>
      <c r="BQ281"/>
      <c r="BR281"/>
      <c r="BS281"/>
      <c r="BT281"/>
      <c r="BU281"/>
      <c r="BV281"/>
      <c r="BW281"/>
      <c r="BX281"/>
      <c r="BY281"/>
      <c r="BZ281"/>
      <c r="CU281" s="356"/>
      <c r="CV281" s="358"/>
      <c r="CW281" s="358"/>
      <c r="CX281" s="358"/>
      <c r="CY281" s="364"/>
    </row>
    <row r="282" spans="59:103" ht="13.95" customHeight="1" x14ac:dyDescent="0.25">
      <c r="BG282" s="598" t="s">
        <v>180</v>
      </c>
      <c r="BH282" s="599">
        <v>5</v>
      </c>
      <c r="BI282" s="592"/>
      <c r="BJ282" s="592"/>
      <c r="BK282" s="592" t="s">
        <v>100</v>
      </c>
      <c r="BL282" s="600">
        <f>$BL$178</f>
        <v>42635</v>
      </c>
      <c r="BM282" s="601"/>
      <c r="BN282" s="602"/>
      <c r="BO282" s="603"/>
      <c r="BP282"/>
      <c r="BQ282"/>
      <c r="BR282"/>
      <c r="BS282"/>
      <c r="BT282"/>
      <c r="BU282"/>
      <c r="BV282"/>
      <c r="BW282"/>
      <c r="BX282"/>
      <c r="BY282"/>
      <c r="BZ282"/>
      <c r="CU282" s="374"/>
      <c r="CV282" s="375" t="s">
        <v>146</v>
      </c>
      <c r="CW282" s="376"/>
      <c r="CX282" s="377" t="s">
        <v>147</v>
      </c>
      <c r="CY282" s="378"/>
    </row>
    <row r="283" spans="59:103" ht="13.95" customHeight="1" x14ac:dyDescent="0.3">
      <c r="BG283" s="604"/>
      <c r="BH283" s="596"/>
      <c r="BI283" s="597"/>
      <c r="BJ283" s="597"/>
      <c r="BK283" s="597"/>
      <c r="BL283" s="596"/>
      <c r="BM283" s="597"/>
      <c r="BN283" s="593"/>
      <c r="BO283" s="594"/>
      <c r="BP283"/>
      <c r="BQ283"/>
      <c r="BR283"/>
      <c r="BS283"/>
      <c r="BT283"/>
      <c r="BU283"/>
      <c r="BV283"/>
      <c r="BW283"/>
      <c r="BX283"/>
      <c r="BY283"/>
      <c r="BZ283"/>
      <c r="CU283" s="379"/>
      <c r="CV283" s="379"/>
      <c r="CW283" s="379"/>
      <c r="CX283" s="379"/>
      <c r="CY283" s="379"/>
    </row>
    <row r="284" spans="59:103" ht="13.95" customHeight="1" x14ac:dyDescent="0.3">
      <c r="BG284" s="598" t="s">
        <v>181</v>
      </c>
      <c r="BH284" s="605" t="str">
        <f>Donnees!BF7</f>
        <v>Gilberte Caron</v>
      </c>
      <c r="BI284" s="591"/>
      <c r="BJ284" s="596"/>
      <c r="BK284" s="606"/>
      <c r="BL284" s="593" t="str">
        <f>$BL$180</f>
        <v>Sem3</v>
      </c>
      <c r="BM284" s="607"/>
      <c r="BN284" s="606"/>
      <c r="BO284" s="608"/>
      <c r="BP284"/>
      <c r="BQ284"/>
      <c r="BR284"/>
      <c r="BS284"/>
      <c r="BT284"/>
      <c r="BU284"/>
      <c r="BV284"/>
      <c r="BW284"/>
      <c r="BX284"/>
      <c r="BY284"/>
      <c r="BZ284"/>
      <c r="CU284" s="48"/>
      <c r="CV284" s="48"/>
      <c r="CW284" s="48"/>
      <c r="CX284" s="48"/>
      <c r="CY284" s="48"/>
    </row>
    <row r="285" spans="59:103" ht="13.95" customHeight="1" thickBot="1" x14ac:dyDescent="0.35">
      <c r="BG285" s="609"/>
      <c r="BH285" s="610"/>
      <c r="BI285" s="611"/>
      <c r="BJ285" s="612"/>
      <c r="BK285" s="612"/>
      <c r="BL285" s="610"/>
      <c r="BM285" s="613"/>
      <c r="BN285" s="611"/>
      <c r="BO285" s="614"/>
      <c r="BP285"/>
      <c r="BQ285"/>
      <c r="BR285"/>
      <c r="BS285"/>
      <c r="BT285"/>
      <c r="BU285"/>
      <c r="BV285"/>
      <c r="BW285"/>
      <c r="BX285"/>
      <c r="BY285"/>
      <c r="BZ285"/>
      <c r="CU285" s="353"/>
      <c r="CV285" s="354" t="s">
        <v>136</v>
      </c>
      <c r="CW285" s="354"/>
      <c r="CX285" s="354" t="s">
        <v>137</v>
      </c>
      <c r="CY285" s="355">
        <f>$CY$175</f>
        <v>42642</v>
      </c>
    </row>
    <row r="286" spans="59:103" ht="13.95" customHeight="1" x14ac:dyDescent="0.25">
      <c r="BG286" s="615" t="s">
        <v>182</v>
      </c>
      <c r="BH286" s="616" t="s">
        <v>172</v>
      </c>
      <c r="BI286" s="617">
        <v>1</v>
      </c>
      <c r="BJ286" s="617">
        <v>2</v>
      </c>
      <c r="BK286" s="617">
        <v>3</v>
      </c>
      <c r="BL286" s="617" t="s">
        <v>126</v>
      </c>
      <c r="BM286" s="617">
        <v>69</v>
      </c>
      <c r="BN286" s="618">
        <v>169</v>
      </c>
      <c r="BO286" s="619">
        <v>269</v>
      </c>
      <c r="BP286"/>
      <c r="BQ286"/>
      <c r="BR286"/>
      <c r="BS286"/>
      <c r="BT286"/>
      <c r="BU286"/>
      <c r="BV286"/>
      <c r="BW286"/>
      <c r="BX286"/>
      <c r="BY286"/>
      <c r="BZ286"/>
      <c r="CU286" s="356"/>
      <c r="CV286" s="357" t="s">
        <v>6</v>
      </c>
      <c r="CW286" s="358"/>
      <c r="CX286" s="359" t="str">
        <f>$CX$176</f>
        <v xml:space="preserve">          Joueurs @ $13.00</v>
      </c>
      <c r="CY286" s="359" t="s">
        <v>139</v>
      </c>
    </row>
    <row r="287" spans="59:103" ht="13.95" customHeight="1" x14ac:dyDescent="0.25">
      <c r="BG287" s="620">
        <f t="shared" ref="BG287:BH291" si="3">C42</f>
        <v>0</v>
      </c>
      <c r="BH287" s="621">
        <f t="shared" si="3"/>
        <v>0</v>
      </c>
      <c r="BI287" s="622"/>
      <c r="BJ287" s="622"/>
      <c r="BK287" s="622"/>
      <c r="BL287" s="622"/>
      <c r="BM287" s="623"/>
      <c r="BN287" s="624"/>
      <c r="BO287" s="625"/>
      <c r="BP287"/>
      <c r="BQ287"/>
      <c r="BR287"/>
      <c r="BS287"/>
      <c r="BT287"/>
      <c r="BU287"/>
      <c r="BV287"/>
      <c r="BW287"/>
      <c r="BX287"/>
      <c r="BY287"/>
      <c r="BZ287"/>
      <c r="CU287" s="356"/>
      <c r="CV287" s="360" t="str">
        <f>Donnees!BF10</f>
        <v>Jeannine Chartré</v>
      </c>
      <c r="CW287" s="358"/>
      <c r="CX287" s="361" t="str">
        <f>$CX$177</f>
        <v xml:space="preserve">          Substituts @ $10.00</v>
      </c>
      <c r="CY287" s="361" t="s">
        <v>139</v>
      </c>
    </row>
    <row r="288" spans="59:103" ht="13.95" customHeight="1" x14ac:dyDescent="0.25">
      <c r="BG288" s="620">
        <f t="shared" si="3"/>
        <v>0</v>
      </c>
      <c r="BH288" s="621">
        <f t="shared" si="3"/>
        <v>0</v>
      </c>
      <c r="BI288" s="622"/>
      <c r="BJ288" s="622"/>
      <c r="BK288" s="622"/>
      <c r="BL288" s="622"/>
      <c r="BM288" s="623"/>
      <c r="BN288" s="624"/>
      <c r="BO288" s="625"/>
      <c r="BP288"/>
      <c r="BQ288"/>
      <c r="BR288"/>
      <c r="BS288"/>
      <c r="BT288"/>
      <c r="BU288"/>
      <c r="BV288"/>
      <c r="BW288"/>
      <c r="BX288"/>
      <c r="BY288"/>
      <c r="BZ288"/>
      <c r="CU288" s="356"/>
      <c r="CV288" s="360"/>
      <c r="CW288" s="358"/>
      <c r="CX288" s="362"/>
      <c r="CY288" s="363"/>
    </row>
    <row r="289" spans="59:103" ht="13.95" customHeight="1" x14ac:dyDescent="0.25">
      <c r="BG289" s="620">
        <f t="shared" si="3"/>
        <v>0</v>
      </c>
      <c r="BH289" s="621">
        <f t="shared" si="3"/>
        <v>0</v>
      </c>
      <c r="BI289" s="622"/>
      <c r="BJ289" s="622"/>
      <c r="BK289" s="622"/>
      <c r="BL289" s="622"/>
      <c r="BM289" s="623"/>
      <c r="BN289" s="624"/>
      <c r="BO289" s="625"/>
      <c r="BP289"/>
      <c r="BQ289"/>
      <c r="BR289"/>
      <c r="BS289"/>
      <c r="BT289"/>
      <c r="BU289"/>
      <c r="BV289"/>
      <c r="BW289"/>
      <c r="BX289"/>
      <c r="BY289"/>
      <c r="BZ289"/>
      <c r="CU289" s="356"/>
      <c r="CV289" s="358" t="s">
        <v>154</v>
      </c>
      <c r="CW289" s="358"/>
      <c r="CX289" s="358"/>
      <c r="CY289" s="364" t="str">
        <f>$CY$179</f>
        <v>Sem4</v>
      </c>
    </row>
    <row r="290" spans="59:103" ht="13.95" customHeight="1" x14ac:dyDescent="0.25">
      <c r="BG290" s="620">
        <f t="shared" si="3"/>
        <v>0</v>
      </c>
      <c r="BH290" s="621">
        <f t="shared" si="3"/>
        <v>0</v>
      </c>
      <c r="BI290" s="622"/>
      <c r="BJ290" s="622"/>
      <c r="BK290" s="622"/>
      <c r="BL290" s="622"/>
      <c r="BM290" s="623"/>
      <c r="BN290" s="624"/>
      <c r="BO290" s="625"/>
      <c r="BP290"/>
      <c r="BQ290"/>
      <c r="BR290"/>
      <c r="BS290"/>
      <c r="BT290"/>
      <c r="BU290"/>
      <c r="BV290"/>
      <c r="BW290"/>
      <c r="BX290"/>
      <c r="BY290"/>
      <c r="BZ290"/>
      <c r="CU290" s="356"/>
      <c r="CV290" s="365" t="s">
        <v>142</v>
      </c>
      <c r="CW290" s="358"/>
      <c r="CX290" s="365" t="s">
        <v>143</v>
      </c>
      <c r="CY290" s="365" t="s">
        <v>144</v>
      </c>
    </row>
    <row r="291" spans="59:103" ht="13.95" customHeight="1" thickBot="1" x14ac:dyDescent="0.3">
      <c r="BG291" s="626">
        <f t="shared" si="3"/>
        <v>0</v>
      </c>
      <c r="BH291" s="627">
        <f t="shared" si="3"/>
        <v>0</v>
      </c>
      <c r="BI291" s="628"/>
      <c r="BJ291" s="628"/>
      <c r="BK291" s="628"/>
      <c r="BL291" s="628"/>
      <c r="BM291" s="629"/>
      <c r="BN291" s="630"/>
      <c r="BO291" s="631"/>
      <c r="BP291"/>
      <c r="BQ291"/>
      <c r="BR291"/>
      <c r="BS291"/>
      <c r="BT291"/>
      <c r="BU291"/>
      <c r="BV291"/>
      <c r="BW291"/>
      <c r="BX291"/>
      <c r="BY291"/>
      <c r="BZ291"/>
      <c r="CU291" s="356"/>
      <c r="CV291" s="366"/>
      <c r="CW291" s="367"/>
      <c r="CX291" s="368"/>
      <c r="CY291" s="369"/>
    </row>
    <row r="292" spans="59:103" ht="13.95" customHeight="1" x14ac:dyDescent="0.3">
      <c r="BG292" s="632" t="s">
        <v>183</v>
      </c>
      <c r="BH292" s="633">
        <f>SUM(BH287:BH291)</f>
        <v>0</v>
      </c>
      <c r="BI292" s="634"/>
      <c r="BJ292" s="634"/>
      <c r="BK292" s="634"/>
      <c r="BL292" s="634"/>
      <c r="BM292" s="635"/>
      <c r="BN292" s="618"/>
      <c r="BO292" s="619"/>
      <c r="BP292"/>
      <c r="BQ292"/>
      <c r="BR292"/>
      <c r="BS292"/>
      <c r="BT292"/>
      <c r="BU292"/>
      <c r="BV292"/>
      <c r="BW292"/>
      <c r="BX292"/>
      <c r="BY292"/>
      <c r="BZ292"/>
      <c r="CU292" s="356"/>
      <c r="CV292" s="370"/>
      <c r="CW292" s="371"/>
      <c r="CX292" s="368"/>
      <c r="CY292" s="369"/>
    </row>
    <row r="293" spans="59:103" ht="13.95" customHeight="1" x14ac:dyDescent="0.3">
      <c r="BG293" s="636" t="s">
        <v>184</v>
      </c>
      <c r="BH293" s="637">
        <f>A51</f>
        <v>0</v>
      </c>
      <c r="BI293" s="638"/>
      <c r="BJ293" s="638"/>
      <c r="BK293" s="638"/>
      <c r="BL293" s="638"/>
      <c r="BM293" s="639"/>
      <c r="BN293" s="624"/>
      <c r="BO293" s="625"/>
      <c r="BP293"/>
      <c r="BQ293"/>
      <c r="BR293"/>
      <c r="BS293"/>
      <c r="BT293"/>
      <c r="BU293"/>
      <c r="BV293"/>
      <c r="BW293"/>
      <c r="BX293"/>
      <c r="BY293"/>
      <c r="BZ293"/>
      <c r="CU293" s="356"/>
      <c r="CV293" s="370"/>
      <c r="CW293" s="371"/>
      <c r="CX293" s="368"/>
      <c r="CY293" s="369"/>
    </row>
    <row r="294" spans="59:103" ht="13.95" customHeight="1" thickBot="1" x14ac:dyDescent="0.35">
      <c r="BG294" s="640" t="s">
        <v>126</v>
      </c>
      <c r="BH294" s="641">
        <f>SUM(BH292:BH293)</f>
        <v>0</v>
      </c>
      <c r="BI294" s="642"/>
      <c r="BJ294" s="642"/>
      <c r="BK294" s="642"/>
      <c r="BL294" s="642"/>
      <c r="BM294" s="643"/>
      <c r="BN294" s="644"/>
      <c r="BO294" s="645"/>
      <c r="BP294"/>
      <c r="BQ294"/>
      <c r="BR294"/>
      <c r="BS294"/>
      <c r="BT294"/>
      <c r="BU294"/>
      <c r="BV294"/>
      <c r="BW294"/>
      <c r="BX294"/>
      <c r="BY294"/>
      <c r="BZ294"/>
      <c r="CU294" s="356"/>
      <c r="CV294" s="370"/>
      <c r="CW294" s="371"/>
      <c r="CX294" s="368"/>
      <c r="CY294" s="369"/>
    </row>
    <row r="295" spans="59:103" ht="13.95" customHeight="1" thickBot="1" x14ac:dyDescent="0.35">
      <c r="BG295" s="646" t="s">
        <v>185</v>
      </c>
      <c r="BH295" s="647"/>
      <c r="BI295" s="648"/>
      <c r="BJ295" s="649"/>
      <c r="BK295" s="650"/>
      <c r="BL295" s="651" t="s">
        <v>186</v>
      </c>
      <c r="BM295" s="652"/>
      <c r="BN295" s="653"/>
      <c r="BO295" s="654"/>
      <c r="BP295"/>
      <c r="BQ295"/>
      <c r="BR295"/>
      <c r="BS295"/>
      <c r="BT295"/>
      <c r="BU295"/>
      <c r="BV295"/>
      <c r="BW295"/>
      <c r="BX295"/>
      <c r="BY295"/>
      <c r="BZ295"/>
      <c r="CU295" s="356"/>
      <c r="CV295" s="372"/>
      <c r="CW295" s="371"/>
      <c r="CX295" s="368"/>
      <c r="CY295" s="369"/>
    </row>
    <row r="296" spans="59:103" ht="13.95" customHeight="1" thickBot="1" x14ac:dyDescent="0.35">
      <c r="BG296" s="655" t="s">
        <v>187</v>
      </c>
      <c r="BH296" s="656"/>
      <c r="BI296" s="657"/>
      <c r="BJ296" s="658"/>
      <c r="BK296" s="658"/>
      <c r="BL296" s="612"/>
      <c r="BM296" s="659"/>
      <c r="BN296" s="659"/>
      <c r="BO296" s="660"/>
      <c r="BP296"/>
      <c r="BQ296"/>
      <c r="BR296"/>
      <c r="BS296"/>
      <c r="BT296"/>
      <c r="BU296"/>
      <c r="BV296"/>
      <c r="BW296"/>
      <c r="BX296"/>
      <c r="BY296"/>
      <c r="BZ296"/>
      <c r="CU296" s="356"/>
      <c r="CV296" s="358"/>
      <c r="CW296" s="358"/>
      <c r="CX296" s="361" t="s">
        <v>145</v>
      </c>
      <c r="CY296" s="373"/>
    </row>
    <row r="297" spans="59:103" ht="13.95" customHeight="1" thickBot="1" x14ac:dyDescent="0.3">
      <c r="BG297" s="661" t="s">
        <v>188</v>
      </c>
      <c r="BH297" s="662"/>
      <c r="BI297" s="617">
        <v>1</v>
      </c>
      <c r="BJ297" s="617">
        <v>2</v>
      </c>
      <c r="BK297" s="617">
        <v>3</v>
      </c>
      <c r="BL297" s="617" t="s">
        <v>126</v>
      </c>
      <c r="BM297" s="617">
        <v>69</v>
      </c>
      <c r="BN297" s="618">
        <v>169</v>
      </c>
      <c r="BO297" s="619">
        <v>269</v>
      </c>
      <c r="BP297"/>
      <c r="BQ297"/>
      <c r="BR297"/>
      <c r="BS297"/>
      <c r="BT297"/>
      <c r="BU297"/>
      <c r="BV297"/>
      <c r="BW297"/>
      <c r="BX297"/>
      <c r="BY297"/>
      <c r="BZ297"/>
      <c r="CU297" s="356"/>
      <c r="CV297" s="358"/>
      <c r="CW297" s="358"/>
      <c r="CX297" s="358"/>
      <c r="CY297" s="364"/>
    </row>
    <row r="298" spans="59:103" ht="13.95" customHeight="1" x14ac:dyDescent="0.3">
      <c r="BG298" s="663"/>
      <c r="BH298" s="664"/>
      <c r="BI298" s="665"/>
      <c r="BJ298" s="666"/>
      <c r="BK298" s="666"/>
      <c r="BL298" s="666"/>
      <c r="BM298" s="667"/>
      <c r="BN298" s="624"/>
      <c r="BO298" s="625"/>
      <c r="BP298"/>
      <c r="BQ298"/>
      <c r="BR298"/>
      <c r="BS298"/>
      <c r="BT298"/>
      <c r="BU298"/>
      <c r="BV298"/>
      <c r="BW298"/>
      <c r="BX298"/>
      <c r="BY298"/>
      <c r="BZ298"/>
      <c r="CU298" s="374"/>
      <c r="CV298" s="375" t="s">
        <v>146</v>
      </c>
      <c r="CW298" s="376"/>
      <c r="CX298" s="377" t="s">
        <v>147</v>
      </c>
      <c r="CY298" s="378"/>
    </row>
    <row r="299" spans="59:103" ht="13.95" customHeight="1" x14ac:dyDescent="0.3">
      <c r="BG299" s="668"/>
      <c r="BH299" s="669"/>
      <c r="BI299" s="670"/>
      <c r="BJ299" s="667"/>
      <c r="BK299" s="667"/>
      <c r="BL299" s="667"/>
      <c r="BM299" s="639"/>
      <c r="BN299" s="624"/>
      <c r="BO299" s="625"/>
      <c r="BP299"/>
      <c r="BQ299"/>
      <c r="BR299"/>
      <c r="BS299"/>
      <c r="BT299"/>
      <c r="BU299"/>
      <c r="BV299"/>
      <c r="BW299"/>
      <c r="BX299"/>
      <c r="BY299"/>
      <c r="BZ299"/>
      <c r="CU299" s="48"/>
      <c r="CV299" s="48"/>
      <c r="CW299" s="48"/>
      <c r="CX299" s="48"/>
      <c r="CY299" s="48"/>
    </row>
    <row r="300" spans="59:103" ht="13.95" customHeight="1" x14ac:dyDescent="0.3">
      <c r="BG300" s="671" t="s">
        <v>189</v>
      </c>
      <c r="BH300" s="669"/>
      <c r="BI300" s="670"/>
      <c r="BJ300" s="667"/>
      <c r="BK300" s="667"/>
      <c r="BL300" s="667"/>
      <c r="BM300" s="672"/>
      <c r="BN300" s="644"/>
      <c r="BO300" s="645"/>
      <c r="BP300"/>
      <c r="BQ300"/>
      <c r="BR300"/>
      <c r="BS300"/>
      <c r="BT300"/>
      <c r="BU300"/>
      <c r="BV300"/>
      <c r="BW300"/>
      <c r="BX300"/>
      <c r="BY300"/>
      <c r="BZ300"/>
      <c r="CU300" s="48"/>
      <c r="CV300" s="48"/>
      <c r="CW300" s="48"/>
      <c r="CX300" s="48"/>
      <c r="CY300" s="48"/>
    </row>
    <row r="301" spans="59:103" ht="13.95" customHeight="1" x14ac:dyDescent="0.3">
      <c r="BG301" s="673"/>
      <c r="BH301" s="674"/>
      <c r="BI301" s="675"/>
      <c r="BJ301" s="672"/>
      <c r="BK301" s="672"/>
      <c r="BL301" s="672"/>
      <c r="BM301" s="672"/>
      <c r="BN301" s="644"/>
      <c r="BO301" s="645"/>
      <c r="BP301"/>
      <c r="BQ301"/>
      <c r="BR301"/>
      <c r="BS301"/>
      <c r="BT301"/>
      <c r="BU301"/>
      <c r="BV301"/>
      <c r="BW301"/>
      <c r="BX301"/>
      <c r="BY301"/>
      <c r="BZ301"/>
      <c r="CU301" s="353"/>
      <c r="CV301" s="354" t="s">
        <v>136</v>
      </c>
      <c r="CW301" s="354"/>
      <c r="CX301" s="354" t="s">
        <v>137</v>
      </c>
      <c r="CY301" s="355">
        <f>$CY$175</f>
        <v>42642</v>
      </c>
    </row>
    <row r="302" spans="59:103" ht="13.95" customHeight="1" thickBot="1" x14ac:dyDescent="0.35">
      <c r="BG302" s="676"/>
      <c r="BH302" s="675"/>
      <c r="BI302" s="675"/>
      <c r="BJ302" s="672"/>
      <c r="BK302" s="672"/>
      <c r="BL302" s="677"/>
      <c r="BM302" s="678"/>
      <c r="BN302" s="678"/>
      <c r="BO302" s="679"/>
      <c r="BP302"/>
      <c r="BQ302"/>
      <c r="BR302"/>
      <c r="BS302"/>
      <c r="BT302"/>
      <c r="BU302"/>
      <c r="BV302"/>
      <c r="BW302"/>
      <c r="BX302"/>
      <c r="BY302"/>
      <c r="BZ302"/>
      <c r="CU302" s="356"/>
      <c r="CV302" s="357" t="s">
        <v>6</v>
      </c>
      <c r="CW302" s="358"/>
      <c r="CX302" s="359" t="str">
        <f>$CX$176</f>
        <v xml:space="preserve">          Joueurs @ $13.00</v>
      </c>
      <c r="CY302" s="359" t="s">
        <v>139</v>
      </c>
    </row>
    <row r="303" spans="59:103" ht="13.95" customHeight="1" thickBot="1" x14ac:dyDescent="0.35">
      <c r="BG303" s="680"/>
      <c r="BH303" s="681"/>
      <c r="BI303" s="682"/>
      <c r="BJ303" s="682"/>
      <c r="BK303" s="683"/>
      <c r="BL303" s="614" t="s">
        <v>190</v>
      </c>
      <c r="BM303" s="684"/>
      <c r="BN303" s="659"/>
      <c r="BO303" s="660"/>
      <c r="BP303"/>
      <c r="BQ303"/>
      <c r="BR303"/>
      <c r="BS303"/>
      <c r="BT303"/>
      <c r="BU303"/>
      <c r="BV303"/>
      <c r="BW303"/>
      <c r="BX303"/>
      <c r="BY303"/>
      <c r="BZ303"/>
      <c r="CU303" s="356"/>
      <c r="CV303" s="360" t="str">
        <f>Donnees!BF11</f>
        <v>France Baril</v>
      </c>
      <c r="CW303" s="358"/>
      <c r="CX303" s="361" t="str">
        <f>$CX$177</f>
        <v xml:space="preserve">          Substituts @ $10.00</v>
      </c>
      <c r="CY303" s="361" t="s">
        <v>139</v>
      </c>
    </row>
    <row r="304" spans="59:103" ht="13.95" customHeight="1" x14ac:dyDescent="0.3">
      <c r="BG304" s="685"/>
      <c r="BH304" s="686"/>
      <c r="BI304" s="685"/>
      <c r="BJ304" s="685"/>
      <c r="BK304" s="685"/>
      <c r="BL304" s="685"/>
      <c r="BM304" s="685"/>
      <c r="BN304" s="26"/>
      <c r="BO304" s="26"/>
      <c r="BP304"/>
      <c r="BQ304"/>
      <c r="BR304"/>
      <c r="BS304"/>
      <c r="BT304"/>
      <c r="BU304"/>
      <c r="BV304"/>
      <c r="BW304"/>
      <c r="BX304"/>
      <c r="BY304"/>
      <c r="BZ304"/>
      <c r="CU304" s="356"/>
      <c r="CV304" s="360"/>
      <c r="CW304" s="358"/>
      <c r="CX304" s="362"/>
      <c r="CY304" s="363"/>
    </row>
    <row r="305" spans="59:103" ht="13.95" customHeight="1" thickBot="1" x14ac:dyDescent="0.35">
      <c r="BG305" s="48"/>
      <c r="BH305" s="48"/>
      <c r="BI305" s="48"/>
      <c r="BJ305" s="48"/>
      <c r="BK305" s="48"/>
      <c r="BL305" s="48"/>
      <c r="BM305" s="48"/>
      <c r="BN305" s="48"/>
      <c r="BO305" s="48"/>
      <c r="BP305"/>
      <c r="BQ305"/>
      <c r="BR305"/>
      <c r="BS305"/>
      <c r="BT305"/>
      <c r="BU305"/>
      <c r="BV305"/>
      <c r="BW305"/>
      <c r="BX305"/>
      <c r="BY305"/>
      <c r="BZ305"/>
      <c r="CU305" s="356"/>
      <c r="CV305" s="358" t="s">
        <v>155</v>
      </c>
      <c r="CW305" s="358"/>
      <c r="CX305" s="358"/>
      <c r="CY305" s="364" t="str">
        <f>$CY$179</f>
        <v>Sem4</v>
      </c>
    </row>
    <row r="306" spans="59:103" ht="13.95" customHeight="1" x14ac:dyDescent="0.25">
      <c r="BG306" s="586"/>
      <c r="BH306" s="587" t="s">
        <v>176</v>
      </c>
      <c r="BI306" s="588"/>
      <c r="BJ306" s="588" t="s">
        <v>177</v>
      </c>
      <c r="BK306" s="588"/>
      <c r="BL306" s="588"/>
      <c r="BM306" s="588"/>
      <c r="BN306" s="588"/>
      <c r="BO306" s="589"/>
      <c r="BP306"/>
      <c r="BQ306"/>
      <c r="BR306"/>
      <c r="BS306"/>
      <c r="BT306"/>
      <c r="BU306"/>
      <c r="BV306"/>
      <c r="BW306"/>
      <c r="BX306"/>
      <c r="BY306"/>
      <c r="BZ306"/>
      <c r="CU306" s="356"/>
      <c r="CV306" s="365" t="s">
        <v>142</v>
      </c>
      <c r="CW306" s="358"/>
      <c r="CX306" s="365" t="s">
        <v>143</v>
      </c>
      <c r="CY306" s="365" t="s">
        <v>144</v>
      </c>
    </row>
    <row r="307" spans="59:103" ht="13.95" customHeight="1" x14ac:dyDescent="0.25">
      <c r="BG307" s="590"/>
      <c r="BH307" s="591"/>
      <c r="BI307" s="592" t="s">
        <v>178</v>
      </c>
      <c r="BJ307" s="592"/>
      <c r="BK307" s="592"/>
      <c r="BL307" s="592"/>
      <c r="BM307" s="592"/>
      <c r="BN307" s="593" t="s">
        <v>179</v>
      </c>
      <c r="BO307" s="594">
        <v>3</v>
      </c>
      <c r="BP307"/>
      <c r="BQ307"/>
      <c r="BR307"/>
      <c r="BS307"/>
      <c r="BT307"/>
      <c r="BU307"/>
      <c r="BV307"/>
      <c r="BW307"/>
      <c r="BX307"/>
      <c r="BY307"/>
      <c r="BZ307"/>
      <c r="CU307" s="356"/>
      <c r="CV307" s="366"/>
      <c r="CW307" s="367"/>
      <c r="CX307" s="368"/>
      <c r="CY307" s="369"/>
    </row>
    <row r="308" spans="59:103" ht="13.95" customHeight="1" x14ac:dyDescent="0.3">
      <c r="BG308" s="595"/>
      <c r="BH308" s="596"/>
      <c r="BI308" s="597"/>
      <c r="BJ308" s="597"/>
      <c r="BK308" s="597"/>
      <c r="BL308" s="597"/>
      <c r="BM308" s="597"/>
      <c r="BN308" s="593"/>
      <c r="BO308" s="594"/>
      <c r="BP308"/>
      <c r="BQ308"/>
      <c r="BR308"/>
      <c r="BS308"/>
      <c r="BT308"/>
      <c r="BU308"/>
      <c r="BV308"/>
      <c r="BW308"/>
      <c r="BX308"/>
      <c r="BY308"/>
      <c r="BZ308"/>
      <c r="CU308" s="356"/>
      <c r="CV308" s="370"/>
      <c r="CW308" s="371"/>
      <c r="CX308" s="368"/>
      <c r="CY308" s="369"/>
    </row>
    <row r="309" spans="59:103" ht="13.95" customHeight="1" x14ac:dyDescent="0.25">
      <c r="BG309" s="598" t="s">
        <v>180</v>
      </c>
      <c r="BH309" s="599">
        <v>6</v>
      </c>
      <c r="BI309" s="592"/>
      <c r="BJ309" s="592"/>
      <c r="BK309" s="592" t="s">
        <v>100</v>
      </c>
      <c r="BL309" s="600">
        <f>$BL$178</f>
        <v>42635</v>
      </c>
      <c r="BM309" s="601"/>
      <c r="BN309" s="602"/>
      <c r="BO309" s="603"/>
      <c r="BP309"/>
      <c r="BQ309"/>
      <c r="BR309"/>
      <c r="BS309"/>
      <c r="BT309"/>
      <c r="BU309"/>
      <c r="BV309"/>
      <c r="BW309"/>
      <c r="BX309"/>
      <c r="BY309"/>
      <c r="BZ309"/>
      <c r="CU309" s="356"/>
      <c r="CV309" s="370"/>
      <c r="CW309" s="371"/>
      <c r="CX309" s="368"/>
      <c r="CY309" s="369"/>
    </row>
    <row r="310" spans="59:103" ht="13.95" customHeight="1" x14ac:dyDescent="0.3">
      <c r="BG310" s="604"/>
      <c r="BH310" s="596"/>
      <c r="BI310" s="597"/>
      <c r="BJ310" s="597"/>
      <c r="BK310" s="597"/>
      <c r="BL310" s="596"/>
      <c r="BM310" s="597"/>
      <c r="BN310" s="593"/>
      <c r="BO310" s="594"/>
      <c r="BP310"/>
      <c r="BQ310"/>
      <c r="BR310"/>
      <c r="BS310"/>
      <c r="BT310"/>
      <c r="BU310"/>
      <c r="BV310"/>
      <c r="BW310"/>
      <c r="BX310"/>
      <c r="BY310"/>
      <c r="BZ310"/>
      <c r="CU310" s="356"/>
      <c r="CV310" s="370"/>
      <c r="CW310" s="371"/>
      <c r="CX310" s="368"/>
      <c r="CY310" s="369"/>
    </row>
    <row r="311" spans="59:103" ht="13.95" customHeight="1" x14ac:dyDescent="0.3">
      <c r="BG311" s="598" t="s">
        <v>181</v>
      </c>
      <c r="BH311" s="605" t="str">
        <f>Donnees!BF8</f>
        <v>Carole Moreau</v>
      </c>
      <c r="BI311" s="591"/>
      <c r="BJ311" s="596"/>
      <c r="BK311" s="606"/>
      <c r="BL311" s="593" t="str">
        <f>$BL$180</f>
        <v>Sem3</v>
      </c>
      <c r="BM311" s="607"/>
      <c r="BN311" s="606"/>
      <c r="BO311" s="608"/>
      <c r="BP311"/>
      <c r="BQ311"/>
      <c r="BR311"/>
      <c r="BS311"/>
      <c r="BT311"/>
      <c r="BU311"/>
      <c r="BV311"/>
      <c r="BW311"/>
      <c r="BX311"/>
      <c r="BY311"/>
      <c r="BZ311"/>
      <c r="CU311" s="356"/>
      <c r="CV311" s="372"/>
      <c r="CW311" s="371"/>
      <c r="CX311" s="368"/>
      <c r="CY311" s="369"/>
    </row>
    <row r="312" spans="59:103" ht="13.95" customHeight="1" thickBot="1" x14ac:dyDescent="0.35">
      <c r="BG312" s="609"/>
      <c r="BH312" s="610"/>
      <c r="BI312" s="611"/>
      <c r="BJ312" s="612"/>
      <c r="BK312" s="612"/>
      <c r="BL312" s="610"/>
      <c r="BM312" s="613"/>
      <c r="BN312" s="611"/>
      <c r="BO312" s="614"/>
      <c r="BP312"/>
      <c r="BQ312"/>
      <c r="BR312"/>
      <c r="BS312"/>
      <c r="BT312"/>
      <c r="BU312"/>
      <c r="BV312"/>
      <c r="BW312"/>
      <c r="BX312"/>
      <c r="BY312"/>
      <c r="BZ312"/>
      <c r="CU312" s="356"/>
      <c r="CV312" s="358"/>
      <c r="CW312" s="358"/>
      <c r="CX312" s="361" t="s">
        <v>145</v>
      </c>
      <c r="CY312" s="373"/>
    </row>
    <row r="313" spans="59:103" ht="13.95" customHeight="1" thickBot="1" x14ac:dyDescent="0.3">
      <c r="BG313" s="615" t="s">
        <v>182</v>
      </c>
      <c r="BH313" s="616" t="s">
        <v>172</v>
      </c>
      <c r="BI313" s="617">
        <v>1</v>
      </c>
      <c r="BJ313" s="617">
        <v>2</v>
      </c>
      <c r="BK313" s="617">
        <v>3</v>
      </c>
      <c r="BL313" s="617" t="s">
        <v>126</v>
      </c>
      <c r="BM313" s="617">
        <v>69</v>
      </c>
      <c r="BN313" s="618">
        <v>169</v>
      </c>
      <c r="BO313" s="619">
        <v>269</v>
      </c>
      <c r="BP313"/>
      <c r="BQ313"/>
      <c r="BR313"/>
      <c r="BS313"/>
      <c r="BT313"/>
      <c r="BU313"/>
      <c r="BV313"/>
      <c r="BW313"/>
      <c r="BX313"/>
      <c r="BY313"/>
      <c r="BZ313"/>
      <c r="CU313" s="356"/>
      <c r="CV313" s="358"/>
      <c r="CW313" s="358"/>
      <c r="CX313" s="358"/>
      <c r="CY313" s="364"/>
    </row>
    <row r="314" spans="59:103" ht="13.95" customHeight="1" x14ac:dyDescent="0.25">
      <c r="BG314" s="620">
        <f t="shared" ref="BG314:BH318" si="4">C52</f>
        <v>0</v>
      </c>
      <c r="BH314" s="621">
        <f t="shared" si="4"/>
        <v>0</v>
      </c>
      <c r="BI314" s="622"/>
      <c r="BJ314" s="622"/>
      <c r="BK314" s="622"/>
      <c r="BL314" s="622"/>
      <c r="BM314" s="623"/>
      <c r="BN314" s="624"/>
      <c r="BO314" s="625"/>
      <c r="BP314"/>
      <c r="BQ314"/>
      <c r="BR314"/>
      <c r="BS314"/>
      <c r="BT314"/>
      <c r="BU314"/>
      <c r="BV314"/>
      <c r="BW314"/>
      <c r="BX314"/>
      <c r="BY314"/>
      <c r="BZ314"/>
      <c r="CU314" s="374"/>
      <c r="CV314" s="375" t="s">
        <v>146</v>
      </c>
      <c r="CW314" s="376"/>
      <c r="CX314" s="377" t="s">
        <v>147</v>
      </c>
      <c r="CY314" s="378"/>
    </row>
    <row r="315" spans="59:103" ht="13.95" customHeight="1" x14ac:dyDescent="0.25">
      <c r="BG315" s="620">
        <f t="shared" si="4"/>
        <v>0</v>
      </c>
      <c r="BH315" s="621">
        <f t="shared" si="4"/>
        <v>0</v>
      </c>
      <c r="BI315" s="622"/>
      <c r="BJ315" s="622"/>
      <c r="BK315" s="622"/>
      <c r="BL315" s="622"/>
      <c r="BM315" s="623"/>
      <c r="BN315" s="624"/>
      <c r="BO315" s="625"/>
      <c r="BP315"/>
      <c r="BQ315"/>
      <c r="BR315"/>
      <c r="BS315"/>
      <c r="BT315"/>
      <c r="BU315"/>
      <c r="BV315"/>
      <c r="BW315"/>
      <c r="BX315"/>
      <c r="BY315"/>
      <c r="BZ315"/>
    </row>
    <row r="316" spans="59:103" ht="13.95" customHeight="1" x14ac:dyDescent="0.25">
      <c r="BG316" s="620">
        <f t="shared" si="4"/>
        <v>0</v>
      </c>
      <c r="BH316" s="621">
        <f t="shared" si="4"/>
        <v>0</v>
      </c>
      <c r="BI316" s="622"/>
      <c r="BJ316" s="622"/>
      <c r="BK316" s="622"/>
      <c r="BL316" s="622"/>
      <c r="BM316" s="623"/>
      <c r="BN316" s="624"/>
      <c r="BO316" s="625"/>
      <c r="BP316"/>
      <c r="BQ316"/>
      <c r="BR316"/>
      <c r="BS316"/>
      <c r="BT316"/>
      <c r="BU316"/>
      <c r="BV316"/>
      <c r="BW316"/>
      <c r="BX316"/>
      <c r="BY316"/>
      <c r="BZ316"/>
      <c r="CU316" s="353"/>
      <c r="CV316" s="354" t="s">
        <v>136</v>
      </c>
      <c r="CW316" s="354"/>
      <c r="CX316" s="354" t="s">
        <v>137</v>
      </c>
      <c r="CY316" s="355">
        <f>$CY$175</f>
        <v>42642</v>
      </c>
    </row>
    <row r="317" spans="59:103" ht="13.95" customHeight="1" x14ac:dyDescent="0.25">
      <c r="BG317" s="620">
        <f t="shared" si="4"/>
        <v>0</v>
      </c>
      <c r="BH317" s="621">
        <f t="shared" si="4"/>
        <v>0</v>
      </c>
      <c r="BI317" s="622"/>
      <c r="BJ317" s="622"/>
      <c r="BK317" s="622"/>
      <c r="BL317" s="622"/>
      <c r="BM317" s="623"/>
      <c r="BN317" s="624"/>
      <c r="BO317" s="625"/>
      <c r="BP317"/>
      <c r="BQ317"/>
      <c r="BR317"/>
      <c r="BS317"/>
      <c r="BT317"/>
      <c r="BU317"/>
      <c r="BV317"/>
      <c r="BW317"/>
      <c r="BX317"/>
      <c r="BY317"/>
      <c r="BZ317"/>
      <c r="CU317" s="356"/>
      <c r="CV317" s="357" t="s">
        <v>6</v>
      </c>
      <c r="CW317" s="358"/>
      <c r="CX317" s="359" t="str">
        <f>$CX$176</f>
        <v xml:space="preserve">          Joueurs @ $13.00</v>
      </c>
      <c r="CY317" s="359" t="s">
        <v>139</v>
      </c>
    </row>
    <row r="318" spans="59:103" ht="13.95" customHeight="1" thickBot="1" x14ac:dyDescent="0.3">
      <c r="BG318" s="626">
        <f t="shared" si="4"/>
        <v>0</v>
      </c>
      <c r="BH318" s="627">
        <f t="shared" si="4"/>
        <v>0</v>
      </c>
      <c r="BI318" s="628"/>
      <c r="BJ318" s="628"/>
      <c r="BK318" s="628"/>
      <c r="BL318" s="628"/>
      <c r="BM318" s="629"/>
      <c r="BN318" s="630"/>
      <c r="BO318" s="631"/>
      <c r="BP318"/>
      <c r="BQ318"/>
      <c r="BR318"/>
      <c r="BS318"/>
      <c r="BT318"/>
      <c r="BU318"/>
      <c r="BV318"/>
      <c r="BW318"/>
      <c r="BX318"/>
      <c r="BY318"/>
      <c r="BZ318"/>
      <c r="CU318" s="356"/>
      <c r="CV318" s="360" t="str">
        <f>Donnees!BF12</f>
        <v>Raymond Chartré</v>
      </c>
      <c r="CW318" s="358"/>
      <c r="CX318" s="361" t="str">
        <f>$CX$177</f>
        <v xml:space="preserve">          Substituts @ $10.00</v>
      </c>
      <c r="CY318" s="361" t="s">
        <v>139</v>
      </c>
    </row>
    <row r="319" spans="59:103" ht="13.95" customHeight="1" x14ac:dyDescent="0.3">
      <c r="BG319" s="632" t="s">
        <v>183</v>
      </c>
      <c r="BH319" s="633">
        <f>SUM(BH314:BH318)</f>
        <v>0</v>
      </c>
      <c r="BI319" s="634"/>
      <c r="BJ319" s="634"/>
      <c r="BK319" s="634"/>
      <c r="BL319" s="634"/>
      <c r="BM319" s="635"/>
      <c r="BN319" s="618"/>
      <c r="BO319" s="619"/>
      <c r="BP319"/>
      <c r="BQ319"/>
      <c r="BR319"/>
      <c r="BS319"/>
      <c r="BT319"/>
      <c r="BU319"/>
      <c r="BV319"/>
      <c r="BW319"/>
      <c r="BX319"/>
      <c r="BY319"/>
      <c r="BZ319"/>
      <c r="CU319" s="356"/>
      <c r="CV319" s="360"/>
      <c r="CW319" s="358"/>
      <c r="CX319" s="362"/>
      <c r="CY319" s="363"/>
    </row>
    <row r="320" spans="59:103" ht="13.95" customHeight="1" x14ac:dyDescent="0.3">
      <c r="BG320" s="636" t="s">
        <v>184</v>
      </c>
      <c r="BH320" s="637">
        <f>A61</f>
        <v>0</v>
      </c>
      <c r="BI320" s="638"/>
      <c r="BJ320" s="638"/>
      <c r="BK320" s="638"/>
      <c r="BL320" s="638"/>
      <c r="BM320" s="639"/>
      <c r="BN320" s="624"/>
      <c r="BO320" s="625"/>
      <c r="BP320"/>
      <c r="BQ320"/>
      <c r="BR320"/>
      <c r="BS320"/>
      <c r="BT320"/>
      <c r="BU320"/>
      <c r="BV320"/>
      <c r="BW320"/>
      <c r="BX320"/>
      <c r="BY320"/>
      <c r="BZ320"/>
      <c r="CU320" s="356"/>
      <c r="CV320" s="358" t="s">
        <v>156</v>
      </c>
      <c r="CW320" s="358"/>
      <c r="CX320" s="358"/>
      <c r="CY320" s="364" t="str">
        <f>$CY$179</f>
        <v>Sem4</v>
      </c>
    </row>
    <row r="321" spans="59:103" ht="13.95" customHeight="1" thickBot="1" x14ac:dyDescent="0.35">
      <c r="BG321" s="640" t="s">
        <v>126</v>
      </c>
      <c r="BH321" s="641">
        <f>SUM(BH319:BH320)</f>
        <v>0</v>
      </c>
      <c r="BI321" s="642"/>
      <c r="BJ321" s="642"/>
      <c r="BK321" s="642"/>
      <c r="BL321" s="642"/>
      <c r="BM321" s="643"/>
      <c r="BN321" s="644"/>
      <c r="BO321" s="645"/>
      <c r="BP321"/>
      <c r="BQ321"/>
      <c r="BR321"/>
      <c r="BS321"/>
      <c r="BT321"/>
      <c r="BU321"/>
      <c r="BV321"/>
      <c r="BW321"/>
      <c r="BX321"/>
      <c r="BY321"/>
      <c r="BZ321"/>
      <c r="CU321" s="356"/>
      <c r="CV321" s="365" t="s">
        <v>142</v>
      </c>
      <c r="CW321" s="358"/>
      <c r="CX321" s="365" t="s">
        <v>143</v>
      </c>
      <c r="CY321" s="365" t="s">
        <v>144</v>
      </c>
    </row>
    <row r="322" spans="59:103" ht="13.95" customHeight="1" thickBot="1" x14ac:dyDescent="0.35">
      <c r="BG322" s="646" t="s">
        <v>185</v>
      </c>
      <c r="BH322" s="647"/>
      <c r="BI322" s="648"/>
      <c r="BJ322" s="649"/>
      <c r="BK322" s="650"/>
      <c r="BL322" s="651" t="s">
        <v>186</v>
      </c>
      <c r="BM322" s="652"/>
      <c r="BN322" s="653"/>
      <c r="BO322" s="654"/>
      <c r="BP322"/>
      <c r="BQ322"/>
      <c r="BR322"/>
      <c r="BS322"/>
      <c r="BT322"/>
      <c r="BU322"/>
      <c r="BV322"/>
      <c r="BW322"/>
      <c r="BX322"/>
      <c r="BY322"/>
      <c r="BZ322"/>
      <c r="CU322" s="356"/>
      <c r="CV322" s="366"/>
      <c r="CW322" s="367"/>
      <c r="CX322" s="368"/>
      <c r="CY322" s="369"/>
    </row>
    <row r="323" spans="59:103" ht="13.95" customHeight="1" thickBot="1" x14ac:dyDescent="0.35">
      <c r="BG323" s="655" t="s">
        <v>187</v>
      </c>
      <c r="BH323" s="656"/>
      <c r="BI323" s="657"/>
      <c r="BJ323" s="658"/>
      <c r="BK323" s="658"/>
      <c r="BL323" s="612"/>
      <c r="BM323" s="659"/>
      <c r="BN323" s="659"/>
      <c r="BO323" s="660"/>
      <c r="BP323"/>
      <c r="BQ323"/>
      <c r="BR323"/>
      <c r="BS323"/>
      <c r="BT323"/>
      <c r="BU323"/>
      <c r="BV323"/>
      <c r="BW323"/>
      <c r="BX323"/>
      <c r="BY323"/>
      <c r="BZ323"/>
      <c r="CU323" s="356"/>
      <c r="CV323" s="370"/>
      <c r="CW323" s="371"/>
      <c r="CX323" s="368"/>
      <c r="CY323" s="369"/>
    </row>
    <row r="324" spans="59:103" ht="13.95" customHeight="1" x14ac:dyDescent="0.25">
      <c r="BG324" s="661" t="s">
        <v>188</v>
      </c>
      <c r="BH324" s="662"/>
      <c r="BI324" s="617">
        <v>1</v>
      </c>
      <c r="BJ324" s="617">
        <v>2</v>
      </c>
      <c r="BK324" s="617">
        <v>3</v>
      </c>
      <c r="BL324" s="617" t="s">
        <v>126</v>
      </c>
      <c r="BM324" s="617">
        <v>69</v>
      </c>
      <c r="BN324" s="618">
        <v>169</v>
      </c>
      <c r="BO324" s="619">
        <v>269</v>
      </c>
      <c r="BP324"/>
      <c r="BQ324"/>
      <c r="BR324"/>
      <c r="BS324"/>
      <c r="BT324"/>
      <c r="BU324"/>
      <c r="BV324"/>
      <c r="BW324"/>
      <c r="BX324"/>
      <c r="BY324"/>
      <c r="BZ324"/>
      <c r="CU324" s="356"/>
      <c r="CV324" s="370"/>
      <c r="CW324" s="371"/>
      <c r="CX324" s="368"/>
      <c r="CY324" s="369"/>
    </row>
    <row r="325" spans="59:103" ht="13.95" customHeight="1" x14ac:dyDescent="0.3">
      <c r="BG325" s="663"/>
      <c r="BH325" s="664"/>
      <c r="BI325" s="665"/>
      <c r="BJ325" s="666"/>
      <c r="BK325" s="666"/>
      <c r="BL325" s="666"/>
      <c r="BM325" s="667"/>
      <c r="BN325" s="624"/>
      <c r="BO325" s="625"/>
      <c r="BP325"/>
      <c r="BQ325"/>
      <c r="BR325"/>
      <c r="BS325"/>
      <c r="BT325"/>
      <c r="BU325"/>
      <c r="BV325"/>
      <c r="BW325"/>
      <c r="BX325"/>
      <c r="BY325"/>
      <c r="BZ325"/>
      <c r="CU325" s="356"/>
      <c r="CV325" s="370"/>
      <c r="CW325" s="371"/>
      <c r="CX325" s="368"/>
      <c r="CY325" s="369"/>
    </row>
    <row r="326" spans="59:103" ht="13.95" customHeight="1" x14ac:dyDescent="0.3">
      <c r="BG326" s="668"/>
      <c r="BH326" s="669"/>
      <c r="BI326" s="670"/>
      <c r="BJ326" s="667"/>
      <c r="BK326" s="667"/>
      <c r="BL326" s="667"/>
      <c r="BM326" s="639"/>
      <c r="BN326" s="624"/>
      <c r="BO326" s="625"/>
      <c r="BP326"/>
      <c r="BQ326"/>
      <c r="BR326"/>
      <c r="BS326"/>
      <c r="BT326"/>
      <c r="BU326"/>
      <c r="BV326"/>
      <c r="BW326"/>
      <c r="BX326"/>
      <c r="BY326"/>
      <c r="BZ326"/>
      <c r="CU326" s="356"/>
      <c r="CV326" s="372"/>
      <c r="CW326" s="371"/>
      <c r="CX326" s="368"/>
      <c r="CY326" s="369"/>
    </row>
    <row r="327" spans="59:103" ht="13.95" customHeight="1" x14ac:dyDescent="0.3">
      <c r="BG327" s="671" t="s">
        <v>189</v>
      </c>
      <c r="BH327" s="669"/>
      <c r="BI327" s="670"/>
      <c r="BJ327" s="667"/>
      <c r="BK327" s="667"/>
      <c r="BL327" s="667"/>
      <c r="BM327" s="672"/>
      <c r="BN327" s="644"/>
      <c r="BO327" s="645"/>
      <c r="BP327"/>
      <c r="BQ327"/>
      <c r="BR327"/>
      <c r="BS327"/>
      <c r="BT327"/>
      <c r="BU327"/>
      <c r="BV327"/>
      <c r="BW327"/>
      <c r="BX327"/>
      <c r="BY327"/>
      <c r="BZ327"/>
      <c r="CU327" s="356"/>
      <c r="CV327" s="358"/>
      <c r="CW327" s="358"/>
      <c r="CX327" s="361" t="s">
        <v>145</v>
      </c>
      <c r="CY327" s="373"/>
    </row>
    <row r="328" spans="59:103" ht="13.95" customHeight="1" thickBot="1" x14ac:dyDescent="0.35">
      <c r="BG328" s="673"/>
      <c r="BH328" s="674"/>
      <c r="BI328" s="675"/>
      <c r="BJ328" s="672"/>
      <c r="BK328" s="672"/>
      <c r="BL328" s="672"/>
      <c r="BM328" s="672"/>
      <c r="BN328" s="644"/>
      <c r="BO328" s="645"/>
      <c r="BP328"/>
      <c r="BQ328"/>
      <c r="BR328"/>
      <c r="BS328"/>
      <c r="BT328"/>
      <c r="BU328"/>
      <c r="BV328"/>
      <c r="BW328"/>
      <c r="BX328"/>
      <c r="BY328"/>
      <c r="BZ328"/>
      <c r="CU328" s="356"/>
      <c r="CV328" s="358"/>
      <c r="CW328" s="358"/>
      <c r="CX328" s="358"/>
      <c r="CY328" s="364"/>
    </row>
    <row r="329" spans="59:103" ht="13.95" customHeight="1" thickBot="1" x14ac:dyDescent="0.35">
      <c r="BG329" s="676"/>
      <c r="BH329" s="675"/>
      <c r="BI329" s="675"/>
      <c r="BJ329" s="672"/>
      <c r="BK329" s="672"/>
      <c r="BL329" s="677"/>
      <c r="BM329" s="678"/>
      <c r="BN329" s="678"/>
      <c r="BO329" s="679"/>
      <c r="BP329"/>
      <c r="BQ329"/>
      <c r="BR329"/>
      <c r="BS329"/>
      <c r="BT329"/>
      <c r="BU329"/>
      <c r="BV329"/>
      <c r="BW329"/>
      <c r="BX329"/>
      <c r="BY329"/>
      <c r="BZ329"/>
      <c r="CU329" s="374"/>
      <c r="CV329" s="375" t="s">
        <v>146</v>
      </c>
      <c r="CW329" s="376"/>
      <c r="CX329" s="377" t="s">
        <v>147</v>
      </c>
      <c r="CY329" s="378"/>
    </row>
    <row r="330" spans="59:103" ht="13.95" customHeight="1" thickBot="1" x14ac:dyDescent="0.35">
      <c r="BG330" s="680"/>
      <c r="BH330" s="681"/>
      <c r="BI330" s="682"/>
      <c r="BJ330" s="682"/>
      <c r="BK330" s="683"/>
      <c r="BL330" s="614" t="s">
        <v>190</v>
      </c>
      <c r="BM330" s="684"/>
      <c r="BN330" s="659"/>
      <c r="BO330" s="660"/>
      <c r="BP330"/>
      <c r="BQ330"/>
      <c r="BR330"/>
      <c r="BS330"/>
      <c r="BT330"/>
      <c r="BU330"/>
      <c r="BV330"/>
      <c r="BW330"/>
      <c r="BX330"/>
      <c r="BY330"/>
      <c r="BZ330"/>
      <c r="CU330" s="379"/>
      <c r="CV330" s="379"/>
      <c r="CW330" s="379"/>
      <c r="CX330" s="379"/>
      <c r="CY330" s="379"/>
    </row>
    <row r="331" spans="59:103" ht="13.95" customHeight="1" x14ac:dyDescent="0.3">
      <c r="BG331" s="586"/>
      <c r="BH331" s="587" t="s">
        <v>176</v>
      </c>
      <c r="BI331" s="588"/>
      <c r="BJ331" s="588" t="s">
        <v>177</v>
      </c>
      <c r="BK331" s="588"/>
      <c r="BL331" s="588"/>
      <c r="BM331" s="588"/>
      <c r="BN331" s="588"/>
      <c r="BO331" s="589"/>
      <c r="BP331"/>
      <c r="BQ331"/>
      <c r="BR331"/>
      <c r="BS331"/>
      <c r="BT331"/>
      <c r="BU331"/>
      <c r="BV331"/>
      <c r="BW331"/>
      <c r="BX331"/>
      <c r="BY331"/>
      <c r="BZ331"/>
      <c r="CU331" s="48"/>
      <c r="CV331" s="48"/>
      <c r="CW331" s="48"/>
      <c r="CX331" s="48"/>
      <c r="CY331" s="48"/>
    </row>
    <row r="332" spans="59:103" ht="13.95" customHeight="1" x14ac:dyDescent="0.25">
      <c r="BG332" s="590"/>
      <c r="BH332" s="591"/>
      <c r="BI332" s="592" t="s">
        <v>178</v>
      </c>
      <c r="BJ332" s="592"/>
      <c r="BK332" s="592"/>
      <c r="BL332" s="592"/>
      <c r="BM332" s="592"/>
      <c r="BN332" s="593" t="s">
        <v>179</v>
      </c>
      <c r="BO332" s="594">
        <v>10</v>
      </c>
      <c r="BP332"/>
      <c r="BQ332"/>
      <c r="BR332"/>
      <c r="BS332"/>
      <c r="BT332"/>
      <c r="BU332"/>
      <c r="BV332"/>
      <c r="BW332"/>
      <c r="BX332"/>
      <c r="BY332"/>
      <c r="BZ332"/>
      <c r="CU332" s="353"/>
      <c r="CV332" s="354" t="s">
        <v>136</v>
      </c>
      <c r="CW332" s="354"/>
      <c r="CX332" s="354" t="s">
        <v>137</v>
      </c>
      <c r="CY332" s="355">
        <f>$CY$175</f>
        <v>42642</v>
      </c>
    </row>
    <row r="333" spans="59:103" ht="13.95" customHeight="1" x14ac:dyDescent="0.3">
      <c r="BG333" s="595"/>
      <c r="BH333" s="596"/>
      <c r="BI333" s="597"/>
      <c r="BJ333" s="597"/>
      <c r="BK333" s="597"/>
      <c r="BL333" s="597"/>
      <c r="BM333" s="597"/>
      <c r="BN333" s="593"/>
      <c r="BO333" s="594"/>
      <c r="BP333"/>
      <c r="BQ333"/>
      <c r="BR333"/>
      <c r="BS333"/>
      <c r="BT333"/>
      <c r="BU333"/>
      <c r="BV333"/>
      <c r="BW333"/>
      <c r="BX333"/>
      <c r="BY333"/>
      <c r="BZ333"/>
      <c r="CU333" s="356"/>
      <c r="CV333" s="357" t="s">
        <v>6</v>
      </c>
      <c r="CW333" s="358"/>
      <c r="CX333" s="359" t="str">
        <f>$CX$176</f>
        <v xml:space="preserve">          Joueurs @ $13.00</v>
      </c>
      <c r="CY333" s="359" t="s">
        <v>139</v>
      </c>
    </row>
    <row r="334" spans="59:103" ht="13.95" customHeight="1" x14ac:dyDescent="0.25">
      <c r="BG334" s="598" t="s">
        <v>180</v>
      </c>
      <c r="BH334" s="599">
        <v>7</v>
      </c>
      <c r="BI334" s="592"/>
      <c r="BJ334" s="592"/>
      <c r="BK334" s="592" t="s">
        <v>100</v>
      </c>
      <c r="BL334" s="600">
        <f>$BL$178</f>
        <v>42635</v>
      </c>
      <c r="BM334" s="601"/>
      <c r="BN334" s="602"/>
      <c r="BO334" s="603"/>
      <c r="BP334"/>
      <c r="BQ334"/>
      <c r="BR334"/>
      <c r="BS334"/>
      <c r="BT334"/>
      <c r="BU334"/>
      <c r="BV334"/>
      <c r="BW334"/>
      <c r="BX334"/>
      <c r="BY334"/>
      <c r="BZ334"/>
      <c r="CU334" s="356"/>
      <c r="CV334" s="360" t="str">
        <f>Donnees!BF13</f>
        <v>Dorothée Beauchesne</v>
      </c>
      <c r="CW334" s="358"/>
      <c r="CX334" s="361" t="str">
        <f>$CX$177</f>
        <v xml:space="preserve">          Substituts @ $10.00</v>
      </c>
      <c r="CY334" s="361" t="s">
        <v>139</v>
      </c>
    </row>
    <row r="335" spans="59:103" ht="13.95" customHeight="1" x14ac:dyDescent="0.3">
      <c r="BG335" s="604"/>
      <c r="BH335" s="596"/>
      <c r="BI335" s="597"/>
      <c r="BJ335" s="597"/>
      <c r="BK335" s="597"/>
      <c r="BL335" s="596"/>
      <c r="BM335" s="597"/>
      <c r="BN335" s="593"/>
      <c r="BO335" s="594"/>
      <c r="BP335"/>
      <c r="BQ335"/>
      <c r="BR335"/>
      <c r="BS335"/>
      <c r="BT335"/>
      <c r="BU335"/>
      <c r="BV335"/>
      <c r="BW335"/>
      <c r="BX335"/>
      <c r="BY335"/>
      <c r="BZ335"/>
      <c r="CU335" s="356"/>
      <c r="CV335" s="360"/>
      <c r="CW335" s="358"/>
      <c r="CX335" s="362"/>
      <c r="CY335" s="363"/>
    </row>
    <row r="336" spans="59:103" ht="13.95" customHeight="1" x14ac:dyDescent="0.3">
      <c r="BG336" s="598" t="s">
        <v>181</v>
      </c>
      <c r="BH336" s="605" t="str">
        <f>Donnees!BF9</f>
        <v>Cécile Hébert</v>
      </c>
      <c r="BI336" s="591"/>
      <c r="BJ336" s="596"/>
      <c r="BK336" s="606"/>
      <c r="BL336" s="593" t="str">
        <f>$BL$180</f>
        <v>Sem3</v>
      </c>
      <c r="BM336" s="607"/>
      <c r="BN336" s="606"/>
      <c r="BO336" s="608"/>
      <c r="BP336"/>
      <c r="BQ336"/>
      <c r="BR336"/>
      <c r="BS336"/>
      <c r="BT336"/>
      <c r="BU336"/>
      <c r="BV336"/>
      <c r="BW336"/>
      <c r="BX336"/>
      <c r="BY336"/>
      <c r="BZ336"/>
      <c r="CU336" s="356"/>
      <c r="CV336" s="358" t="s">
        <v>157</v>
      </c>
      <c r="CW336" s="358"/>
      <c r="CX336" s="358"/>
      <c r="CY336" s="364" t="str">
        <f>$CY$179</f>
        <v>Sem4</v>
      </c>
    </row>
    <row r="337" spans="59:103" ht="13.95" customHeight="1" thickBot="1" x14ac:dyDescent="0.35">
      <c r="BG337" s="609"/>
      <c r="BH337" s="610"/>
      <c r="BI337" s="611"/>
      <c r="BJ337" s="612"/>
      <c r="BK337" s="612"/>
      <c r="BL337" s="610"/>
      <c r="BM337" s="613"/>
      <c r="BN337" s="611"/>
      <c r="BO337" s="614"/>
      <c r="BP337"/>
      <c r="BQ337"/>
      <c r="BR337"/>
      <c r="BS337"/>
      <c r="BT337"/>
      <c r="BU337"/>
      <c r="BV337"/>
      <c r="BW337"/>
      <c r="BX337"/>
      <c r="BY337"/>
      <c r="BZ337"/>
      <c r="CU337" s="356"/>
      <c r="CV337" s="365" t="s">
        <v>142</v>
      </c>
      <c r="CW337" s="358"/>
      <c r="CX337" s="365" t="s">
        <v>143</v>
      </c>
      <c r="CY337" s="365" t="s">
        <v>144</v>
      </c>
    </row>
    <row r="338" spans="59:103" ht="13.95" customHeight="1" x14ac:dyDescent="0.25">
      <c r="BG338" s="615" t="s">
        <v>182</v>
      </c>
      <c r="BH338" s="616" t="s">
        <v>172</v>
      </c>
      <c r="BI338" s="617">
        <v>1</v>
      </c>
      <c r="BJ338" s="617">
        <v>2</v>
      </c>
      <c r="BK338" s="617">
        <v>3</v>
      </c>
      <c r="BL338" s="617" t="s">
        <v>126</v>
      </c>
      <c r="BM338" s="617">
        <v>69</v>
      </c>
      <c r="BN338" s="618">
        <v>169</v>
      </c>
      <c r="BO338" s="619">
        <v>269</v>
      </c>
      <c r="BP338"/>
      <c r="BQ338"/>
      <c r="BR338"/>
      <c r="BS338"/>
      <c r="BT338"/>
      <c r="BU338"/>
      <c r="BV338"/>
      <c r="BW338"/>
      <c r="BX338"/>
      <c r="BY338"/>
      <c r="BZ338"/>
      <c r="CU338" s="356"/>
      <c r="CV338" s="366"/>
      <c r="CW338" s="367"/>
      <c r="CX338" s="368"/>
      <c r="CY338" s="369"/>
    </row>
    <row r="339" spans="59:103" ht="13.95" customHeight="1" x14ac:dyDescent="0.25">
      <c r="BG339" s="620">
        <f t="shared" ref="BG339:BH343" si="5">C62</f>
        <v>0</v>
      </c>
      <c r="BH339" s="621">
        <f t="shared" si="5"/>
        <v>0</v>
      </c>
      <c r="BI339" s="622"/>
      <c r="BJ339" s="622"/>
      <c r="BK339" s="622"/>
      <c r="BL339" s="622"/>
      <c r="BM339" s="623"/>
      <c r="BN339" s="624"/>
      <c r="BO339" s="625"/>
      <c r="BP339"/>
      <c r="BQ339"/>
      <c r="BR339"/>
      <c r="BS339"/>
      <c r="BT339"/>
      <c r="BU339"/>
      <c r="BV339"/>
      <c r="BW339"/>
      <c r="BX339"/>
      <c r="BY339"/>
      <c r="BZ339"/>
      <c r="CU339" s="356"/>
      <c r="CV339" s="370"/>
      <c r="CW339" s="371"/>
      <c r="CX339" s="368"/>
      <c r="CY339" s="369"/>
    </row>
    <row r="340" spans="59:103" ht="13.95" customHeight="1" x14ac:dyDescent="0.25">
      <c r="BG340" s="620">
        <f t="shared" si="5"/>
        <v>0</v>
      </c>
      <c r="BH340" s="621">
        <f t="shared" si="5"/>
        <v>0</v>
      </c>
      <c r="BI340" s="622"/>
      <c r="BJ340" s="622"/>
      <c r="BK340" s="622"/>
      <c r="BL340" s="622"/>
      <c r="BM340" s="623"/>
      <c r="BN340" s="624"/>
      <c r="BO340" s="625"/>
      <c r="BP340"/>
      <c r="BQ340"/>
      <c r="BR340"/>
      <c r="BS340"/>
      <c r="BT340"/>
      <c r="BU340"/>
      <c r="BV340"/>
      <c r="BW340"/>
      <c r="BX340"/>
      <c r="BY340"/>
      <c r="BZ340"/>
      <c r="CU340" s="356"/>
      <c r="CV340" s="370"/>
      <c r="CW340" s="371"/>
      <c r="CX340" s="368"/>
      <c r="CY340" s="369"/>
    </row>
    <row r="341" spans="59:103" ht="13.95" customHeight="1" x14ac:dyDescent="0.25">
      <c r="BG341" s="620">
        <f t="shared" si="5"/>
        <v>0</v>
      </c>
      <c r="BH341" s="621">
        <f t="shared" si="5"/>
        <v>0</v>
      </c>
      <c r="BI341" s="622"/>
      <c r="BJ341" s="622"/>
      <c r="BK341" s="622"/>
      <c r="BL341" s="622"/>
      <c r="BM341" s="623"/>
      <c r="BN341" s="624"/>
      <c r="BO341" s="625"/>
      <c r="BP341"/>
      <c r="BQ341"/>
      <c r="BR341"/>
      <c r="BS341"/>
      <c r="BT341"/>
      <c r="BU341"/>
      <c r="BV341"/>
      <c r="BW341"/>
      <c r="BX341"/>
      <c r="BY341"/>
      <c r="BZ341"/>
      <c r="CU341" s="356"/>
      <c r="CV341" s="370"/>
      <c r="CW341" s="371"/>
      <c r="CX341" s="368"/>
      <c r="CY341" s="369"/>
    </row>
    <row r="342" spans="59:103" ht="13.95" customHeight="1" x14ac:dyDescent="0.25">
      <c r="BG342" s="620">
        <f t="shared" si="5"/>
        <v>0</v>
      </c>
      <c r="BH342" s="621">
        <f t="shared" si="5"/>
        <v>0</v>
      </c>
      <c r="BI342" s="622"/>
      <c r="BJ342" s="622"/>
      <c r="BK342" s="622"/>
      <c r="BL342" s="622"/>
      <c r="BM342" s="623"/>
      <c r="BN342" s="624"/>
      <c r="BO342" s="625"/>
      <c r="BP342"/>
      <c r="BQ342"/>
      <c r="BR342"/>
      <c r="BS342"/>
      <c r="BT342"/>
      <c r="BU342"/>
      <c r="BV342"/>
      <c r="BW342"/>
      <c r="BX342"/>
      <c r="BY342"/>
      <c r="BZ342"/>
      <c r="CU342" s="356"/>
      <c r="CV342" s="372"/>
      <c r="CW342" s="371"/>
      <c r="CX342" s="368"/>
      <c r="CY342" s="369"/>
    </row>
    <row r="343" spans="59:103" ht="13.95" customHeight="1" thickBot="1" x14ac:dyDescent="0.3">
      <c r="BG343" s="626">
        <f t="shared" si="5"/>
        <v>0</v>
      </c>
      <c r="BH343" s="627">
        <f t="shared" si="5"/>
        <v>0</v>
      </c>
      <c r="BI343" s="628"/>
      <c r="BJ343" s="628"/>
      <c r="BK343" s="628"/>
      <c r="BL343" s="628"/>
      <c r="BM343" s="629"/>
      <c r="BN343" s="630"/>
      <c r="BO343" s="631"/>
      <c r="BP343"/>
      <c r="BQ343"/>
      <c r="BR343"/>
      <c r="BS343"/>
      <c r="BT343"/>
      <c r="BU343"/>
      <c r="BV343"/>
      <c r="BW343"/>
      <c r="BX343"/>
      <c r="BY343"/>
      <c r="BZ343"/>
      <c r="CU343" s="356"/>
      <c r="CV343" s="358"/>
      <c r="CW343" s="358"/>
      <c r="CX343" s="361" t="s">
        <v>145</v>
      </c>
      <c r="CY343" s="373"/>
    </row>
    <row r="344" spans="59:103" ht="13.95" customHeight="1" thickBot="1" x14ac:dyDescent="0.35">
      <c r="BG344" s="632" t="s">
        <v>183</v>
      </c>
      <c r="BH344" s="633">
        <f>SUM(BH339:BH343)</f>
        <v>0</v>
      </c>
      <c r="BI344" s="634"/>
      <c r="BJ344" s="634"/>
      <c r="BK344" s="634"/>
      <c r="BL344" s="634"/>
      <c r="BM344" s="635"/>
      <c r="BN344" s="618"/>
      <c r="BO344" s="619"/>
      <c r="BP344"/>
      <c r="BQ344"/>
      <c r="BR344"/>
      <c r="BS344"/>
      <c r="BT344"/>
      <c r="BU344"/>
      <c r="BV344"/>
      <c r="BW344"/>
      <c r="BX344"/>
      <c r="BY344"/>
      <c r="BZ344"/>
      <c r="CU344" s="356"/>
      <c r="CV344" s="358"/>
      <c r="CW344" s="358"/>
      <c r="CX344" s="358"/>
      <c r="CY344" s="364"/>
    </row>
    <row r="345" spans="59:103" ht="13.95" customHeight="1" x14ac:dyDescent="0.3">
      <c r="BG345" s="636" t="s">
        <v>184</v>
      </c>
      <c r="BH345" s="637">
        <f>A71</f>
        <v>0</v>
      </c>
      <c r="BI345" s="638"/>
      <c r="BJ345" s="638"/>
      <c r="BK345" s="638"/>
      <c r="BL345" s="638"/>
      <c r="BM345" s="639"/>
      <c r="BN345" s="624"/>
      <c r="BO345" s="625"/>
      <c r="BP345"/>
      <c r="BQ345"/>
      <c r="BR345"/>
      <c r="BS345"/>
      <c r="BT345"/>
      <c r="BU345"/>
      <c r="BV345"/>
      <c r="BW345"/>
      <c r="BX345"/>
      <c r="BY345"/>
      <c r="BZ345"/>
      <c r="CU345" s="374"/>
      <c r="CV345" s="375" t="s">
        <v>146</v>
      </c>
      <c r="CW345" s="376"/>
      <c r="CX345" s="377" t="s">
        <v>147</v>
      </c>
      <c r="CY345" s="378"/>
    </row>
    <row r="346" spans="59:103" ht="13.95" customHeight="1" thickBot="1" x14ac:dyDescent="0.35">
      <c r="BG346" s="640" t="s">
        <v>126</v>
      </c>
      <c r="BH346" s="641">
        <f>SUM(BH344:BH345)</f>
        <v>0</v>
      </c>
      <c r="BI346" s="642"/>
      <c r="BJ346" s="642"/>
      <c r="BK346" s="642"/>
      <c r="BL346" s="642"/>
      <c r="BM346" s="643"/>
      <c r="BN346" s="644"/>
      <c r="BO346" s="645"/>
      <c r="BP346"/>
      <c r="BQ346"/>
      <c r="BR346"/>
      <c r="BS346"/>
      <c r="BT346"/>
      <c r="BU346"/>
      <c r="BV346"/>
      <c r="BW346"/>
      <c r="BX346"/>
      <c r="BY346"/>
      <c r="BZ346"/>
      <c r="CU346" s="48"/>
      <c r="CV346" s="48"/>
      <c r="CW346" s="48"/>
      <c r="CX346" s="48"/>
      <c r="CY346" s="48"/>
    </row>
    <row r="347" spans="59:103" ht="13.95" customHeight="1" thickBot="1" x14ac:dyDescent="0.35">
      <c r="BG347" s="646" t="s">
        <v>185</v>
      </c>
      <c r="BH347" s="647"/>
      <c r="BI347" s="648"/>
      <c r="BJ347" s="649"/>
      <c r="BK347" s="650"/>
      <c r="BL347" s="651" t="s">
        <v>186</v>
      </c>
      <c r="BM347" s="652"/>
      <c r="BN347" s="653"/>
      <c r="BO347" s="654"/>
      <c r="BP347"/>
      <c r="BQ347"/>
      <c r="BR347"/>
      <c r="BS347"/>
      <c r="BT347"/>
      <c r="BU347"/>
      <c r="BV347"/>
      <c r="BW347"/>
      <c r="BX347"/>
      <c r="BY347"/>
      <c r="BZ347"/>
      <c r="CU347" s="48"/>
      <c r="CV347" s="48"/>
      <c r="CW347" s="48"/>
      <c r="CX347" s="48"/>
      <c r="CY347" s="48"/>
    </row>
    <row r="348" spans="59:103" ht="13.95" customHeight="1" thickBot="1" x14ac:dyDescent="0.35">
      <c r="BG348" s="655" t="s">
        <v>187</v>
      </c>
      <c r="BH348" s="656"/>
      <c r="BI348" s="657"/>
      <c r="BJ348" s="658"/>
      <c r="BK348" s="658"/>
      <c r="BL348" s="612"/>
      <c r="BM348" s="659"/>
      <c r="BN348" s="659"/>
      <c r="BO348" s="660"/>
      <c r="BP348"/>
      <c r="BQ348"/>
      <c r="BR348"/>
      <c r="BS348"/>
      <c r="BT348"/>
      <c r="BU348"/>
      <c r="BV348"/>
      <c r="BW348"/>
      <c r="BX348"/>
      <c r="BY348"/>
      <c r="BZ348"/>
      <c r="CU348" s="353"/>
      <c r="CV348" s="354" t="s">
        <v>136</v>
      </c>
      <c r="CW348" s="354"/>
      <c r="CX348" s="354" t="s">
        <v>137</v>
      </c>
      <c r="CY348" s="355">
        <f>$CY$175</f>
        <v>42642</v>
      </c>
    </row>
    <row r="349" spans="59:103" ht="13.95" customHeight="1" x14ac:dyDescent="0.25">
      <c r="BG349" s="661" t="s">
        <v>188</v>
      </c>
      <c r="BH349" s="662"/>
      <c r="BI349" s="617">
        <v>1</v>
      </c>
      <c r="BJ349" s="617">
        <v>2</v>
      </c>
      <c r="BK349" s="617">
        <v>3</v>
      </c>
      <c r="BL349" s="617" t="s">
        <v>126</v>
      </c>
      <c r="BM349" s="617">
        <v>69</v>
      </c>
      <c r="BN349" s="618">
        <v>169</v>
      </c>
      <c r="BO349" s="619">
        <v>269</v>
      </c>
      <c r="BP349"/>
      <c r="BQ349"/>
      <c r="BR349"/>
      <c r="BS349"/>
      <c r="BT349"/>
      <c r="BU349"/>
      <c r="BV349"/>
      <c r="BW349"/>
      <c r="BX349"/>
      <c r="BY349"/>
      <c r="BZ349"/>
      <c r="CU349" s="356"/>
      <c r="CV349" s="357" t="s">
        <v>6</v>
      </c>
      <c r="CW349" s="358"/>
      <c r="CX349" s="359" t="str">
        <f>$CX$176</f>
        <v xml:space="preserve">          Joueurs @ $13.00</v>
      </c>
      <c r="CY349" s="359" t="s">
        <v>139</v>
      </c>
    </row>
    <row r="350" spans="59:103" ht="13.95" customHeight="1" x14ac:dyDescent="0.3">
      <c r="BG350" s="663"/>
      <c r="BH350" s="664"/>
      <c r="BI350" s="665"/>
      <c r="BJ350" s="666"/>
      <c r="BK350" s="666"/>
      <c r="BL350" s="666"/>
      <c r="BM350" s="667"/>
      <c r="BN350" s="624"/>
      <c r="BO350" s="625"/>
      <c r="BP350"/>
      <c r="BQ350"/>
      <c r="BR350"/>
      <c r="BS350"/>
      <c r="BT350"/>
      <c r="BU350"/>
      <c r="BV350"/>
      <c r="BW350"/>
      <c r="BX350"/>
      <c r="BY350"/>
      <c r="BZ350"/>
      <c r="CU350" s="356"/>
      <c r="CV350" s="360" t="str">
        <f>Donnees!BF14</f>
        <v>Claire Lessard</v>
      </c>
      <c r="CW350" s="358"/>
      <c r="CX350" s="361" t="str">
        <f>$CX$177</f>
        <v xml:space="preserve">          Substituts @ $10.00</v>
      </c>
      <c r="CY350" s="361" t="s">
        <v>139</v>
      </c>
    </row>
    <row r="351" spans="59:103" ht="13.95" customHeight="1" x14ac:dyDescent="0.3">
      <c r="BG351" s="668"/>
      <c r="BH351" s="669"/>
      <c r="BI351" s="670"/>
      <c r="BJ351" s="667"/>
      <c r="BK351" s="667"/>
      <c r="BL351" s="667"/>
      <c r="BM351" s="639"/>
      <c r="BN351" s="624"/>
      <c r="BO351" s="625"/>
      <c r="BP351"/>
      <c r="BQ351"/>
      <c r="BR351"/>
      <c r="BS351"/>
      <c r="BT351"/>
      <c r="BU351"/>
      <c r="BV351"/>
      <c r="BW351"/>
      <c r="BX351"/>
      <c r="BY351"/>
      <c r="BZ351"/>
      <c r="CU351" s="356"/>
      <c r="CV351" s="360"/>
      <c r="CW351" s="358"/>
      <c r="CX351" s="362"/>
      <c r="CY351" s="363"/>
    </row>
    <row r="352" spans="59:103" ht="13.95" customHeight="1" x14ac:dyDescent="0.3">
      <c r="BG352" s="671" t="s">
        <v>189</v>
      </c>
      <c r="BH352" s="669"/>
      <c r="BI352" s="670"/>
      <c r="BJ352" s="667"/>
      <c r="BK352" s="667"/>
      <c r="BL352" s="667"/>
      <c r="BM352" s="672"/>
      <c r="BN352" s="644"/>
      <c r="BO352" s="645"/>
      <c r="BP352"/>
      <c r="BQ352"/>
      <c r="BR352"/>
      <c r="BS352"/>
      <c r="BT352"/>
      <c r="BU352"/>
      <c r="BV352"/>
      <c r="BW352"/>
      <c r="BX352"/>
      <c r="BY352"/>
      <c r="BZ352"/>
      <c r="CU352" s="356"/>
      <c r="CV352" s="358" t="s">
        <v>158</v>
      </c>
      <c r="CW352" s="358"/>
      <c r="CX352" s="358"/>
      <c r="CY352" s="364" t="str">
        <f>$CY$179</f>
        <v>Sem4</v>
      </c>
    </row>
    <row r="353" spans="59:103" ht="13.95" customHeight="1" x14ac:dyDescent="0.3">
      <c r="BG353" s="673"/>
      <c r="BH353" s="674"/>
      <c r="BI353" s="675"/>
      <c r="BJ353" s="672"/>
      <c r="BK353" s="672"/>
      <c r="BL353" s="672"/>
      <c r="BM353" s="672"/>
      <c r="BN353" s="644"/>
      <c r="BO353" s="645"/>
      <c r="BP353"/>
      <c r="BQ353"/>
      <c r="BR353"/>
      <c r="BS353"/>
      <c r="BT353"/>
      <c r="BU353"/>
      <c r="BV353"/>
      <c r="BW353"/>
      <c r="BX353"/>
      <c r="BY353"/>
      <c r="BZ353"/>
      <c r="CU353" s="356"/>
      <c r="CV353" s="365" t="s">
        <v>142</v>
      </c>
      <c r="CW353" s="358"/>
      <c r="CX353" s="365" t="s">
        <v>143</v>
      </c>
      <c r="CY353" s="365" t="s">
        <v>144</v>
      </c>
    </row>
    <row r="354" spans="59:103" ht="13.95" customHeight="1" thickBot="1" x14ac:dyDescent="0.35">
      <c r="BG354" s="676"/>
      <c r="BH354" s="675"/>
      <c r="BI354" s="675"/>
      <c r="BJ354" s="672"/>
      <c r="BK354" s="672"/>
      <c r="BL354" s="677"/>
      <c r="BM354" s="678"/>
      <c r="BN354" s="678"/>
      <c r="BO354" s="679"/>
      <c r="BP354"/>
      <c r="BQ354"/>
      <c r="BR354"/>
      <c r="BS354"/>
      <c r="BT354"/>
      <c r="BU354"/>
      <c r="BV354"/>
      <c r="BW354"/>
      <c r="BX354"/>
      <c r="BY354"/>
      <c r="BZ354"/>
      <c r="CU354" s="356"/>
      <c r="CV354" s="366"/>
      <c r="CW354" s="367"/>
      <c r="CX354" s="368"/>
      <c r="CY354" s="369"/>
    </row>
    <row r="355" spans="59:103" ht="13.95" customHeight="1" thickBot="1" x14ac:dyDescent="0.35">
      <c r="BG355" s="680"/>
      <c r="BH355" s="681"/>
      <c r="BI355" s="682"/>
      <c r="BJ355" s="682"/>
      <c r="BK355" s="683"/>
      <c r="BL355" s="614" t="s">
        <v>190</v>
      </c>
      <c r="BM355" s="684"/>
      <c r="BN355" s="659"/>
      <c r="BO355" s="660"/>
      <c r="BP355"/>
      <c r="BQ355"/>
      <c r="BR355"/>
      <c r="BS355"/>
      <c r="BT355"/>
      <c r="BU355"/>
      <c r="BV355"/>
      <c r="BW355"/>
      <c r="BX355"/>
      <c r="BY355"/>
      <c r="BZ355"/>
      <c r="CU355" s="356"/>
      <c r="CV355" s="370"/>
      <c r="CW355" s="371"/>
      <c r="CX355" s="368"/>
      <c r="CY355" s="369"/>
    </row>
    <row r="356" spans="59:103" ht="13.95" customHeight="1" x14ac:dyDescent="0.3">
      <c r="BG356" s="685"/>
      <c r="BH356" s="686"/>
      <c r="BI356" s="685"/>
      <c r="BJ356" s="685"/>
      <c r="BK356" s="685"/>
      <c r="BL356" s="685"/>
      <c r="BM356" s="685"/>
      <c r="BN356" s="26"/>
      <c r="BO356" s="26"/>
      <c r="BP356"/>
      <c r="BQ356"/>
      <c r="BR356"/>
      <c r="BS356"/>
      <c r="BT356"/>
      <c r="BU356"/>
      <c r="BV356"/>
      <c r="BW356"/>
      <c r="BX356"/>
      <c r="BY356"/>
      <c r="BZ356"/>
      <c r="CU356" s="356"/>
      <c r="CV356" s="370"/>
      <c r="CW356" s="371"/>
      <c r="CX356" s="368"/>
      <c r="CY356" s="369"/>
    </row>
    <row r="357" spans="59:103" ht="13.95" customHeight="1" thickBot="1" x14ac:dyDescent="0.35">
      <c r="BG357" s="48"/>
      <c r="BH357" s="48"/>
      <c r="BI357" s="48"/>
      <c r="BJ357" s="48"/>
      <c r="BK357" s="48"/>
      <c r="BL357" s="48"/>
      <c r="BM357" s="48"/>
      <c r="BN357" s="48"/>
      <c r="BO357" s="48"/>
      <c r="BP357"/>
      <c r="BQ357"/>
      <c r="BR357"/>
      <c r="BS357"/>
      <c r="BT357"/>
      <c r="BU357"/>
      <c r="BV357"/>
      <c r="BW357"/>
      <c r="BX357"/>
      <c r="BY357"/>
      <c r="BZ357"/>
      <c r="CU357" s="356"/>
      <c r="CV357" s="370"/>
      <c r="CW357" s="371"/>
      <c r="CX357" s="368"/>
      <c r="CY357" s="369"/>
    </row>
    <row r="358" spans="59:103" ht="13.95" customHeight="1" x14ac:dyDescent="0.25">
      <c r="BG358" s="586"/>
      <c r="BH358" s="587" t="s">
        <v>176</v>
      </c>
      <c r="BI358" s="588"/>
      <c r="BJ358" s="588" t="s">
        <v>177</v>
      </c>
      <c r="BK358" s="588"/>
      <c r="BL358" s="588"/>
      <c r="BM358" s="588"/>
      <c r="BN358" s="588"/>
      <c r="BO358" s="589"/>
      <c r="BP358"/>
      <c r="BQ358"/>
      <c r="BR358"/>
      <c r="BS358"/>
      <c r="BT358"/>
      <c r="BU358"/>
      <c r="BV358"/>
      <c r="BW358"/>
      <c r="BX358"/>
      <c r="BY358"/>
      <c r="BZ358"/>
      <c r="CU358" s="356"/>
      <c r="CV358" s="372"/>
      <c r="CW358" s="371"/>
      <c r="CX358" s="368"/>
      <c r="CY358" s="369"/>
    </row>
    <row r="359" spans="59:103" ht="13.95" customHeight="1" x14ac:dyDescent="0.25">
      <c r="BG359" s="590"/>
      <c r="BH359" s="591"/>
      <c r="BI359" s="592" t="s">
        <v>178</v>
      </c>
      <c r="BJ359" s="592"/>
      <c r="BK359" s="592"/>
      <c r="BL359" s="592"/>
      <c r="BM359" s="592"/>
      <c r="BN359" s="593" t="s">
        <v>179</v>
      </c>
      <c r="BO359" s="594">
        <v>5</v>
      </c>
      <c r="BP359"/>
      <c r="BQ359"/>
      <c r="BR359"/>
      <c r="BS359"/>
      <c r="BT359"/>
      <c r="BU359"/>
      <c r="BV359"/>
      <c r="BW359"/>
      <c r="BX359"/>
      <c r="BY359"/>
      <c r="BZ359"/>
      <c r="CU359" s="356"/>
      <c r="CV359" s="358"/>
      <c r="CW359" s="358"/>
      <c r="CX359" s="361" t="s">
        <v>145</v>
      </c>
      <c r="CY359" s="373"/>
    </row>
    <row r="360" spans="59:103" ht="13.95" customHeight="1" thickBot="1" x14ac:dyDescent="0.35">
      <c r="BG360" s="595"/>
      <c r="BH360" s="596"/>
      <c r="BI360" s="597"/>
      <c r="BJ360" s="597"/>
      <c r="BK360" s="597"/>
      <c r="BL360" s="597"/>
      <c r="BM360" s="597"/>
      <c r="BN360" s="593"/>
      <c r="BO360" s="594"/>
      <c r="BP360"/>
      <c r="BQ360"/>
      <c r="BR360"/>
      <c r="BS360"/>
      <c r="BT360"/>
      <c r="BU360"/>
      <c r="BV360"/>
      <c r="BW360"/>
      <c r="BX360"/>
      <c r="BY360"/>
      <c r="BZ360"/>
      <c r="CU360" s="356"/>
      <c r="CV360" s="358"/>
      <c r="CW360" s="358"/>
      <c r="CX360" s="358"/>
      <c r="CY360" s="364"/>
    </row>
    <row r="361" spans="59:103" ht="13.95" customHeight="1" x14ac:dyDescent="0.25">
      <c r="BG361" s="598" t="s">
        <v>180</v>
      </c>
      <c r="BH361" s="599">
        <v>8</v>
      </c>
      <c r="BI361" s="592"/>
      <c r="BJ361" s="592"/>
      <c r="BK361" s="592" t="s">
        <v>100</v>
      </c>
      <c r="BL361" s="600">
        <f>$BL$178</f>
        <v>42635</v>
      </c>
      <c r="BM361" s="601"/>
      <c r="BN361" s="602"/>
      <c r="BO361" s="603"/>
      <c r="BP361"/>
      <c r="BQ361"/>
      <c r="BR361"/>
      <c r="BS361"/>
      <c r="BT361"/>
      <c r="BU361"/>
      <c r="BV361"/>
      <c r="BW361"/>
      <c r="BX361"/>
      <c r="BY361"/>
      <c r="BZ361"/>
      <c r="CU361" s="374"/>
      <c r="CV361" s="375" t="s">
        <v>146</v>
      </c>
      <c r="CW361" s="376"/>
      <c r="CX361" s="377" t="s">
        <v>147</v>
      </c>
      <c r="CY361" s="378"/>
    </row>
    <row r="362" spans="59:103" ht="13.95" customHeight="1" x14ac:dyDescent="0.3">
      <c r="BG362" s="604"/>
      <c r="BH362" s="596"/>
      <c r="BI362" s="597"/>
      <c r="BJ362" s="597"/>
      <c r="BK362" s="597"/>
      <c r="BL362" s="596"/>
      <c r="BM362" s="597"/>
      <c r="BN362" s="593"/>
      <c r="BO362" s="594"/>
      <c r="BP362"/>
      <c r="BQ362"/>
      <c r="BR362"/>
      <c r="BS362"/>
      <c r="BT362"/>
      <c r="BU362"/>
      <c r="BV362"/>
      <c r="BW362"/>
      <c r="BX362"/>
      <c r="BY362"/>
      <c r="BZ362"/>
    </row>
    <row r="363" spans="59:103" ht="13.95" customHeight="1" x14ac:dyDescent="0.3">
      <c r="BG363" s="598" t="s">
        <v>181</v>
      </c>
      <c r="BH363" s="605" t="str">
        <f>Donnees!BF10</f>
        <v>Jeannine Chartré</v>
      </c>
      <c r="BI363" s="591"/>
      <c r="BJ363" s="596"/>
      <c r="BK363" s="606"/>
      <c r="BL363" s="593" t="str">
        <f>$BL$180</f>
        <v>Sem3</v>
      </c>
      <c r="BM363" s="607"/>
      <c r="BN363" s="606"/>
      <c r="BO363" s="608"/>
      <c r="BP363"/>
      <c r="BQ363"/>
      <c r="BR363"/>
      <c r="BS363"/>
      <c r="BT363"/>
      <c r="BU363"/>
      <c r="BV363"/>
      <c r="BW363"/>
      <c r="BX363"/>
      <c r="BY363"/>
      <c r="BZ363"/>
      <c r="CU363" s="353"/>
      <c r="CV363" s="354" t="s">
        <v>136</v>
      </c>
      <c r="CW363" s="354"/>
      <c r="CX363" s="354" t="s">
        <v>137</v>
      </c>
      <c r="CY363" s="355">
        <f>$CY$175</f>
        <v>42642</v>
      </c>
    </row>
    <row r="364" spans="59:103" ht="13.95" customHeight="1" thickBot="1" x14ac:dyDescent="0.35">
      <c r="BG364" s="609"/>
      <c r="BH364" s="610"/>
      <c r="BI364" s="611"/>
      <c r="BJ364" s="612"/>
      <c r="BK364" s="612"/>
      <c r="BL364" s="610"/>
      <c r="BM364" s="613"/>
      <c r="BN364" s="611"/>
      <c r="BO364" s="614"/>
      <c r="BP364"/>
      <c r="BQ364"/>
      <c r="BR364"/>
      <c r="BS364"/>
      <c r="BT364"/>
      <c r="BU364"/>
      <c r="BV364"/>
      <c r="BW364"/>
      <c r="BX364"/>
      <c r="BY364"/>
      <c r="BZ364"/>
      <c r="CU364" s="356"/>
      <c r="CV364" s="357" t="s">
        <v>6</v>
      </c>
      <c r="CW364" s="358"/>
      <c r="CX364" s="359" t="str">
        <f>$CX$176</f>
        <v xml:space="preserve">          Joueurs @ $13.00</v>
      </c>
      <c r="CY364" s="359" t="s">
        <v>139</v>
      </c>
    </row>
    <row r="365" spans="59:103" ht="13.95" customHeight="1" x14ac:dyDescent="0.25">
      <c r="BG365" s="615" t="s">
        <v>182</v>
      </c>
      <c r="BH365" s="616" t="s">
        <v>172</v>
      </c>
      <c r="BI365" s="617">
        <v>1</v>
      </c>
      <c r="BJ365" s="617">
        <v>2</v>
      </c>
      <c r="BK365" s="617">
        <v>3</v>
      </c>
      <c r="BL365" s="617" t="s">
        <v>126</v>
      </c>
      <c r="BM365" s="617">
        <v>69</v>
      </c>
      <c r="BN365" s="618">
        <v>169</v>
      </c>
      <c r="BO365" s="619">
        <v>269</v>
      </c>
      <c r="BP365"/>
      <c r="BQ365"/>
      <c r="BR365"/>
      <c r="BS365"/>
      <c r="BT365"/>
      <c r="BU365"/>
      <c r="BV365"/>
      <c r="BW365"/>
      <c r="BX365"/>
      <c r="BY365"/>
      <c r="BZ365"/>
      <c r="CU365" s="356"/>
      <c r="CV365" s="360" t="str">
        <f>Donnees!BF15</f>
        <v>André Cyr</v>
      </c>
      <c r="CW365" s="358"/>
      <c r="CX365" s="361" t="str">
        <f>$CX$177</f>
        <v xml:space="preserve">          Substituts @ $10.00</v>
      </c>
      <c r="CY365" s="361" t="s">
        <v>139</v>
      </c>
    </row>
    <row r="366" spans="59:103" ht="13.95" customHeight="1" x14ac:dyDescent="0.25">
      <c r="BG366" s="620">
        <f t="shared" ref="BG366:BH370" si="6">C72</f>
        <v>0</v>
      </c>
      <c r="BH366" s="621">
        <f t="shared" si="6"/>
        <v>0</v>
      </c>
      <c r="BI366" s="622"/>
      <c r="BJ366" s="622"/>
      <c r="BK366" s="622"/>
      <c r="BL366" s="622"/>
      <c r="BM366" s="623"/>
      <c r="BN366" s="624"/>
      <c r="BO366" s="625"/>
      <c r="BP366"/>
      <c r="BQ366"/>
      <c r="BR366"/>
      <c r="BS366"/>
      <c r="BT366"/>
      <c r="BU366"/>
      <c r="BV366"/>
      <c r="BW366"/>
      <c r="BX366"/>
      <c r="BY366"/>
      <c r="BZ366"/>
      <c r="CU366" s="356"/>
      <c r="CV366" s="360"/>
      <c r="CW366" s="358"/>
      <c r="CX366" s="362"/>
      <c r="CY366" s="363"/>
    </row>
    <row r="367" spans="59:103" ht="13.95" customHeight="1" x14ac:dyDescent="0.25">
      <c r="BG367" s="620">
        <f t="shared" si="6"/>
        <v>0</v>
      </c>
      <c r="BH367" s="621">
        <f t="shared" si="6"/>
        <v>0</v>
      </c>
      <c r="BI367" s="622"/>
      <c r="BJ367" s="622"/>
      <c r="BK367" s="622"/>
      <c r="BL367" s="622"/>
      <c r="BM367" s="623"/>
      <c r="BN367" s="624"/>
      <c r="BO367" s="625"/>
      <c r="BP367"/>
      <c r="BQ367"/>
      <c r="BR367"/>
      <c r="BS367"/>
      <c r="BT367"/>
      <c r="BU367"/>
      <c r="BV367"/>
      <c r="BW367"/>
      <c r="BX367"/>
      <c r="BY367"/>
      <c r="BZ367"/>
      <c r="CU367" s="356"/>
      <c r="CV367" s="358" t="s">
        <v>159</v>
      </c>
      <c r="CW367" s="358"/>
      <c r="CX367" s="358"/>
      <c r="CY367" s="364" t="str">
        <f>$CY$179</f>
        <v>Sem4</v>
      </c>
    </row>
    <row r="368" spans="59:103" ht="13.95" customHeight="1" x14ac:dyDescent="0.25">
      <c r="BG368" s="620">
        <f t="shared" si="6"/>
        <v>0</v>
      </c>
      <c r="BH368" s="621">
        <f t="shared" si="6"/>
        <v>0</v>
      </c>
      <c r="BI368" s="622"/>
      <c r="BJ368" s="622"/>
      <c r="BK368" s="622"/>
      <c r="BL368" s="622"/>
      <c r="BM368" s="623"/>
      <c r="BN368" s="624"/>
      <c r="BO368" s="625"/>
      <c r="BP368"/>
      <c r="BQ368"/>
      <c r="BR368"/>
      <c r="BS368"/>
      <c r="BT368"/>
      <c r="BU368"/>
      <c r="BV368"/>
      <c r="BW368"/>
      <c r="BX368"/>
      <c r="BY368"/>
      <c r="BZ368"/>
      <c r="CU368" s="356"/>
      <c r="CV368" s="365" t="s">
        <v>142</v>
      </c>
      <c r="CW368" s="358"/>
      <c r="CX368" s="365" t="s">
        <v>143</v>
      </c>
      <c r="CY368" s="365" t="s">
        <v>144</v>
      </c>
    </row>
    <row r="369" spans="59:103" ht="13.95" customHeight="1" x14ac:dyDescent="0.25">
      <c r="BG369" s="620">
        <f t="shared" si="6"/>
        <v>0</v>
      </c>
      <c r="BH369" s="621">
        <f t="shared" si="6"/>
        <v>0</v>
      </c>
      <c r="BI369" s="622"/>
      <c r="BJ369" s="622"/>
      <c r="BK369" s="622"/>
      <c r="BL369" s="622"/>
      <c r="BM369" s="623"/>
      <c r="BN369" s="624"/>
      <c r="BO369" s="625"/>
      <c r="BP369"/>
      <c r="BQ369"/>
      <c r="BR369"/>
      <c r="BS369"/>
      <c r="BT369"/>
      <c r="BU369"/>
      <c r="BV369"/>
      <c r="BW369"/>
      <c r="BX369"/>
      <c r="BY369"/>
      <c r="BZ369"/>
      <c r="CU369" s="356"/>
      <c r="CV369" s="366"/>
      <c r="CW369" s="367"/>
      <c r="CX369" s="368"/>
      <c r="CY369" s="369"/>
    </row>
    <row r="370" spans="59:103" ht="13.95" customHeight="1" thickBot="1" x14ac:dyDescent="0.3">
      <c r="BG370" s="626">
        <f t="shared" si="6"/>
        <v>0</v>
      </c>
      <c r="BH370" s="627">
        <f t="shared" si="6"/>
        <v>0</v>
      </c>
      <c r="BI370" s="628"/>
      <c r="BJ370" s="628"/>
      <c r="BK370" s="628"/>
      <c r="BL370" s="628"/>
      <c r="BM370" s="629"/>
      <c r="BN370" s="630"/>
      <c r="BO370" s="631"/>
      <c r="BP370"/>
      <c r="BQ370"/>
      <c r="BR370"/>
      <c r="BS370"/>
      <c r="BT370"/>
      <c r="BU370"/>
      <c r="BV370"/>
      <c r="BW370"/>
      <c r="BX370"/>
      <c r="BY370"/>
      <c r="BZ370"/>
      <c r="CU370" s="356"/>
      <c r="CV370" s="370"/>
      <c r="CW370" s="371"/>
      <c r="CX370" s="368"/>
      <c r="CY370" s="369"/>
    </row>
    <row r="371" spans="59:103" ht="13.95" customHeight="1" x14ac:dyDescent="0.3">
      <c r="BG371" s="632" t="s">
        <v>183</v>
      </c>
      <c r="BH371" s="633">
        <f>SUM(BH366:BH370)</f>
        <v>0</v>
      </c>
      <c r="BI371" s="634"/>
      <c r="BJ371" s="634"/>
      <c r="BK371" s="634"/>
      <c r="BL371" s="634"/>
      <c r="BM371" s="635"/>
      <c r="BN371" s="618"/>
      <c r="BO371" s="619"/>
      <c r="BP371"/>
      <c r="BQ371"/>
      <c r="BR371"/>
      <c r="BS371"/>
      <c r="BT371"/>
      <c r="BU371"/>
      <c r="BV371"/>
      <c r="BW371"/>
      <c r="BX371"/>
      <c r="BY371"/>
      <c r="BZ371"/>
      <c r="CU371" s="356"/>
      <c r="CV371" s="370"/>
      <c r="CW371" s="371"/>
      <c r="CX371" s="368"/>
      <c r="CY371" s="369"/>
    </row>
    <row r="372" spans="59:103" ht="13.95" customHeight="1" x14ac:dyDescent="0.3">
      <c r="BG372" s="636" t="s">
        <v>184</v>
      </c>
      <c r="BH372" s="637">
        <f>A81</f>
        <v>0</v>
      </c>
      <c r="BI372" s="638"/>
      <c r="BJ372" s="638"/>
      <c r="BK372" s="638"/>
      <c r="BL372" s="638"/>
      <c r="BM372" s="639"/>
      <c r="BN372" s="624"/>
      <c r="BO372" s="625"/>
      <c r="BP372"/>
      <c r="BQ372"/>
      <c r="BR372"/>
      <c r="BS372"/>
      <c r="BT372"/>
      <c r="BU372"/>
      <c r="BV372"/>
      <c r="BW372"/>
      <c r="BX372"/>
      <c r="BY372"/>
      <c r="BZ372"/>
      <c r="CU372" s="356"/>
      <c r="CV372" s="370"/>
      <c r="CW372" s="371"/>
      <c r="CX372" s="368"/>
      <c r="CY372" s="369"/>
    </row>
    <row r="373" spans="59:103" ht="13.95" customHeight="1" thickBot="1" x14ac:dyDescent="0.35">
      <c r="BG373" s="640" t="s">
        <v>126</v>
      </c>
      <c r="BH373" s="641">
        <f>SUM(BH371:BH372)</f>
        <v>0</v>
      </c>
      <c r="BI373" s="642"/>
      <c r="BJ373" s="642"/>
      <c r="BK373" s="642"/>
      <c r="BL373" s="642"/>
      <c r="BM373" s="643"/>
      <c r="BN373" s="644"/>
      <c r="BO373" s="645"/>
      <c r="BP373"/>
      <c r="BQ373"/>
      <c r="BR373"/>
      <c r="BS373"/>
      <c r="BT373"/>
      <c r="BU373"/>
      <c r="BV373"/>
      <c r="BW373"/>
      <c r="BX373"/>
      <c r="BY373"/>
      <c r="BZ373"/>
      <c r="CU373" s="356"/>
      <c r="CV373" s="372"/>
      <c r="CW373" s="371"/>
      <c r="CX373" s="368"/>
      <c r="CY373" s="369"/>
    </row>
    <row r="374" spans="59:103" ht="13.95" customHeight="1" thickBot="1" x14ac:dyDescent="0.35">
      <c r="BG374" s="646" t="s">
        <v>185</v>
      </c>
      <c r="BH374" s="647"/>
      <c r="BI374" s="648"/>
      <c r="BJ374" s="649"/>
      <c r="BK374" s="650"/>
      <c r="BL374" s="651" t="s">
        <v>186</v>
      </c>
      <c r="BM374" s="652"/>
      <c r="BN374" s="653"/>
      <c r="BO374" s="654"/>
      <c r="BP374"/>
      <c r="BQ374"/>
      <c r="BR374"/>
      <c r="BS374"/>
      <c r="BT374"/>
      <c r="BU374"/>
      <c r="BV374"/>
      <c r="BW374"/>
      <c r="BX374"/>
      <c r="BY374"/>
      <c r="BZ374"/>
      <c r="CU374" s="356"/>
      <c r="CV374" s="358"/>
      <c r="CW374" s="358"/>
      <c r="CX374" s="361" t="s">
        <v>145</v>
      </c>
      <c r="CY374" s="373"/>
    </row>
    <row r="375" spans="59:103" ht="13.95" customHeight="1" thickBot="1" x14ac:dyDescent="0.35">
      <c r="BG375" s="655" t="s">
        <v>187</v>
      </c>
      <c r="BH375" s="656"/>
      <c r="BI375" s="657"/>
      <c r="BJ375" s="658"/>
      <c r="BK375" s="658"/>
      <c r="BL375" s="612"/>
      <c r="BM375" s="659"/>
      <c r="BN375" s="659"/>
      <c r="BO375" s="660"/>
      <c r="BP375"/>
      <c r="BQ375"/>
      <c r="BR375"/>
      <c r="BS375"/>
      <c r="BT375"/>
      <c r="BU375"/>
      <c r="BV375"/>
      <c r="BW375"/>
      <c r="BX375"/>
      <c r="BY375"/>
      <c r="BZ375"/>
      <c r="CU375" s="356"/>
      <c r="CV375" s="358"/>
      <c r="CW375" s="358"/>
      <c r="CX375" s="358"/>
      <c r="CY375" s="364"/>
    </row>
    <row r="376" spans="59:103" ht="13.95" customHeight="1" x14ac:dyDescent="0.25">
      <c r="BG376" s="661" t="s">
        <v>188</v>
      </c>
      <c r="BH376" s="662"/>
      <c r="BI376" s="617">
        <v>1</v>
      </c>
      <c r="BJ376" s="617">
        <v>2</v>
      </c>
      <c r="BK376" s="617">
        <v>3</v>
      </c>
      <c r="BL376" s="617" t="s">
        <v>126</v>
      </c>
      <c r="BM376" s="617">
        <v>69</v>
      </c>
      <c r="BN376" s="618">
        <v>169</v>
      </c>
      <c r="BO376" s="619">
        <v>269</v>
      </c>
      <c r="BP376"/>
      <c r="BQ376"/>
      <c r="BR376"/>
      <c r="BS376"/>
      <c r="BT376"/>
      <c r="BU376"/>
      <c r="BV376"/>
      <c r="BW376"/>
      <c r="BX376"/>
      <c r="BY376"/>
      <c r="BZ376"/>
      <c r="CU376" s="374"/>
      <c r="CV376" s="375" t="s">
        <v>146</v>
      </c>
      <c r="CW376" s="376"/>
      <c r="CX376" s="377" t="s">
        <v>147</v>
      </c>
      <c r="CY376" s="378"/>
    </row>
    <row r="377" spans="59:103" ht="13.95" customHeight="1" x14ac:dyDescent="0.3">
      <c r="BG377" s="663"/>
      <c r="BH377" s="664"/>
      <c r="BI377" s="665"/>
      <c r="BJ377" s="666"/>
      <c r="BK377" s="666"/>
      <c r="BL377" s="666"/>
      <c r="BM377" s="667"/>
      <c r="BN377" s="624"/>
      <c r="BO377" s="625"/>
      <c r="BP377"/>
      <c r="BQ377"/>
      <c r="BR377"/>
      <c r="BS377"/>
      <c r="BT377"/>
      <c r="BU377"/>
      <c r="BV377"/>
      <c r="BW377"/>
      <c r="BX377"/>
      <c r="BY377"/>
      <c r="BZ377"/>
    </row>
    <row r="378" spans="59:103" ht="13.95" customHeight="1" x14ac:dyDescent="0.3">
      <c r="BG378" s="668"/>
      <c r="BH378" s="669"/>
      <c r="BI378" s="670"/>
      <c r="BJ378" s="667"/>
      <c r="BK378" s="667"/>
      <c r="BL378" s="667"/>
      <c r="BM378" s="639"/>
      <c r="BN378" s="624"/>
      <c r="BO378" s="625"/>
      <c r="BP378"/>
      <c r="BQ378"/>
      <c r="BR378"/>
      <c r="BS378"/>
      <c r="BT378"/>
      <c r="BU378"/>
      <c r="BV378"/>
      <c r="BW378"/>
      <c r="BX378"/>
      <c r="BY378"/>
      <c r="BZ378"/>
    </row>
    <row r="379" spans="59:103" ht="13.95" customHeight="1" x14ac:dyDescent="0.3">
      <c r="BG379" s="671" t="s">
        <v>189</v>
      </c>
      <c r="BH379" s="669"/>
      <c r="BI379" s="670"/>
      <c r="BJ379" s="667"/>
      <c r="BK379" s="667"/>
      <c r="BL379" s="667"/>
      <c r="BM379" s="672"/>
      <c r="BN379" s="644"/>
      <c r="BO379" s="645"/>
      <c r="BP379"/>
      <c r="BQ379"/>
      <c r="BR379"/>
      <c r="BS379"/>
      <c r="BT379"/>
      <c r="BU379"/>
      <c r="BV379"/>
      <c r="BW379"/>
      <c r="BX379"/>
      <c r="BY379"/>
      <c r="BZ379"/>
      <c r="CU379" s="353"/>
      <c r="CV379" s="354" t="s">
        <v>136</v>
      </c>
      <c r="CW379" s="354"/>
      <c r="CX379" s="354" t="s">
        <v>137</v>
      </c>
      <c r="CY379" s="355">
        <f>$CY$175</f>
        <v>42642</v>
      </c>
    </row>
    <row r="380" spans="59:103" ht="13.95" customHeight="1" x14ac:dyDescent="0.3">
      <c r="BG380" s="673"/>
      <c r="BH380" s="674"/>
      <c r="BI380" s="675"/>
      <c r="BJ380" s="672"/>
      <c r="BK380" s="672"/>
      <c r="BL380" s="672"/>
      <c r="BM380" s="672"/>
      <c r="BN380" s="644"/>
      <c r="BO380" s="645"/>
      <c r="BP380"/>
      <c r="BQ380"/>
      <c r="BR380"/>
      <c r="BS380"/>
      <c r="BT380"/>
      <c r="BU380"/>
      <c r="BV380"/>
      <c r="BW380"/>
      <c r="BX380"/>
      <c r="BY380"/>
      <c r="BZ380"/>
      <c r="CU380" s="356"/>
      <c r="CV380" s="357" t="s">
        <v>6</v>
      </c>
      <c r="CW380" s="358"/>
      <c r="CX380" s="359" t="str">
        <f>$CX$176</f>
        <v xml:space="preserve">          Joueurs @ $13.00</v>
      </c>
      <c r="CY380" s="359" t="s">
        <v>139</v>
      </c>
    </row>
    <row r="381" spans="59:103" ht="13.95" customHeight="1" thickBot="1" x14ac:dyDescent="0.35">
      <c r="BG381" s="676"/>
      <c r="BH381" s="675"/>
      <c r="BI381" s="675"/>
      <c r="BJ381" s="672"/>
      <c r="BK381" s="672"/>
      <c r="BL381" s="677"/>
      <c r="BM381" s="678"/>
      <c r="BN381" s="678"/>
      <c r="BO381" s="679"/>
      <c r="BP381"/>
      <c r="BQ381"/>
      <c r="BR381"/>
      <c r="BS381"/>
      <c r="BT381"/>
      <c r="BU381"/>
      <c r="BV381"/>
      <c r="BW381"/>
      <c r="BX381"/>
      <c r="BY381"/>
      <c r="BZ381"/>
      <c r="CU381" s="356"/>
      <c r="CV381" s="360" t="str">
        <f>Donnees!BF16</f>
        <v>Michel Moreau</v>
      </c>
      <c r="CW381" s="358"/>
      <c r="CX381" s="361" t="str">
        <f>$CX$177</f>
        <v xml:space="preserve">          Substituts @ $10.00</v>
      </c>
      <c r="CY381" s="361" t="s">
        <v>139</v>
      </c>
    </row>
    <row r="382" spans="59:103" ht="13.95" customHeight="1" thickBot="1" x14ac:dyDescent="0.35">
      <c r="BG382" s="680"/>
      <c r="BH382" s="681"/>
      <c r="BI382" s="682"/>
      <c r="BJ382" s="682"/>
      <c r="BK382" s="683"/>
      <c r="BL382" s="614" t="s">
        <v>190</v>
      </c>
      <c r="BM382" s="684"/>
      <c r="BN382" s="659"/>
      <c r="BO382" s="660"/>
      <c r="BP382"/>
      <c r="BQ382"/>
      <c r="BR382"/>
      <c r="BS382"/>
      <c r="BT382"/>
      <c r="BU382"/>
      <c r="BV382"/>
      <c r="BW382"/>
      <c r="BX382"/>
      <c r="BY382"/>
      <c r="BZ382"/>
      <c r="CU382" s="356"/>
      <c r="CV382" s="360"/>
      <c r="CW382" s="358"/>
      <c r="CX382" s="362"/>
      <c r="CY382" s="363"/>
    </row>
    <row r="383" spans="59:103" ht="13.95" customHeight="1" x14ac:dyDescent="0.25">
      <c r="BG383" s="586"/>
      <c r="BH383" s="587" t="s">
        <v>176</v>
      </c>
      <c r="BI383" s="588"/>
      <c r="BJ383" s="588" t="s">
        <v>177</v>
      </c>
      <c r="BK383" s="588"/>
      <c r="BL383" s="588"/>
      <c r="BM383" s="588"/>
      <c r="BN383" s="588"/>
      <c r="BO383" s="589"/>
      <c r="BP383"/>
      <c r="BQ383"/>
      <c r="BR383"/>
      <c r="BS383"/>
      <c r="BT383"/>
      <c r="BU383"/>
      <c r="BV383"/>
      <c r="BW383"/>
      <c r="BX383"/>
      <c r="BY383"/>
      <c r="BZ383"/>
      <c r="CU383" s="356"/>
      <c r="CV383" s="358" t="s">
        <v>160</v>
      </c>
      <c r="CW383" s="358"/>
      <c r="CX383" s="358"/>
      <c r="CY383" s="364" t="str">
        <f>$CY$179</f>
        <v>Sem4</v>
      </c>
    </row>
    <row r="384" spans="59:103" ht="13.95" customHeight="1" x14ac:dyDescent="0.25">
      <c r="BG384" s="590"/>
      <c r="BH384" s="591"/>
      <c r="BI384" s="592" t="s">
        <v>178</v>
      </c>
      <c r="BJ384" s="592"/>
      <c r="BK384" s="592"/>
      <c r="BL384" s="592"/>
      <c r="BM384" s="592"/>
      <c r="BN384" s="593" t="s">
        <v>179</v>
      </c>
      <c r="BO384" s="594">
        <v>11</v>
      </c>
      <c r="BP384"/>
      <c r="BQ384"/>
      <c r="BR384"/>
      <c r="BS384"/>
      <c r="BT384"/>
      <c r="BU384"/>
      <c r="BV384"/>
      <c r="BW384"/>
      <c r="BX384"/>
      <c r="BY384"/>
      <c r="BZ384"/>
      <c r="CU384" s="356"/>
      <c r="CV384" s="365" t="s">
        <v>142</v>
      </c>
      <c r="CW384" s="358"/>
      <c r="CX384" s="365" t="s">
        <v>143</v>
      </c>
      <c r="CY384" s="365" t="s">
        <v>144</v>
      </c>
    </row>
    <row r="385" spans="59:103" ht="13.95" customHeight="1" x14ac:dyDescent="0.3">
      <c r="BG385" s="595"/>
      <c r="BH385" s="596"/>
      <c r="BI385" s="597"/>
      <c r="BJ385" s="597"/>
      <c r="BK385" s="597"/>
      <c r="BL385" s="597"/>
      <c r="BM385" s="597"/>
      <c r="BN385" s="593"/>
      <c r="BO385" s="594"/>
      <c r="BP385"/>
      <c r="BQ385"/>
      <c r="BR385"/>
      <c r="BS385"/>
      <c r="BT385"/>
      <c r="BU385"/>
      <c r="BV385"/>
      <c r="BW385"/>
      <c r="BX385"/>
      <c r="BY385"/>
      <c r="BZ385"/>
      <c r="CU385" s="356"/>
      <c r="CV385" s="366"/>
      <c r="CW385" s="367"/>
      <c r="CX385" s="368"/>
      <c r="CY385" s="369"/>
    </row>
    <row r="386" spans="59:103" ht="13.95" customHeight="1" x14ac:dyDescent="0.25">
      <c r="BG386" s="598" t="s">
        <v>180</v>
      </c>
      <c r="BH386" s="599">
        <v>9</v>
      </c>
      <c r="BI386" s="592"/>
      <c r="BJ386" s="592"/>
      <c r="BK386" s="592" t="s">
        <v>100</v>
      </c>
      <c r="BL386" s="600">
        <f>$BL$178</f>
        <v>42635</v>
      </c>
      <c r="BM386" s="601"/>
      <c r="BN386" s="602"/>
      <c r="BO386" s="603"/>
      <c r="BP386"/>
      <c r="BQ386"/>
      <c r="BR386"/>
      <c r="BS386"/>
      <c r="BT386"/>
      <c r="BU386"/>
      <c r="BV386"/>
      <c r="BW386"/>
      <c r="BX386"/>
      <c r="BY386"/>
      <c r="BZ386"/>
      <c r="CU386" s="356"/>
      <c r="CV386" s="370"/>
      <c r="CW386" s="371"/>
      <c r="CX386" s="368"/>
      <c r="CY386" s="369"/>
    </row>
    <row r="387" spans="59:103" ht="13.95" customHeight="1" x14ac:dyDescent="0.3">
      <c r="BG387" s="604"/>
      <c r="BH387" s="596"/>
      <c r="BI387" s="597"/>
      <c r="BJ387" s="597"/>
      <c r="BK387" s="597"/>
      <c r="BL387" s="596"/>
      <c r="BM387" s="597"/>
      <c r="BN387" s="593"/>
      <c r="BO387" s="594"/>
      <c r="BP387"/>
      <c r="BQ387"/>
      <c r="BR387"/>
      <c r="BS387"/>
      <c r="BT387"/>
      <c r="BU387"/>
      <c r="BV387"/>
      <c r="BW387"/>
      <c r="BX387"/>
      <c r="BY387"/>
      <c r="BZ387"/>
      <c r="CU387" s="356"/>
      <c r="CV387" s="370"/>
      <c r="CW387" s="371"/>
      <c r="CX387" s="368"/>
      <c r="CY387" s="369"/>
    </row>
    <row r="388" spans="59:103" ht="13.95" customHeight="1" x14ac:dyDescent="0.3">
      <c r="BG388" s="598" t="s">
        <v>181</v>
      </c>
      <c r="BH388" s="605" t="str">
        <f>Donnees!BF11</f>
        <v>France Baril</v>
      </c>
      <c r="BI388" s="591"/>
      <c r="BJ388" s="596"/>
      <c r="BK388" s="606"/>
      <c r="BL388" s="593" t="str">
        <f>$BL$180</f>
        <v>Sem3</v>
      </c>
      <c r="BM388" s="607"/>
      <c r="BN388" s="606"/>
      <c r="BO388" s="608"/>
      <c r="BP388"/>
      <c r="BQ388"/>
      <c r="BR388"/>
      <c r="BS388"/>
      <c r="BT388"/>
      <c r="BU388"/>
      <c r="BV388"/>
      <c r="BW388"/>
      <c r="BX388"/>
      <c r="BY388"/>
      <c r="BZ388"/>
      <c r="CU388" s="356"/>
      <c r="CV388" s="370"/>
      <c r="CW388" s="371"/>
      <c r="CX388" s="368"/>
      <c r="CY388" s="369"/>
    </row>
    <row r="389" spans="59:103" ht="13.95" customHeight="1" thickBot="1" x14ac:dyDescent="0.35">
      <c r="BG389" s="609"/>
      <c r="BH389" s="610"/>
      <c r="BI389" s="611"/>
      <c r="BJ389" s="612"/>
      <c r="BK389" s="612"/>
      <c r="BL389" s="610"/>
      <c r="BM389" s="613"/>
      <c r="BN389" s="611"/>
      <c r="BO389" s="614"/>
      <c r="BP389"/>
      <c r="BQ389"/>
      <c r="BR389"/>
      <c r="BS389"/>
      <c r="BT389"/>
      <c r="BU389"/>
      <c r="BV389"/>
      <c r="BW389"/>
      <c r="BX389"/>
      <c r="BY389"/>
      <c r="BZ389"/>
      <c r="CU389" s="356"/>
      <c r="CV389" s="372"/>
      <c r="CW389" s="371"/>
      <c r="CX389" s="368"/>
      <c r="CY389" s="369"/>
    </row>
    <row r="390" spans="59:103" ht="13.95" customHeight="1" x14ac:dyDescent="0.25">
      <c r="BG390" s="615" t="s">
        <v>182</v>
      </c>
      <c r="BH390" s="616" t="s">
        <v>172</v>
      </c>
      <c r="BI390" s="617">
        <v>1</v>
      </c>
      <c r="BJ390" s="617">
        <v>2</v>
      </c>
      <c r="BK390" s="617">
        <v>3</v>
      </c>
      <c r="BL390" s="617" t="s">
        <v>126</v>
      </c>
      <c r="BM390" s="617">
        <v>69</v>
      </c>
      <c r="BN390" s="618">
        <v>169</v>
      </c>
      <c r="BO390" s="619">
        <v>269</v>
      </c>
      <c r="BP390"/>
      <c r="BQ390"/>
      <c r="BR390"/>
      <c r="BS390"/>
      <c r="BT390"/>
      <c r="BU390"/>
      <c r="BV390"/>
      <c r="BW390"/>
      <c r="BX390"/>
      <c r="BY390"/>
      <c r="BZ390"/>
      <c r="CU390" s="356"/>
      <c r="CV390" s="358"/>
      <c r="CW390" s="358"/>
      <c r="CX390" s="361" t="s">
        <v>145</v>
      </c>
      <c r="CY390" s="373"/>
    </row>
    <row r="391" spans="59:103" ht="13.95" customHeight="1" thickBot="1" x14ac:dyDescent="0.3">
      <c r="BG391" s="620">
        <f t="shared" ref="BG391:BH395" si="7">C82</f>
        <v>0</v>
      </c>
      <c r="BH391" s="621">
        <f t="shared" si="7"/>
        <v>0</v>
      </c>
      <c r="BI391" s="622"/>
      <c r="BJ391" s="622"/>
      <c r="BK391" s="622"/>
      <c r="BL391" s="622"/>
      <c r="BM391" s="623"/>
      <c r="BN391" s="624"/>
      <c r="BO391" s="625"/>
      <c r="BP391"/>
      <c r="BQ391"/>
      <c r="BR391"/>
      <c r="BS391"/>
      <c r="BT391"/>
      <c r="BU391"/>
      <c r="BV391"/>
      <c r="BW391"/>
      <c r="BX391"/>
      <c r="BY391"/>
      <c r="BZ391"/>
      <c r="CU391" s="356"/>
      <c r="CV391" s="358"/>
      <c r="CW391" s="358"/>
      <c r="CX391" s="358"/>
      <c r="CY391" s="364"/>
    </row>
    <row r="392" spans="59:103" ht="13.95" customHeight="1" x14ac:dyDescent="0.25">
      <c r="BG392" s="620">
        <f t="shared" si="7"/>
        <v>0</v>
      </c>
      <c r="BH392" s="621">
        <f t="shared" si="7"/>
        <v>0</v>
      </c>
      <c r="BI392" s="622"/>
      <c r="BJ392" s="622"/>
      <c r="BK392" s="622"/>
      <c r="BL392" s="622"/>
      <c r="BM392" s="623"/>
      <c r="BN392" s="624"/>
      <c r="BO392" s="625"/>
      <c r="BP392"/>
      <c r="BQ392"/>
      <c r="BR392"/>
      <c r="BS392"/>
      <c r="BT392"/>
      <c r="BU392"/>
      <c r="BV392"/>
      <c r="BW392"/>
      <c r="BX392"/>
      <c r="BY392"/>
      <c r="BZ392"/>
      <c r="CU392" s="374"/>
      <c r="CV392" s="375" t="s">
        <v>146</v>
      </c>
      <c r="CW392" s="376"/>
      <c r="CX392" s="377" t="s">
        <v>147</v>
      </c>
      <c r="CY392" s="378"/>
    </row>
    <row r="393" spans="59:103" ht="13.95" customHeight="1" x14ac:dyDescent="0.25">
      <c r="BG393" s="620">
        <f t="shared" si="7"/>
        <v>0</v>
      </c>
      <c r="BH393" s="621">
        <f t="shared" si="7"/>
        <v>0</v>
      </c>
      <c r="BI393" s="622"/>
      <c r="BJ393" s="622"/>
      <c r="BK393" s="622"/>
      <c r="BL393" s="622"/>
      <c r="BM393" s="623"/>
      <c r="BN393" s="624"/>
      <c r="BO393" s="625"/>
      <c r="BP393"/>
      <c r="BQ393"/>
      <c r="BR393"/>
      <c r="BS393"/>
      <c r="BT393"/>
      <c r="BU393"/>
      <c r="BV393"/>
      <c r="BW393"/>
      <c r="BX393"/>
      <c r="BY393"/>
      <c r="BZ393"/>
    </row>
    <row r="394" spans="59:103" ht="13.95" customHeight="1" x14ac:dyDescent="0.25">
      <c r="BG394" s="620">
        <f t="shared" si="7"/>
        <v>0</v>
      </c>
      <c r="BH394" s="621">
        <f t="shared" si="7"/>
        <v>0</v>
      </c>
      <c r="BI394" s="622"/>
      <c r="BJ394" s="622"/>
      <c r="BK394" s="622"/>
      <c r="BL394" s="622"/>
      <c r="BM394" s="623"/>
      <c r="BN394" s="624"/>
      <c r="BO394" s="625"/>
      <c r="BP394"/>
      <c r="BQ394"/>
      <c r="BR394"/>
      <c r="BS394"/>
      <c r="BT394"/>
      <c r="BU394"/>
      <c r="BV394"/>
      <c r="BW394"/>
      <c r="BX394"/>
      <c r="BY394"/>
      <c r="BZ394"/>
    </row>
    <row r="395" spans="59:103" ht="13.95" customHeight="1" thickBot="1" x14ac:dyDescent="0.3">
      <c r="BG395" s="626">
        <f t="shared" si="7"/>
        <v>0</v>
      </c>
      <c r="BH395" s="627">
        <f t="shared" si="7"/>
        <v>0</v>
      </c>
      <c r="BI395" s="628"/>
      <c r="BJ395" s="628"/>
      <c r="BK395" s="628"/>
      <c r="BL395" s="628"/>
      <c r="BM395" s="629"/>
      <c r="BN395" s="630"/>
      <c r="BO395" s="631"/>
      <c r="BP395"/>
      <c r="BQ395"/>
      <c r="BR395"/>
      <c r="BS395"/>
      <c r="BT395"/>
      <c r="BU395"/>
      <c r="BV395"/>
      <c r="BW395"/>
      <c r="BX395"/>
      <c r="BY395"/>
      <c r="BZ395"/>
      <c r="CU395" s="353"/>
      <c r="CV395" s="354" t="s">
        <v>136</v>
      </c>
      <c r="CW395" s="354"/>
      <c r="CX395" s="354" t="s">
        <v>137</v>
      </c>
      <c r="CY395" s="355">
        <f>$CY$175</f>
        <v>42642</v>
      </c>
    </row>
    <row r="396" spans="59:103" ht="13.95" customHeight="1" x14ac:dyDescent="0.3">
      <c r="BG396" s="632" t="s">
        <v>183</v>
      </c>
      <c r="BH396" s="633">
        <f>SUM(BH391:BH395)</f>
        <v>0</v>
      </c>
      <c r="BI396" s="634"/>
      <c r="BJ396" s="634"/>
      <c r="BK396" s="634"/>
      <c r="BL396" s="634"/>
      <c r="BM396" s="635"/>
      <c r="BN396" s="618"/>
      <c r="BO396" s="619"/>
      <c r="BP396"/>
      <c r="BQ396"/>
      <c r="BR396"/>
      <c r="BS396"/>
      <c r="BT396"/>
      <c r="BU396"/>
      <c r="BV396"/>
      <c r="BW396"/>
      <c r="BX396"/>
      <c r="BY396"/>
      <c r="BZ396"/>
      <c r="CU396" s="356"/>
      <c r="CV396" s="357" t="s">
        <v>6</v>
      </c>
      <c r="CW396" s="358"/>
      <c r="CX396" s="359" t="str">
        <f>$CX$176</f>
        <v xml:space="preserve">          Joueurs @ $13.00</v>
      </c>
      <c r="CY396" s="359" t="s">
        <v>139</v>
      </c>
    </row>
    <row r="397" spans="59:103" ht="13.95" customHeight="1" x14ac:dyDescent="0.3">
      <c r="BG397" s="636" t="s">
        <v>184</v>
      </c>
      <c r="BH397" s="637">
        <f>A91</f>
        <v>0</v>
      </c>
      <c r="BI397" s="638"/>
      <c r="BJ397" s="638"/>
      <c r="BK397" s="638"/>
      <c r="BL397" s="638"/>
      <c r="BM397" s="639"/>
      <c r="BN397" s="624"/>
      <c r="BO397" s="625"/>
      <c r="BP397"/>
      <c r="BQ397"/>
      <c r="BR397"/>
      <c r="BS397"/>
      <c r="BT397"/>
      <c r="BU397"/>
      <c r="BV397"/>
      <c r="BW397"/>
      <c r="BX397"/>
      <c r="BY397"/>
      <c r="BZ397"/>
      <c r="CU397" s="356"/>
      <c r="CV397" s="360" t="str">
        <f>Donnees!BF17</f>
        <v>Yves Chapdelaine</v>
      </c>
      <c r="CW397" s="358"/>
      <c r="CX397" s="361" t="str">
        <f>$CX$177</f>
        <v xml:space="preserve">          Substituts @ $10.00</v>
      </c>
      <c r="CY397" s="361" t="s">
        <v>139</v>
      </c>
    </row>
    <row r="398" spans="59:103" ht="13.95" customHeight="1" thickBot="1" x14ac:dyDescent="0.35">
      <c r="BG398" s="640" t="s">
        <v>126</v>
      </c>
      <c r="BH398" s="641">
        <f>SUM(BH396:BH397)</f>
        <v>0</v>
      </c>
      <c r="BI398" s="642"/>
      <c r="BJ398" s="642"/>
      <c r="BK398" s="642"/>
      <c r="BL398" s="642"/>
      <c r="BM398" s="643"/>
      <c r="BN398" s="644"/>
      <c r="BO398" s="645"/>
      <c r="BP398"/>
      <c r="BQ398"/>
      <c r="BR398"/>
      <c r="BS398"/>
      <c r="BT398"/>
      <c r="BU398"/>
      <c r="BV398"/>
      <c r="BW398"/>
      <c r="BX398"/>
      <c r="BY398"/>
      <c r="BZ398"/>
      <c r="CU398" s="356"/>
      <c r="CV398" s="360"/>
      <c r="CW398" s="358"/>
      <c r="CX398" s="362"/>
      <c r="CY398" s="363"/>
    </row>
    <row r="399" spans="59:103" ht="13.95" customHeight="1" thickBot="1" x14ac:dyDescent="0.35">
      <c r="BG399" s="646" t="s">
        <v>185</v>
      </c>
      <c r="BH399" s="647"/>
      <c r="BI399" s="648"/>
      <c r="BJ399" s="649"/>
      <c r="BK399" s="650"/>
      <c r="BL399" s="651" t="s">
        <v>186</v>
      </c>
      <c r="BM399" s="652"/>
      <c r="BN399" s="653"/>
      <c r="BO399" s="654"/>
      <c r="BP399"/>
      <c r="BQ399"/>
      <c r="BR399"/>
      <c r="BS399"/>
      <c r="BT399"/>
      <c r="BU399"/>
      <c r="BV399"/>
      <c r="BW399"/>
      <c r="BX399"/>
      <c r="BY399"/>
      <c r="BZ399"/>
      <c r="CU399" s="356"/>
      <c r="CV399" s="358" t="s">
        <v>161</v>
      </c>
      <c r="CW399" s="358"/>
      <c r="CX399" s="358"/>
      <c r="CY399" s="364" t="str">
        <f>$CY$179</f>
        <v>Sem4</v>
      </c>
    </row>
    <row r="400" spans="59:103" ht="13.95" customHeight="1" thickBot="1" x14ac:dyDescent="0.35">
      <c r="BG400" s="655" t="s">
        <v>187</v>
      </c>
      <c r="BH400" s="656"/>
      <c r="BI400" s="657"/>
      <c r="BJ400" s="658"/>
      <c r="BK400" s="658"/>
      <c r="BL400" s="612"/>
      <c r="BM400" s="659"/>
      <c r="BN400" s="659"/>
      <c r="BO400" s="660"/>
      <c r="BP400"/>
      <c r="BQ400"/>
      <c r="BR400"/>
      <c r="BS400"/>
      <c r="BT400"/>
      <c r="BU400"/>
      <c r="BV400"/>
      <c r="BW400"/>
      <c r="BX400"/>
      <c r="BY400"/>
      <c r="BZ400"/>
      <c r="CU400" s="356"/>
      <c r="CV400" s="365" t="s">
        <v>142</v>
      </c>
      <c r="CW400" s="358"/>
      <c r="CX400" s="365" t="s">
        <v>143</v>
      </c>
      <c r="CY400" s="365" t="s">
        <v>144</v>
      </c>
    </row>
    <row r="401" spans="59:103" ht="13.95" customHeight="1" x14ac:dyDescent="0.25">
      <c r="BG401" s="661" t="s">
        <v>188</v>
      </c>
      <c r="BH401" s="662"/>
      <c r="BI401" s="617">
        <v>1</v>
      </c>
      <c r="BJ401" s="617">
        <v>2</v>
      </c>
      <c r="BK401" s="617">
        <v>3</v>
      </c>
      <c r="BL401" s="617" t="s">
        <v>126</v>
      </c>
      <c r="BM401" s="617">
        <v>69</v>
      </c>
      <c r="BN401" s="618">
        <v>169</v>
      </c>
      <c r="BO401" s="619">
        <v>269</v>
      </c>
      <c r="BP401"/>
      <c r="BQ401"/>
      <c r="BR401"/>
      <c r="BS401"/>
      <c r="BT401"/>
      <c r="BU401"/>
      <c r="BV401"/>
      <c r="BW401"/>
      <c r="BX401"/>
      <c r="BY401"/>
      <c r="BZ401"/>
      <c r="CU401" s="356"/>
      <c r="CV401" s="366"/>
      <c r="CW401" s="367"/>
      <c r="CX401" s="368"/>
      <c r="CY401" s="369"/>
    </row>
    <row r="402" spans="59:103" ht="13.95" customHeight="1" x14ac:dyDescent="0.3">
      <c r="BG402" s="663"/>
      <c r="BH402" s="664"/>
      <c r="BI402" s="665"/>
      <c r="BJ402" s="666"/>
      <c r="BK402" s="666"/>
      <c r="BL402" s="666"/>
      <c r="BM402" s="667"/>
      <c r="BN402" s="624"/>
      <c r="BO402" s="625"/>
      <c r="BP402"/>
      <c r="BQ402"/>
      <c r="BR402"/>
      <c r="BS402"/>
      <c r="BT402"/>
      <c r="BU402"/>
      <c r="BV402"/>
      <c r="BW402"/>
      <c r="BX402"/>
      <c r="BY402"/>
      <c r="BZ402"/>
      <c r="CU402" s="356"/>
      <c r="CV402" s="370"/>
      <c r="CW402" s="371"/>
      <c r="CX402" s="368"/>
      <c r="CY402" s="369"/>
    </row>
    <row r="403" spans="59:103" ht="13.95" customHeight="1" x14ac:dyDescent="0.3">
      <c r="BG403" s="668"/>
      <c r="BH403" s="669"/>
      <c r="BI403" s="670"/>
      <c r="BJ403" s="667"/>
      <c r="BK403" s="667"/>
      <c r="BL403" s="667"/>
      <c r="BM403" s="639"/>
      <c r="BN403" s="624"/>
      <c r="BO403" s="625"/>
      <c r="BP403"/>
      <c r="BQ403"/>
      <c r="BR403"/>
      <c r="BS403"/>
      <c r="BT403"/>
      <c r="BU403"/>
      <c r="BV403"/>
      <c r="BW403"/>
      <c r="BX403"/>
      <c r="BY403"/>
      <c r="BZ403"/>
      <c r="CU403" s="356"/>
      <c r="CV403" s="370"/>
      <c r="CW403" s="371"/>
      <c r="CX403" s="368"/>
      <c r="CY403" s="369"/>
    </row>
    <row r="404" spans="59:103" ht="13.95" customHeight="1" x14ac:dyDescent="0.3">
      <c r="BG404" s="671" t="s">
        <v>189</v>
      </c>
      <c r="BH404" s="669"/>
      <c r="BI404" s="670"/>
      <c r="BJ404" s="667"/>
      <c r="BK404" s="667"/>
      <c r="BL404" s="667"/>
      <c r="BM404" s="672"/>
      <c r="BN404" s="644"/>
      <c r="BO404" s="645"/>
      <c r="BP404"/>
      <c r="BQ404"/>
      <c r="BR404"/>
      <c r="BS404"/>
      <c r="BT404"/>
      <c r="BU404"/>
      <c r="BV404"/>
      <c r="BW404"/>
      <c r="BX404"/>
      <c r="BY404"/>
      <c r="BZ404"/>
      <c r="CU404" s="356"/>
      <c r="CV404" s="370"/>
      <c r="CW404" s="371"/>
      <c r="CX404" s="368"/>
      <c r="CY404" s="369"/>
    </row>
    <row r="405" spans="59:103" ht="13.95" customHeight="1" x14ac:dyDescent="0.3">
      <c r="BG405" s="673"/>
      <c r="BH405" s="674"/>
      <c r="BI405" s="675"/>
      <c r="BJ405" s="672"/>
      <c r="BK405" s="672"/>
      <c r="BL405" s="672"/>
      <c r="BM405" s="672"/>
      <c r="BN405" s="644"/>
      <c r="BO405" s="645"/>
      <c r="BP405"/>
      <c r="BQ405"/>
      <c r="BR405"/>
      <c r="BS405"/>
      <c r="BT405"/>
      <c r="BU405"/>
      <c r="BV405"/>
      <c r="BW405"/>
      <c r="BX405"/>
      <c r="BY405"/>
      <c r="BZ405"/>
      <c r="CU405" s="356"/>
      <c r="CV405" s="372"/>
      <c r="CW405" s="371"/>
      <c r="CX405" s="368"/>
      <c r="CY405" s="369"/>
    </row>
    <row r="406" spans="59:103" ht="13.95" customHeight="1" thickBot="1" x14ac:dyDescent="0.35">
      <c r="BG406" s="676"/>
      <c r="BH406" s="675"/>
      <c r="BI406" s="675"/>
      <c r="BJ406" s="672"/>
      <c r="BK406" s="672"/>
      <c r="BL406" s="677"/>
      <c r="BM406" s="678"/>
      <c r="BN406" s="678"/>
      <c r="BO406" s="679"/>
      <c r="BP406"/>
      <c r="BQ406"/>
      <c r="BR406"/>
      <c r="BS406"/>
      <c r="BT406"/>
      <c r="BU406"/>
      <c r="BV406"/>
      <c r="BW406"/>
      <c r="BX406"/>
      <c r="BY406"/>
      <c r="BZ406"/>
      <c r="CU406" s="356"/>
      <c r="CV406" s="358"/>
      <c r="CW406" s="358"/>
      <c r="CX406" s="361" t="s">
        <v>145</v>
      </c>
      <c r="CY406" s="373"/>
    </row>
    <row r="407" spans="59:103" ht="13.95" customHeight="1" thickBot="1" x14ac:dyDescent="0.35">
      <c r="BG407" s="680"/>
      <c r="BH407" s="681"/>
      <c r="BI407" s="682"/>
      <c r="BJ407" s="682"/>
      <c r="BK407" s="683"/>
      <c r="BL407" s="614" t="s">
        <v>190</v>
      </c>
      <c r="BM407" s="684"/>
      <c r="BN407" s="659"/>
      <c r="BO407" s="660"/>
      <c r="BP407"/>
      <c r="BQ407"/>
      <c r="BR407"/>
      <c r="BS407"/>
      <c r="BT407"/>
      <c r="BU407"/>
      <c r="BV407"/>
      <c r="BW407"/>
      <c r="BX407"/>
      <c r="BY407"/>
      <c r="BZ407"/>
      <c r="CU407" s="356"/>
      <c r="CV407" s="358"/>
      <c r="CW407" s="358"/>
      <c r="CX407" s="358"/>
      <c r="CY407" s="364"/>
    </row>
    <row r="408" spans="59:103" ht="13.95" customHeight="1" x14ac:dyDescent="0.3">
      <c r="BG408" s="685"/>
      <c r="BH408" s="686"/>
      <c r="BI408" s="685"/>
      <c r="BJ408" s="685"/>
      <c r="BK408" s="685"/>
      <c r="BL408" s="685"/>
      <c r="BM408" s="685"/>
      <c r="BN408" s="26"/>
      <c r="BO408" s="26"/>
      <c r="BP408"/>
      <c r="BQ408"/>
      <c r="BR408"/>
      <c r="BS408"/>
      <c r="BT408"/>
      <c r="BU408"/>
      <c r="BV408"/>
      <c r="BW408"/>
      <c r="BX408"/>
      <c r="BY408"/>
      <c r="BZ408"/>
      <c r="CU408" s="374"/>
      <c r="CV408" s="375" t="s">
        <v>146</v>
      </c>
      <c r="CW408" s="376"/>
      <c r="CX408" s="377" t="s">
        <v>147</v>
      </c>
      <c r="CY408" s="378"/>
    </row>
    <row r="409" spans="59:103" ht="13.95" customHeight="1" thickBot="1" x14ac:dyDescent="0.35">
      <c r="BG409" s="48"/>
      <c r="BH409" s="48"/>
      <c r="BI409" s="48"/>
      <c r="BJ409" s="48"/>
      <c r="BK409" s="48"/>
      <c r="BL409" s="48"/>
      <c r="BM409" s="48"/>
      <c r="BN409" s="48"/>
      <c r="BO409" s="48"/>
      <c r="BP409"/>
      <c r="BQ409"/>
      <c r="BR409"/>
      <c r="BS409"/>
      <c r="BT409"/>
      <c r="BU409"/>
      <c r="BV409"/>
      <c r="BW409"/>
      <c r="BX409"/>
      <c r="BY409"/>
      <c r="BZ409"/>
    </row>
    <row r="410" spans="59:103" ht="13.95" customHeight="1" x14ac:dyDescent="0.25">
      <c r="BG410" s="586"/>
      <c r="BH410" s="587" t="s">
        <v>176</v>
      </c>
      <c r="BI410" s="588"/>
      <c r="BJ410" s="588" t="s">
        <v>177</v>
      </c>
      <c r="BK410" s="588"/>
      <c r="BL410" s="588"/>
      <c r="BM410" s="588"/>
      <c r="BN410" s="588"/>
      <c r="BO410" s="589"/>
      <c r="BP410"/>
      <c r="BQ410"/>
      <c r="BR410"/>
      <c r="BS410"/>
      <c r="BT410"/>
      <c r="BU410"/>
      <c r="BV410"/>
      <c r="BW410"/>
      <c r="BX410"/>
      <c r="BY410"/>
      <c r="BZ410"/>
      <c r="CU410" s="353"/>
      <c r="CV410" s="354" t="s">
        <v>136</v>
      </c>
      <c r="CW410" s="354"/>
      <c r="CX410" s="354" t="s">
        <v>137</v>
      </c>
      <c r="CY410" s="355">
        <f>$CY$175</f>
        <v>42642</v>
      </c>
    </row>
    <row r="411" spans="59:103" ht="13.95" customHeight="1" x14ac:dyDescent="0.25">
      <c r="BG411" s="590"/>
      <c r="BH411" s="591"/>
      <c r="BI411" s="592" t="s">
        <v>178</v>
      </c>
      <c r="BJ411" s="592"/>
      <c r="BK411" s="592"/>
      <c r="BL411" s="592"/>
      <c r="BM411" s="592"/>
      <c r="BN411" s="593" t="s">
        <v>179</v>
      </c>
      <c r="BO411" s="594">
        <v>7</v>
      </c>
      <c r="BP411"/>
      <c r="BQ411"/>
      <c r="BR411"/>
      <c r="BS411"/>
      <c r="BT411"/>
      <c r="BU411"/>
      <c r="BV411"/>
      <c r="BW411"/>
      <c r="BX411"/>
      <c r="BY411"/>
      <c r="BZ411"/>
      <c r="CU411" s="356"/>
      <c r="CV411" s="357" t="s">
        <v>6</v>
      </c>
      <c r="CW411" s="358"/>
      <c r="CX411" s="359" t="str">
        <f>$CX$176</f>
        <v xml:space="preserve">          Joueurs @ $13.00</v>
      </c>
      <c r="CY411" s="359" t="s">
        <v>139</v>
      </c>
    </row>
    <row r="412" spans="59:103" ht="13.95" customHeight="1" x14ac:dyDescent="0.3">
      <c r="BG412" s="595"/>
      <c r="BH412" s="596"/>
      <c r="BI412" s="597"/>
      <c r="BJ412" s="597"/>
      <c r="BK412" s="597"/>
      <c r="BL412" s="597"/>
      <c r="BM412" s="597"/>
      <c r="BN412" s="593"/>
      <c r="BO412" s="594"/>
      <c r="BP412"/>
      <c r="BQ412"/>
      <c r="BR412"/>
      <c r="BS412"/>
      <c r="BT412"/>
      <c r="BU412"/>
      <c r="BV412"/>
      <c r="BW412"/>
      <c r="BX412"/>
      <c r="BY412"/>
      <c r="BZ412"/>
      <c r="CU412" s="356"/>
      <c r="CV412" s="360" t="str">
        <f>Donnees!BF18</f>
        <v>Michel Taillon</v>
      </c>
      <c r="CW412" s="358"/>
      <c r="CX412" s="361" t="str">
        <f>$CX$177</f>
        <v xml:space="preserve">          Substituts @ $10.00</v>
      </c>
      <c r="CY412" s="361" t="s">
        <v>139</v>
      </c>
    </row>
    <row r="413" spans="59:103" ht="13.95" customHeight="1" x14ac:dyDescent="0.25">
      <c r="BG413" s="598" t="s">
        <v>180</v>
      </c>
      <c r="BH413" s="599">
        <v>10</v>
      </c>
      <c r="BI413" s="592"/>
      <c r="BJ413" s="592"/>
      <c r="BK413" s="592" t="s">
        <v>100</v>
      </c>
      <c r="BL413" s="600">
        <f>$BL$178</f>
        <v>42635</v>
      </c>
      <c r="BM413" s="601"/>
      <c r="BN413" s="602"/>
      <c r="BO413" s="603"/>
      <c r="BP413"/>
      <c r="BQ413"/>
      <c r="BR413"/>
      <c r="BS413"/>
      <c r="BT413"/>
      <c r="BU413"/>
      <c r="BV413"/>
      <c r="BW413"/>
      <c r="BX413"/>
      <c r="BY413"/>
      <c r="BZ413"/>
      <c r="CU413" s="356"/>
      <c r="CV413" s="360"/>
      <c r="CW413" s="358"/>
      <c r="CX413" s="362"/>
      <c r="CY413" s="363"/>
    </row>
    <row r="414" spans="59:103" ht="13.95" customHeight="1" x14ac:dyDescent="0.3">
      <c r="BG414" s="604"/>
      <c r="BH414" s="596"/>
      <c r="BI414" s="597"/>
      <c r="BJ414" s="597"/>
      <c r="BK414" s="597"/>
      <c r="BL414" s="596"/>
      <c r="BM414" s="597"/>
      <c r="BN414" s="593"/>
      <c r="BO414" s="594"/>
      <c r="BP414"/>
      <c r="BQ414"/>
      <c r="BR414"/>
      <c r="BS414"/>
      <c r="BT414"/>
      <c r="BU414"/>
      <c r="BV414"/>
      <c r="BW414"/>
      <c r="BX414"/>
      <c r="BY414"/>
      <c r="BZ414"/>
      <c r="CU414" s="356"/>
      <c r="CV414" s="358" t="s">
        <v>162</v>
      </c>
      <c r="CW414" s="358"/>
      <c r="CX414" s="358"/>
      <c r="CY414" s="364" t="str">
        <f>$CY$179</f>
        <v>Sem4</v>
      </c>
    </row>
    <row r="415" spans="59:103" ht="13.95" customHeight="1" x14ac:dyDescent="0.3">
      <c r="BG415" s="598" t="s">
        <v>181</v>
      </c>
      <c r="BH415" s="605" t="str">
        <f>Donnees!BF12</f>
        <v>Raymond Chartré</v>
      </c>
      <c r="BI415" s="591"/>
      <c r="BJ415" s="596"/>
      <c r="BK415" s="606"/>
      <c r="BL415" s="593" t="str">
        <f>$BL$180</f>
        <v>Sem3</v>
      </c>
      <c r="BM415" s="607"/>
      <c r="BN415" s="606"/>
      <c r="BO415" s="608"/>
      <c r="BP415"/>
      <c r="BQ415"/>
      <c r="BR415"/>
      <c r="BS415"/>
      <c r="BT415"/>
      <c r="BU415"/>
      <c r="BV415"/>
      <c r="BW415"/>
      <c r="BX415"/>
      <c r="BY415"/>
      <c r="BZ415"/>
      <c r="CU415" s="356"/>
      <c r="CV415" s="365" t="s">
        <v>142</v>
      </c>
      <c r="CW415" s="358"/>
      <c r="CX415" s="365" t="s">
        <v>143</v>
      </c>
      <c r="CY415" s="365" t="s">
        <v>144</v>
      </c>
    </row>
    <row r="416" spans="59:103" ht="13.95" customHeight="1" thickBot="1" x14ac:dyDescent="0.35">
      <c r="BG416" s="609"/>
      <c r="BH416" s="610"/>
      <c r="BI416" s="611"/>
      <c r="BJ416" s="612"/>
      <c r="BK416" s="612"/>
      <c r="BL416" s="610"/>
      <c r="BM416" s="613"/>
      <c r="BN416" s="611"/>
      <c r="BO416" s="614"/>
      <c r="BP416"/>
      <c r="BQ416"/>
      <c r="BR416"/>
      <c r="BS416"/>
      <c r="BT416"/>
      <c r="BU416"/>
      <c r="BV416"/>
      <c r="BW416"/>
      <c r="BX416"/>
      <c r="BY416"/>
      <c r="BZ416"/>
      <c r="CU416" s="356"/>
      <c r="CV416" s="366"/>
      <c r="CW416" s="367"/>
      <c r="CX416" s="368"/>
      <c r="CY416" s="369"/>
    </row>
    <row r="417" spans="59:103" ht="13.95" customHeight="1" x14ac:dyDescent="0.25">
      <c r="BG417" s="615" t="s">
        <v>182</v>
      </c>
      <c r="BH417" s="616" t="s">
        <v>172</v>
      </c>
      <c r="BI417" s="617">
        <v>1</v>
      </c>
      <c r="BJ417" s="617">
        <v>2</v>
      </c>
      <c r="BK417" s="617">
        <v>3</v>
      </c>
      <c r="BL417" s="617" t="s">
        <v>126</v>
      </c>
      <c r="BM417" s="617">
        <v>69</v>
      </c>
      <c r="BN417" s="618">
        <v>169</v>
      </c>
      <c r="BO417" s="619">
        <v>269</v>
      </c>
      <c r="BP417"/>
      <c r="BQ417"/>
      <c r="BR417"/>
      <c r="BS417"/>
      <c r="BT417"/>
      <c r="BU417"/>
      <c r="BV417"/>
      <c r="BW417"/>
      <c r="BX417"/>
      <c r="BY417"/>
      <c r="BZ417"/>
      <c r="CU417" s="356"/>
      <c r="CV417" s="370"/>
      <c r="CW417" s="371"/>
      <c r="CX417" s="368"/>
      <c r="CY417" s="369"/>
    </row>
    <row r="418" spans="59:103" ht="13.95" customHeight="1" x14ac:dyDescent="0.25">
      <c r="BG418" s="620">
        <f t="shared" ref="BG418:BH422" si="8">C92</f>
        <v>0</v>
      </c>
      <c r="BH418" s="621">
        <f t="shared" si="8"/>
        <v>0</v>
      </c>
      <c r="BI418" s="622"/>
      <c r="BJ418" s="622"/>
      <c r="BK418" s="622"/>
      <c r="BL418" s="622"/>
      <c r="BM418" s="623"/>
      <c r="BN418" s="624"/>
      <c r="BO418" s="625"/>
      <c r="BP418"/>
      <c r="BQ418"/>
      <c r="BR418"/>
      <c r="BS418"/>
      <c r="BT418"/>
      <c r="BU418"/>
      <c r="BV418"/>
      <c r="BW418"/>
      <c r="BX418"/>
      <c r="BY418"/>
      <c r="BZ418"/>
      <c r="CU418" s="356"/>
      <c r="CV418" s="370"/>
      <c r="CW418" s="371"/>
      <c r="CX418" s="368"/>
      <c r="CY418" s="369"/>
    </row>
    <row r="419" spans="59:103" ht="13.95" customHeight="1" x14ac:dyDescent="0.25">
      <c r="BG419" s="620">
        <f t="shared" si="8"/>
        <v>0</v>
      </c>
      <c r="BH419" s="621">
        <f t="shared" si="8"/>
        <v>0</v>
      </c>
      <c r="BI419" s="622"/>
      <c r="BJ419" s="622"/>
      <c r="BK419" s="622"/>
      <c r="BL419" s="622"/>
      <c r="BM419" s="623"/>
      <c r="BN419" s="624"/>
      <c r="BO419" s="625"/>
      <c r="BP419"/>
      <c r="BQ419"/>
      <c r="BR419"/>
      <c r="BS419"/>
      <c r="BT419"/>
      <c r="BU419"/>
      <c r="BV419"/>
      <c r="BW419"/>
      <c r="BX419"/>
      <c r="BY419"/>
      <c r="BZ419"/>
      <c r="CU419" s="356"/>
      <c r="CV419" s="370"/>
      <c r="CW419" s="371"/>
      <c r="CX419" s="368"/>
      <c r="CY419" s="369"/>
    </row>
    <row r="420" spans="59:103" ht="13.95" customHeight="1" x14ac:dyDescent="0.25">
      <c r="BG420" s="620">
        <f t="shared" si="8"/>
        <v>0</v>
      </c>
      <c r="BH420" s="621">
        <f t="shared" si="8"/>
        <v>0</v>
      </c>
      <c r="BI420" s="622"/>
      <c r="BJ420" s="622"/>
      <c r="BK420" s="622"/>
      <c r="BL420" s="622"/>
      <c r="BM420" s="623"/>
      <c r="BN420" s="624"/>
      <c r="BO420" s="625"/>
      <c r="BP420"/>
      <c r="BQ420"/>
      <c r="BR420"/>
      <c r="BS420"/>
      <c r="BT420"/>
      <c r="BU420"/>
      <c r="BV420"/>
      <c r="BW420"/>
      <c r="BX420"/>
      <c r="BY420"/>
      <c r="BZ420"/>
      <c r="CU420" s="356"/>
      <c r="CV420" s="372"/>
      <c r="CW420" s="371"/>
      <c r="CX420" s="368"/>
      <c r="CY420" s="369"/>
    </row>
    <row r="421" spans="59:103" ht="13.95" customHeight="1" x14ac:dyDescent="0.25">
      <c r="BG421" s="620">
        <f t="shared" si="8"/>
        <v>0</v>
      </c>
      <c r="BH421" s="621">
        <f t="shared" si="8"/>
        <v>0</v>
      </c>
      <c r="BI421" s="622"/>
      <c r="BJ421" s="622"/>
      <c r="BK421" s="622"/>
      <c r="BL421" s="622"/>
      <c r="BM421" s="623"/>
      <c r="BN421" s="624"/>
      <c r="BO421" s="625"/>
      <c r="BP421"/>
      <c r="BQ421"/>
      <c r="BR421"/>
      <c r="BS421"/>
      <c r="BT421"/>
      <c r="BU421"/>
      <c r="BV421"/>
      <c r="BW421"/>
      <c r="BX421"/>
      <c r="BY421"/>
      <c r="BZ421"/>
      <c r="CU421" s="356"/>
      <c r="CV421" s="358"/>
      <c r="CW421" s="358"/>
      <c r="CX421" s="361" t="s">
        <v>145</v>
      </c>
      <c r="CY421" s="373"/>
    </row>
    <row r="422" spans="59:103" ht="13.95" customHeight="1" thickBot="1" x14ac:dyDescent="0.3">
      <c r="BG422" s="626">
        <f t="shared" si="8"/>
        <v>0</v>
      </c>
      <c r="BH422" s="627">
        <f t="shared" si="8"/>
        <v>0</v>
      </c>
      <c r="BI422" s="628"/>
      <c r="BJ422" s="628"/>
      <c r="BK422" s="628"/>
      <c r="BL422" s="628"/>
      <c r="BM422" s="629"/>
      <c r="BN422" s="630"/>
      <c r="BO422" s="631"/>
      <c r="BP422"/>
      <c r="BQ422"/>
      <c r="BR422"/>
      <c r="BS422"/>
      <c r="BT422"/>
      <c r="BU422"/>
      <c r="BV422"/>
      <c r="BW422"/>
      <c r="BX422"/>
      <c r="BY422"/>
      <c r="BZ422"/>
      <c r="CU422" s="356"/>
      <c r="CV422" s="358"/>
      <c r="CW422" s="358"/>
      <c r="CX422" s="358"/>
      <c r="CY422" s="364"/>
    </row>
    <row r="423" spans="59:103" ht="13.95" customHeight="1" x14ac:dyDescent="0.3">
      <c r="BG423" s="632" t="s">
        <v>183</v>
      </c>
      <c r="BH423" s="633">
        <f>SUM(BH418:BH422)</f>
        <v>0</v>
      </c>
      <c r="BI423" s="634"/>
      <c r="BJ423" s="634"/>
      <c r="BK423" s="634"/>
      <c r="BL423" s="634"/>
      <c r="BM423" s="635"/>
      <c r="BN423" s="618"/>
      <c r="BO423" s="619"/>
      <c r="BP423"/>
      <c r="BQ423"/>
      <c r="BR423"/>
      <c r="BS423"/>
      <c r="BT423"/>
      <c r="BU423"/>
      <c r="BV423"/>
      <c r="BW423"/>
      <c r="BX423"/>
      <c r="BY423"/>
      <c r="BZ423"/>
      <c r="CU423" s="374"/>
      <c r="CV423" s="375" t="s">
        <v>146</v>
      </c>
      <c r="CW423" s="376"/>
      <c r="CX423" s="377" t="s">
        <v>147</v>
      </c>
      <c r="CY423" s="378"/>
    </row>
    <row r="424" spans="59:103" ht="13.95" customHeight="1" x14ac:dyDescent="0.3">
      <c r="BG424" s="636" t="s">
        <v>184</v>
      </c>
      <c r="BH424" s="637">
        <f>A101</f>
        <v>0</v>
      </c>
      <c r="BI424" s="638"/>
      <c r="BJ424" s="638"/>
      <c r="BK424" s="638"/>
      <c r="BL424" s="638"/>
      <c r="BM424" s="639"/>
      <c r="BN424" s="624"/>
      <c r="BO424" s="625"/>
      <c r="BP424"/>
      <c r="BQ424"/>
      <c r="BR424"/>
      <c r="BS424"/>
      <c r="BT424"/>
      <c r="BU424"/>
      <c r="BV424"/>
      <c r="BW424"/>
      <c r="BX424"/>
      <c r="BY424"/>
      <c r="BZ424"/>
    </row>
    <row r="425" spans="59:103" ht="13.95" customHeight="1" thickBot="1" x14ac:dyDescent="0.35">
      <c r="BG425" s="640" t="s">
        <v>126</v>
      </c>
      <c r="BH425" s="641">
        <f>SUM(BH423:BH424)</f>
        <v>0</v>
      </c>
      <c r="BI425" s="642"/>
      <c r="BJ425" s="642"/>
      <c r="BK425" s="642"/>
      <c r="BL425" s="642"/>
      <c r="BM425" s="643"/>
      <c r="BN425" s="644"/>
      <c r="BO425" s="645"/>
      <c r="BP425"/>
      <c r="BQ425"/>
      <c r="BR425"/>
      <c r="BS425"/>
      <c r="BT425"/>
      <c r="BU425"/>
      <c r="BV425"/>
      <c r="BW425"/>
      <c r="BX425"/>
      <c r="BY425"/>
      <c r="BZ425"/>
    </row>
    <row r="426" spans="59:103" ht="13.95" customHeight="1" thickBot="1" x14ac:dyDescent="0.35">
      <c r="BG426" s="646" t="s">
        <v>185</v>
      </c>
      <c r="BH426" s="647"/>
      <c r="BI426" s="648"/>
      <c r="BJ426" s="649"/>
      <c r="BK426" s="650"/>
      <c r="BL426" s="651" t="s">
        <v>186</v>
      </c>
      <c r="BM426" s="652"/>
      <c r="BN426" s="653"/>
      <c r="BO426" s="654"/>
      <c r="BP426"/>
      <c r="BQ426"/>
      <c r="BR426"/>
      <c r="BS426"/>
      <c r="BT426"/>
      <c r="BU426"/>
      <c r="BV426"/>
      <c r="BW426"/>
      <c r="BX426"/>
      <c r="BY426"/>
      <c r="BZ426"/>
    </row>
    <row r="427" spans="59:103" ht="13.95" customHeight="1" thickBot="1" x14ac:dyDescent="0.35">
      <c r="BG427" s="655" t="s">
        <v>187</v>
      </c>
      <c r="BH427" s="656"/>
      <c r="BI427" s="657"/>
      <c r="BJ427" s="658"/>
      <c r="BK427" s="658"/>
      <c r="BL427" s="612"/>
      <c r="BM427" s="659"/>
      <c r="BN427" s="659"/>
      <c r="BO427" s="660"/>
      <c r="BP427"/>
      <c r="BQ427"/>
      <c r="BR427"/>
      <c r="BS427"/>
      <c r="BT427"/>
      <c r="BU427"/>
      <c r="BV427"/>
      <c r="BW427"/>
      <c r="BX427"/>
      <c r="BY427"/>
      <c r="BZ427"/>
    </row>
    <row r="428" spans="59:103" ht="13.95" customHeight="1" x14ac:dyDescent="0.25">
      <c r="BG428" s="661" t="s">
        <v>188</v>
      </c>
      <c r="BH428" s="662"/>
      <c r="BI428" s="617">
        <v>1</v>
      </c>
      <c r="BJ428" s="617">
        <v>2</v>
      </c>
      <c r="BK428" s="617">
        <v>3</v>
      </c>
      <c r="BL428" s="617" t="s">
        <v>126</v>
      </c>
      <c r="BM428" s="617">
        <v>69</v>
      </c>
      <c r="BN428" s="618">
        <v>169</v>
      </c>
      <c r="BO428" s="619">
        <v>269</v>
      </c>
      <c r="BP428"/>
      <c r="BQ428"/>
      <c r="BR428"/>
      <c r="BS428"/>
      <c r="BT428"/>
      <c r="BU428"/>
      <c r="BV428"/>
      <c r="BW428"/>
      <c r="BX428"/>
      <c r="BY428"/>
      <c r="BZ428"/>
    </row>
    <row r="429" spans="59:103" ht="13.95" customHeight="1" x14ac:dyDescent="0.3">
      <c r="BG429" s="663"/>
      <c r="BH429" s="664"/>
      <c r="BI429" s="665"/>
      <c r="BJ429" s="666"/>
      <c r="BK429" s="666"/>
      <c r="BL429" s="666"/>
      <c r="BM429" s="667"/>
      <c r="BN429" s="624"/>
      <c r="BO429" s="625"/>
      <c r="BP429"/>
      <c r="BQ429"/>
      <c r="BR429"/>
      <c r="BS429"/>
      <c r="BT429"/>
      <c r="BU429"/>
      <c r="BV429"/>
      <c r="BW429"/>
      <c r="BX429"/>
      <c r="BY429"/>
      <c r="BZ429"/>
    </row>
    <row r="430" spans="59:103" ht="13.95" customHeight="1" x14ac:dyDescent="0.3">
      <c r="BG430" s="668"/>
      <c r="BH430" s="669"/>
      <c r="BI430" s="670"/>
      <c r="BJ430" s="667"/>
      <c r="BK430" s="667"/>
      <c r="BL430" s="667"/>
      <c r="BM430" s="639"/>
      <c r="BN430" s="624"/>
      <c r="BO430" s="625"/>
      <c r="BP430"/>
      <c r="BQ430"/>
      <c r="BR430"/>
      <c r="BS430"/>
      <c r="BT430"/>
      <c r="BU430"/>
      <c r="BV430"/>
      <c r="BW430"/>
      <c r="BX430"/>
      <c r="BY430"/>
      <c r="BZ430"/>
    </row>
    <row r="431" spans="59:103" ht="13.95" customHeight="1" x14ac:dyDescent="0.3">
      <c r="BG431" s="671" t="s">
        <v>189</v>
      </c>
      <c r="BH431" s="669"/>
      <c r="BI431" s="670"/>
      <c r="BJ431" s="667"/>
      <c r="BK431" s="667"/>
      <c r="BL431" s="667"/>
      <c r="BM431" s="672"/>
      <c r="BN431" s="644"/>
      <c r="BO431" s="645"/>
      <c r="BP431"/>
      <c r="BQ431"/>
      <c r="BR431"/>
      <c r="BS431"/>
      <c r="BT431"/>
      <c r="BU431"/>
      <c r="BV431"/>
      <c r="BW431"/>
      <c r="BX431"/>
      <c r="BY431"/>
      <c r="BZ431"/>
    </row>
    <row r="432" spans="59:103" ht="13.95" customHeight="1" x14ac:dyDescent="0.3">
      <c r="BG432" s="673"/>
      <c r="BH432" s="674"/>
      <c r="BI432" s="675"/>
      <c r="BJ432" s="672"/>
      <c r="BK432" s="672"/>
      <c r="BL432" s="672"/>
      <c r="BM432" s="672"/>
      <c r="BN432" s="644"/>
      <c r="BO432" s="645"/>
      <c r="BP432"/>
      <c r="BQ432"/>
      <c r="BR432"/>
      <c r="BS432"/>
      <c r="BT432"/>
      <c r="BU432"/>
      <c r="BV432"/>
      <c r="BW432"/>
      <c r="BX432"/>
      <c r="BY432"/>
      <c r="BZ432"/>
    </row>
    <row r="433" spans="59:78" ht="13.95" customHeight="1" thickBot="1" x14ac:dyDescent="0.35">
      <c r="BG433" s="676"/>
      <c r="BH433" s="675"/>
      <c r="BI433" s="675"/>
      <c r="BJ433" s="672"/>
      <c r="BK433" s="672"/>
      <c r="BL433" s="677"/>
      <c r="BM433" s="678"/>
      <c r="BN433" s="678"/>
      <c r="BO433" s="679"/>
      <c r="BP433"/>
      <c r="BQ433"/>
      <c r="BR433"/>
      <c r="BS433"/>
      <c r="BT433"/>
      <c r="BU433"/>
      <c r="BV433"/>
      <c r="BW433"/>
      <c r="BX433"/>
      <c r="BY433"/>
      <c r="BZ433"/>
    </row>
    <row r="434" spans="59:78" ht="13.95" customHeight="1" thickBot="1" x14ac:dyDescent="0.35">
      <c r="BG434" s="680"/>
      <c r="BH434" s="681"/>
      <c r="BI434" s="682"/>
      <c r="BJ434" s="682"/>
      <c r="BK434" s="683"/>
      <c r="BL434" s="614" t="s">
        <v>190</v>
      </c>
      <c r="BM434" s="684"/>
      <c r="BN434" s="659"/>
      <c r="BO434" s="660"/>
      <c r="BP434"/>
      <c r="BQ434"/>
      <c r="BR434"/>
      <c r="BS434"/>
      <c r="BT434"/>
      <c r="BU434"/>
      <c r="BV434"/>
      <c r="BW434"/>
      <c r="BX434"/>
      <c r="BY434"/>
      <c r="BZ434"/>
    </row>
    <row r="435" spans="59:78" ht="13.95" customHeight="1" x14ac:dyDescent="0.25">
      <c r="BG435" s="586"/>
      <c r="BH435" s="587" t="s">
        <v>176</v>
      </c>
      <c r="BI435" s="588"/>
      <c r="BJ435" s="588" t="s">
        <v>177</v>
      </c>
      <c r="BK435" s="588"/>
      <c r="BL435" s="588"/>
      <c r="BM435" s="588"/>
      <c r="BN435" s="588"/>
      <c r="BO435" s="589"/>
      <c r="BP435"/>
      <c r="BQ435"/>
      <c r="BR435"/>
      <c r="BS435"/>
      <c r="BT435"/>
      <c r="BU435"/>
      <c r="BV435"/>
      <c r="BW435"/>
      <c r="BX435"/>
      <c r="BY435"/>
      <c r="BZ435"/>
    </row>
    <row r="436" spans="59:78" ht="13.95" customHeight="1" x14ac:dyDescent="0.25">
      <c r="BG436" s="590"/>
      <c r="BH436" s="591"/>
      <c r="BI436" s="592" t="s">
        <v>178</v>
      </c>
      <c r="BJ436" s="592"/>
      <c r="BK436" s="592"/>
      <c r="BL436" s="592"/>
      <c r="BM436" s="592"/>
      <c r="BN436" s="593" t="s">
        <v>179</v>
      </c>
      <c r="BO436" s="594">
        <v>9</v>
      </c>
      <c r="BP436"/>
      <c r="BQ436"/>
      <c r="BR436"/>
      <c r="BS436"/>
      <c r="BT436"/>
      <c r="BU436"/>
      <c r="BV436"/>
      <c r="BW436"/>
      <c r="BX436"/>
      <c r="BY436"/>
      <c r="BZ436"/>
    </row>
    <row r="437" spans="59:78" ht="13.95" customHeight="1" x14ac:dyDescent="0.3">
      <c r="BG437" s="595"/>
      <c r="BH437" s="596"/>
      <c r="BI437" s="597"/>
      <c r="BJ437" s="597"/>
      <c r="BK437" s="597"/>
      <c r="BL437" s="597"/>
      <c r="BM437" s="597"/>
      <c r="BN437" s="593"/>
      <c r="BO437" s="594"/>
      <c r="BP437"/>
      <c r="BQ437"/>
      <c r="BR437"/>
      <c r="BS437"/>
      <c r="BT437"/>
      <c r="BU437"/>
      <c r="BV437"/>
      <c r="BW437"/>
      <c r="BX437"/>
      <c r="BY437"/>
      <c r="BZ437"/>
    </row>
    <row r="438" spans="59:78" ht="13.95" customHeight="1" x14ac:dyDescent="0.25">
      <c r="BG438" s="598" t="s">
        <v>180</v>
      </c>
      <c r="BH438" s="599">
        <v>11</v>
      </c>
      <c r="BI438" s="592"/>
      <c r="BJ438" s="592"/>
      <c r="BK438" s="592" t="s">
        <v>100</v>
      </c>
      <c r="BL438" s="600">
        <f>$BL$178</f>
        <v>42635</v>
      </c>
      <c r="BM438" s="601"/>
      <c r="BN438" s="602"/>
      <c r="BO438" s="603"/>
      <c r="BP438"/>
      <c r="BQ438"/>
      <c r="BR438"/>
      <c r="BS438"/>
      <c r="BT438"/>
      <c r="BU438"/>
      <c r="BV438"/>
      <c r="BW438"/>
      <c r="BX438"/>
      <c r="BY438"/>
      <c r="BZ438"/>
    </row>
    <row r="439" spans="59:78" ht="13.95" customHeight="1" x14ac:dyDescent="0.3">
      <c r="BG439" s="604"/>
      <c r="BH439" s="596"/>
      <c r="BI439" s="597"/>
      <c r="BJ439" s="597"/>
      <c r="BK439" s="597"/>
      <c r="BL439" s="596"/>
      <c r="BM439" s="597"/>
      <c r="BN439" s="593"/>
      <c r="BO439" s="594"/>
      <c r="BP439"/>
      <c r="BQ439"/>
      <c r="BR439"/>
      <c r="BS439"/>
      <c r="BT439"/>
      <c r="BU439"/>
      <c r="BV439"/>
      <c r="BW439"/>
      <c r="BX439"/>
      <c r="BY439"/>
      <c r="BZ439"/>
    </row>
    <row r="440" spans="59:78" ht="13.95" customHeight="1" x14ac:dyDescent="0.3">
      <c r="BG440" s="598" t="s">
        <v>181</v>
      </c>
      <c r="BH440" s="605" t="str">
        <f>Donnees!BF13</f>
        <v>Dorothée Beauchesne</v>
      </c>
      <c r="BI440" s="591"/>
      <c r="BJ440" s="596"/>
      <c r="BK440" s="606"/>
      <c r="BL440" s="593" t="str">
        <f>$BL$180</f>
        <v>Sem3</v>
      </c>
      <c r="BM440" s="607"/>
      <c r="BN440" s="606"/>
      <c r="BO440" s="608"/>
      <c r="BP440"/>
      <c r="BQ440"/>
      <c r="BR440"/>
      <c r="BS440"/>
      <c r="BT440"/>
      <c r="BU440"/>
      <c r="BV440"/>
      <c r="BW440"/>
      <c r="BX440"/>
      <c r="BY440"/>
      <c r="BZ440"/>
    </row>
    <row r="441" spans="59:78" ht="13.95" customHeight="1" thickBot="1" x14ac:dyDescent="0.35">
      <c r="BG441" s="609"/>
      <c r="BH441" s="610"/>
      <c r="BI441" s="611"/>
      <c r="BJ441" s="612"/>
      <c r="BK441" s="612"/>
      <c r="BL441" s="610"/>
      <c r="BM441" s="613"/>
      <c r="BN441" s="611"/>
      <c r="BO441" s="614"/>
      <c r="BP441"/>
      <c r="BQ441"/>
      <c r="BR441"/>
      <c r="BS441"/>
      <c r="BT441"/>
      <c r="BU441"/>
      <c r="BV441"/>
      <c r="BW441"/>
      <c r="BX441"/>
      <c r="BY441"/>
      <c r="BZ441"/>
    </row>
    <row r="442" spans="59:78" ht="13.95" customHeight="1" x14ac:dyDescent="0.25">
      <c r="BG442" s="615" t="s">
        <v>182</v>
      </c>
      <c r="BH442" s="616" t="s">
        <v>172</v>
      </c>
      <c r="BI442" s="617">
        <v>1</v>
      </c>
      <c r="BJ442" s="617">
        <v>2</v>
      </c>
      <c r="BK442" s="617">
        <v>3</v>
      </c>
      <c r="BL442" s="617" t="s">
        <v>126</v>
      </c>
      <c r="BM442" s="617">
        <v>69</v>
      </c>
      <c r="BN442" s="618">
        <v>169</v>
      </c>
      <c r="BO442" s="619">
        <v>269</v>
      </c>
      <c r="BP442"/>
      <c r="BQ442"/>
      <c r="BR442"/>
      <c r="BS442"/>
      <c r="BT442"/>
      <c r="BU442"/>
      <c r="BV442"/>
      <c r="BW442"/>
      <c r="BX442"/>
      <c r="BY442"/>
      <c r="BZ442"/>
    </row>
    <row r="443" spans="59:78" ht="13.95" customHeight="1" x14ac:dyDescent="0.25">
      <c r="BG443" s="620">
        <f t="shared" ref="BG443:BH447" si="9">C102</f>
        <v>0</v>
      </c>
      <c r="BH443" s="621">
        <f t="shared" si="9"/>
        <v>0</v>
      </c>
      <c r="BI443" s="622"/>
      <c r="BJ443" s="622"/>
      <c r="BK443" s="622"/>
      <c r="BL443" s="622"/>
      <c r="BM443" s="623"/>
      <c r="BN443" s="624"/>
      <c r="BO443" s="625"/>
      <c r="BP443"/>
      <c r="BQ443"/>
      <c r="BR443"/>
      <c r="BS443"/>
      <c r="BT443"/>
      <c r="BU443"/>
      <c r="BV443"/>
      <c r="BW443"/>
      <c r="BX443"/>
      <c r="BY443"/>
      <c r="BZ443"/>
    </row>
    <row r="444" spans="59:78" ht="13.95" customHeight="1" x14ac:dyDescent="0.25">
      <c r="BG444" s="620">
        <f t="shared" si="9"/>
        <v>0</v>
      </c>
      <c r="BH444" s="621">
        <f t="shared" si="9"/>
        <v>0</v>
      </c>
      <c r="BI444" s="622"/>
      <c r="BJ444" s="622"/>
      <c r="BK444" s="622"/>
      <c r="BL444" s="622"/>
      <c r="BM444" s="623"/>
      <c r="BN444" s="624"/>
      <c r="BO444" s="625"/>
      <c r="BP444"/>
      <c r="BQ444"/>
      <c r="BR444"/>
      <c r="BS444"/>
      <c r="BT444"/>
      <c r="BU444"/>
      <c r="BV444"/>
      <c r="BW444"/>
      <c r="BX444"/>
      <c r="BY444"/>
      <c r="BZ444"/>
    </row>
    <row r="445" spans="59:78" ht="13.95" customHeight="1" x14ac:dyDescent="0.25">
      <c r="BG445" s="620">
        <f t="shared" si="9"/>
        <v>0</v>
      </c>
      <c r="BH445" s="621">
        <f t="shared" si="9"/>
        <v>0</v>
      </c>
      <c r="BI445" s="622"/>
      <c r="BJ445" s="622"/>
      <c r="BK445" s="622"/>
      <c r="BL445" s="622"/>
      <c r="BM445" s="623"/>
      <c r="BN445" s="624"/>
      <c r="BO445" s="625"/>
      <c r="BP445"/>
      <c r="BQ445"/>
      <c r="BR445"/>
      <c r="BS445"/>
      <c r="BT445"/>
      <c r="BU445"/>
      <c r="BV445"/>
      <c r="BW445"/>
      <c r="BX445"/>
      <c r="BY445"/>
      <c r="BZ445"/>
    </row>
    <row r="446" spans="59:78" ht="13.95" customHeight="1" x14ac:dyDescent="0.25">
      <c r="BG446" s="620">
        <f t="shared" si="9"/>
        <v>0</v>
      </c>
      <c r="BH446" s="621">
        <f t="shared" si="9"/>
        <v>0</v>
      </c>
      <c r="BI446" s="622"/>
      <c r="BJ446" s="622"/>
      <c r="BK446" s="622"/>
      <c r="BL446" s="622"/>
      <c r="BM446" s="623"/>
      <c r="BN446" s="624"/>
      <c r="BO446" s="625"/>
      <c r="BP446"/>
      <c r="BQ446"/>
      <c r="BR446"/>
      <c r="BS446"/>
      <c r="BT446"/>
      <c r="BU446"/>
      <c r="BV446"/>
      <c r="BW446"/>
      <c r="BX446"/>
      <c r="BY446"/>
      <c r="BZ446"/>
    </row>
    <row r="447" spans="59:78" ht="13.95" customHeight="1" thickBot="1" x14ac:dyDescent="0.3">
      <c r="BG447" s="626">
        <f t="shared" si="9"/>
        <v>0</v>
      </c>
      <c r="BH447" s="627">
        <f t="shared" si="9"/>
        <v>0</v>
      </c>
      <c r="BI447" s="628"/>
      <c r="BJ447" s="628"/>
      <c r="BK447" s="628"/>
      <c r="BL447" s="628"/>
      <c r="BM447" s="629"/>
      <c r="BN447" s="630"/>
      <c r="BO447" s="631"/>
      <c r="BP447"/>
      <c r="BQ447"/>
      <c r="BR447"/>
      <c r="BS447"/>
      <c r="BT447"/>
      <c r="BU447"/>
      <c r="BV447"/>
      <c r="BW447"/>
      <c r="BX447"/>
      <c r="BY447"/>
      <c r="BZ447"/>
    </row>
    <row r="448" spans="59:78" ht="13.95" customHeight="1" x14ac:dyDescent="0.3">
      <c r="BG448" s="632" t="s">
        <v>183</v>
      </c>
      <c r="BH448" s="633">
        <f>SUM(BH443:BH447)</f>
        <v>0</v>
      </c>
      <c r="BI448" s="634"/>
      <c r="BJ448" s="634"/>
      <c r="BK448" s="634"/>
      <c r="BL448" s="634"/>
      <c r="BM448" s="635"/>
      <c r="BN448" s="618"/>
      <c r="BO448" s="619"/>
      <c r="BP448"/>
      <c r="BQ448"/>
      <c r="BR448"/>
      <c r="BS448"/>
      <c r="BT448"/>
      <c r="BU448"/>
      <c r="BV448"/>
      <c r="BW448"/>
      <c r="BX448"/>
      <c r="BY448"/>
      <c r="BZ448"/>
    </row>
    <row r="449" spans="59:78" ht="13.95" customHeight="1" x14ac:dyDescent="0.3">
      <c r="BG449" s="636" t="s">
        <v>184</v>
      </c>
      <c r="BH449" s="637">
        <f>A111</f>
        <v>0</v>
      </c>
      <c r="BI449" s="638"/>
      <c r="BJ449" s="638"/>
      <c r="BK449" s="638"/>
      <c r="BL449" s="638"/>
      <c r="BM449" s="639"/>
      <c r="BN449" s="624"/>
      <c r="BO449" s="625"/>
      <c r="BP449"/>
      <c r="BQ449"/>
      <c r="BR449"/>
      <c r="BS449"/>
      <c r="BT449"/>
      <c r="BU449"/>
      <c r="BV449"/>
      <c r="BW449"/>
      <c r="BX449"/>
      <c r="BY449"/>
      <c r="BZ449"/>
    </row>
    <row r="450" spans="59:78" ht="13.95" customHeight="1" thickBot="1" x14ac:dyDescent="0.35">
      <c r="BG450" s="640" t="s">
        <v>126</v>
      </c>
      <c r="BH450" s="641">
        <f>SUM(BH448:BH449)</f>
        <v>0</v>
      </c>
      <c r="BI450" s="642"/>
      <c r="BJ450" s="642"/>
      <c r="BK450" s="642"/>
      <c r="BL450" s="642"/>
      <c r="BM450" s="643"/>
      <c r="BN450" s="644"/>
      <c r="BO450" s="645"/>
      <c r="BP450"/>
      <c r="BQ450"/>
      <c r="BR450"/>
      <c r="BS450"/>
      <c r="BT450"/>
      <c r="BU450"/>
      <c r="BV450"/>
      <c r="BW450"/>
      <c r="BX450"/>
      <c r="BY450"/>
      <c r="BZ450"/>
    </row>
    <row r="451" spans="59:78" ht="13.95" customHeight="1" thickBot="1" x14ac:dyDescent="0.35">
      <c r="BG451" s="646" t="s">
        <v>185</v>
      </c>
      <c r="BH451" s="647"/>
      <c r="BI451" s="648"/>
      <c r="BJ451" s="649"/>
      <c r="BK451" s="650"/>
      <c r="BL451" s="651" t="s">
        <v>186</v>
      </c>
      <c r="BM451" s="652"/>
      <c r="BN451" s="653"/>
      <c r="BO451" s="654"/>
      <c r="BP451"/>
      <c r="BQ451"/>
      <c r="BR451"/>
      <c r="BS451"/>
      <c r="BT451"/>
      <c r="BU451"/>
      <c r="BV451"/>
      <c r="BW451"/>
      <c r="BX451"/>
      <c r="BY451"/>
      <c r="BZ451"/>
    </row>
    <row r="452" spans="59:78" ht="13.95" customHeight="1" thickBot="1" x14ac:dyDescent="0.35">
      <c r="BG452" s="655" t="s">
        <v>187</v>
      </c>
      <c r="BH452" s="656"/>
      <c r="BI452" s="657"/>
      <c r="BJ452" s="658"/>
      <c r="BK452" s="658"/>
      <c r="BL452" s="612"/>
      <c r="BM452" s="659"/>
      <c r="BN452" s="659"/>
      <c r="BO452" s="660"/>
      <c r="BP452"/>
      <c r="BQ452"/>
      <c r="BR452"/>
      <c r="BS452"/>
      <c r="BT452"/>
      <c r="BU452"/>
      <c r="BV452"/>
      <c r="BW452"/>
      <c r="BX452"/>
      <c r="BY452"/>
      <c r="BZ452"/>
    </row>
    <row r="453" spans="59:78" ht="13.95" customHeight="1" x14ac:dyDescent="0.25">
      <c r="BG453" s="661" t="s">
        <v>188</v>
      </c>
      <c r="BH453" s="662"/>
      <c r="BI453" s="617">
        <v>1</v>
      </c>
      <c r="BJ453" s="617">
        <v>2</v>
      </c>
      <c r="BK453" s="617">
        <v>3</v>
      </c>
      <c r="BL453" s="617" t="s">
        <v>126</v>
      </c>
      <c r="BM453" s="617">
        <v>69</v>
      </c>
      <c r="BN453" s="618">
        <v>169</v>
      </c>
      <c r="BO453" s="619">
        <v>269</v>
      </c>
      <c r="BP453"/>
      <c r="BQ453"/>
      <c r="BR453"/>
      <c r="BS453"/>
      <c r="BT453"/>
      <c r="BU453"/>
      <c r="BV453"/>
      <c r="BW453"/>
      <c r="BX453"/>
      <c r="BY453"/>
      <c r="BZ453"/>
    </row>
    <row r="454" spans="59:78" ht="13.95" customHeight="1" x14ac:dyDescent="0.3">
      <c r="BG454" s="663"/>
      <c r="BH454" s="664"/>
      <c r="BI454" s="665"/>
      <c r="BJ454" s="666"/>
      <c r="BK454" s="666"/>
      <c r="BL454" s="666"/>
      <c r="BM454" s="667"/>
      <c r="BN454" s="624"/>
      <c r="BO454" s="625"/>
      <c r="BP454"/>
      <c r="BQ454"/>
      <c r="BR454"/>
      <c r="BS454"/>
      <c r="BT454"/>
      <c r="BU454"/>
      <c r="BV454"/>
      <c r="BW454"/>
      <c r="BX454"/>
      <c r="BY454"/>
      <c r="BZ454"/>
    </row>
    <row r="455" spans="59:78" ht="13.95" customHeight="1" x14ac:dyDescent="0.3">
      <c r="BG455" s="668"/>
      <c r="BH455" s="669"/>
      <c r="BI455" s="670"/>
      <c r="BJ455" s="667"/>
      <c r="BK455" s="667"/>
      <c r="BL455" s="667"/>
      <c r="BM455" s="639"/>
      <c r="BN455" s="624"/>
      <c r="BO455" s="625"/>
      <c r="BP455"/>
      <c r="BQ455"/>
      <c r="BR455"/>
      <c r="BS455"/>
      <c r="BT455"/>
      <c r="BU455"/>
      <c r="BV455"/>
      <c r="BW455"/>
      <c r="BX455"/>
      <c r="BY455"/>
      <c r="BZ455"/>
    </row>
    <row r="456" spans="59:78" ht="13.95" customHeight="1" x14ac:dyDescent="0.3">
      <c r="BG456" s="671" t="s">
        <v>189</v>
      </c>
      <c r="BH456" s="669"/>
      <c r="BI456" s="670"/>
      <c r="BJ456" s="667"/>
      <c r="BK456" s="667"/>
      <c r="BL456" s="667"/>
      <c r="BM456" s="672"/>
      <c r="BN456" s="644"/>
      <c r="BO456" s="645"/>
      <c r="BP456"/>
      <c r="BQ456"/>
      <c r="BR456"/>
      <c r="BS456"/>
      <c r="BT456"/>
      <c r="BU456"/>
      <c r="BV456"/>
      <c r="BW456"/>
      <c r="BX456"/>
      <c r="BY456"/>
      <c r="BZ456"/>
    </row>
    <row r="457" spans="59:78" ht="13.95" customHeight="1" x14ac:dyDescent="0.3">
      <c r="BG457" s="673"/>
      <c r="BH457" s="674"/>
      <c r="BI457" s="675"/>
      <c r="BJ457" s="672"/>
      <c r="BK457" s="672"/>
      <c r="BL457" s="672"/>
      <c r="BM457" s="672"/>
      <c r="BN457" s="644"/>
      <c r="BO457" s="645"/>
      <c r="BP457"/>
      <c r="BQ457"/>
      <c r="BR457"/>
      <c r="BS457"/>
      <c r="BT457"/>
      <c r="BU457"/>
      <c r="BV457"/>
      <c r="BW457"/>
      <c r="BX457"/>
      <c r="BY457"/>
      <c r="BZ457"/>
    </row>
    <row r="458" spans="59:78" ht="13.95" customHeight="1" thickBot="1" x14ac:dyDescent="0.35">
      <c r="BG458" s="676"/>
      <c r="BH458" s="675"/>
      <c r="BI458" s="675"/>
      <c r="BJ458" s="672"/>
      <c r="BK458" s="672"/>
      <c r="BL458" s="677"/>
      <c r="BM458" s="678"/>
      <c r="BN458" s="678"/>
      <c r="BO458" s="679"/>
      <c r="BP458"/>
      <c r="BQ458"/>
      <c r="BR458"/>
      <c r="BS458"/>
      <c r="BT458"/>
      <c r="BU458"/>
      <c r="BV458"/>
      <c r="BW458"/>
      <c r="BX458"/>
      <c r="BY458"/>
      <c r="BZ458"/>
    </row>
    <row r="459" spans="59:78" ht="13.95" customHeight="1" thickBot="1" x14ac:dyDescent="0.35">
      <c r="BG459" s="680"/>
      <c r="BH459" s="681"/>
      <c r="BI459" s="682"/>
      <c r="BJ459" s="682"/>
      <c r="BK459" s="683"/>
      <c r="BL459" s="614" t="s">
        <v>190</v>
      </c>
      <c r="BM459" s="684"/>
      <c r="BN459" s="659"/>
      <c r="BO459" s="660"/>
      <c r="BP459"/>
      <c r="BQ459"/>
      <c r="BR459"/>
      <c r="BS459"/>
      <c r="BT459"/>
      <c r="BU459"/>
      <c r="BV459"/>
      <c r="BW459"/>
      <c r="BX459"/>
      <c r="BY459"/>
      <c r="BZ459"/>
    </row>
    <row r="460" spans="59:78" ht="13.95" customHeight="1" x14ac:dyDescent="0.3">
      <c r="BG460" s="685"/>
      <c r="BH460" s="686"/>
      <c r="BI460" s="685"/>
      <c r="BJ460" s="685"/>
      <c r="BK460" s="685"/>
      <c r="BL460" s="685"/>
      <c r="BM460" s="685"/>
      <c r="BN460" s="26"/>
      <c r="BO460" s="26"/>
      <c r="BP460"/>
      <c r="BQ460"/>
      <c r="BR460"/>
      <c r="BS460"/>
      <c r="BT460"/>
      <c r="BU460"/>
      <c r="BV460"/>
      <c r="BW460"/>
      <c r="BX460"/>
      <c r="BY460"/>
      <c r="BZ460"/>
    </row>
    <row r="461" spans="59:78" ht="13.95" customHeight="1" thickBot="1" x14ac:dyDescent="0.35">
      <c r="BG461" s="48"/>
      <c r="BH461" s="48"/>
      <c r="BI461" s="48"/>
      <c r="BJ461" s="48"/>
      <c r="BK461" s="48"/>
      <c r="BL461" s="48"/>
      <c r="BM461" s="48"/>
      <c r="BN461" s="48"/>
      <c r="BO461" s="48"/>
      <c r="BP461"/>
      <c r="BQ461"/>
      <c r="BR461"/>
      <c r="BS461"/>
      <c r="BT461"/>
      <c r="BU461"/>
      <c r="BV461"/>
      <c r="BW461"/>
      <c r="BX461"/>
      <c r="BY461"/>
      <c r="BZ461"/>
    </row>
    <row r="462" spans="59:78" ht="13.95" customHeight="1" x14ac:dyDescent="0.25">
      <c r="BG462" s="586"/>
      <c r="BH462" s="587" t="s">
        <v>176</v>
      </c>
      <c r="BI462" s="588"/>
      <c r="BJ462" s="588" t="s">
        <v>177</v>
      </c>
      <c r="BK462" s="588"/>
      <c r="BL462" s="588"/>
      <c r="BM462" s="588"/>
      <c r="BN462" s="588"/>
      <c r="BO462" s="589"/>
      <c r="BP462"/>
      <c r="BQ462"/>
      <c r="BR462"/>
      <c r="BS462"/>
      <c r="BT462"/>
      <c r="BU462"/>
      <c r="BV462"/>
      <c r="BW462"/>
      <c r="BX462"/>
      <c r="BY462"/>
      <c r="BZ462"/>
    </row>
    <row r="463" spans="59:78" ht="13.95" customHeight="1" x14ac:dyDescent="0.25">
      <c r="BG463" s="590"/>
      <c r="BH463" s="591"/>
      <c r="BI463" s="592" t="s">
        <v>178</v>
      </c>
      <c r="BJ463" s="592"/>
      <c r="BK463" s="592"/>
      <c r="BL463" s="592"/>
      <c r="BM463" s="592"/>
      <c r="BN463" s="593" t="s">
        <v>179</v>
      </c>
      <c r="BO463" s="594">
        <v>2</v>
      </c>
      <c r="BP463"/>
      <c r="BQ463"/>
      <c r="BR463"/>
      <c r="BS463"/>
      <c r="BT463"/>
      <c r="BU463"/>
      <c r="BV463"/>
      <c r="BW463"/>
      <c r="BX463"/>
      <c r="BY463"/>
      <c r="BZ463"/>
    </row>
    <row r="464" spans="59:78" ht="13.95" customHeight="1" x14ac:dyDescent="0.3">
      <c r="BG464" s="595"/>
      <c r="BH464" s="596"/>
      <c r="BI464" s="597"/>
      <c r="BJ464" s="597"/>
      <c r="BK464" s="597"/>
      <c r="BL464" s="597"/>
      <c r="BM464" s="597"/>
      <c r="BN464" s="593"/>
      <c r="BO464" s="594"/>
      <c r="BP464"/>
      <c r="BQ464"/>
      <c r="BR464"/>
      <c r="BS464"/>
      <c r="BT464"/>
      <c r="BU464"/>
      <c r="BV464"/>
      <c r="BW464"/>
      <c r="BX464"/>
      <c r="BY464"/>
      <c r="BZ464"/>
    </row>
    <row r="465" spans="59:78" ht="13.95" customHeight="1" x14ac:dyDescent="0.25">
      <c r="BG465" s="598" t="s">
        <v>180</v>
      </c>
      <c r="BH465" s="599">
        <v>12</v>
      </c>
      <c r="BI465" s="592"/>
      <c r="BJ465" s="592"/>
      <c r="BK465" s="592" t="s">
        <v>100</v>
      </c>
      <c r="BL465" s="600">
        <f>$BL$178</f>
        <v>42635</v>
      </c>
      <c r="BM465" s="601"/>
      <c r="BN465" s="602"/>
      <c r="BO465" s="603"/>
      <c r="BP465"/>
      <c r="BQ465"/>
      <c r="BR465"/>
      <c r="BS465"/>
      <c r="BT465"/>
      <c r="BU465"/>
      <c r="BV465"/>
      <c r="BW465"/>
      <c r="BX465"/>
      <c r="BY465"/>
      <c r="BZ465"/>
    </row>
    <row r="466" spans="59:78" ht="13.95" customHeight="1" x14ac:dyDescent="0.3">
      <c r="BG466" s="604"/>
      <c r="BH466" s="596"/>
      <c r="BI466" s="597"/>
      <c r="BJ466" s="597"/>
      <c r="BK466" s="597"/>
      <c r="BL466" s="596"/>
      <c r="BM466" s="597"/>
      <c r="BN466" s="593"/>
      <c r="BO466" s="594"/>
      <c r="BP466"/>
      <c r="BQ466"/>
      <c r="BR466"/>
      <c r="BS466"/>
      <c r="BT466"/>
      <c r="BU466"/>
      <c r="BV466"/>
      <c r="BW466"/>
      <c r="BX466"/>
      <c r="BY466"/>
      <c r="BZ466"/>
    </row>
    <row r="467" spans="59:78" ht="13.95" customHeight="1" x14ac:dyDescent="0.3">
      <c r="BG467" s="598" t="s">
        <v>181</v>
      </c>
      <c r="BH467" s="605" t="str">
        <f>Donnees!BF14</f>
        <v>Claire Lessard</v>
      </c>
      <c r="BI467" s="591"/>
      <c r="BJ467" s="596"/>
      <c r="BK467" s="606"/>
      <c r="BL467" s="593" t="str">
        <f>$BL$180</f>
        <v>Sem3</v>
      </c>
      <c r="BM467" s="607"/>
      <c r="BN467" s="606"/>
      <c r="BO467" s="608"/>
      <c r="BP467"/>
      <c r="BQ467"/>
      <c r="BR467"/>
      <c r="BS467"/>
      <c r="BT467"/>
      <c r="BU467"/>
      <c r="BV467"/>
      <c r="BW467"/>
      <c r="BX467"/>
      <c r="BY467"/>
      <c r="BZ467"/>
    </row>
    <row r="468" spans="59:78" ht="13.95" customHeight="1" thickBot="1" x14ac:dyDescent="0.35">
      <c r="BG468" s="609"/>
      <c r="BH468" s="610"/>
      <c r="BI468" s="611"/>
      <c r="BJ468" s="612"/>
      <c r="BK468" s="612"/>
      <c r="BL468" s="610"/>
      <c r="BM468" s="613"/>
      <c r="BN468" s="611"/>
      <c r="BO468" s="614"/>
      <c r="BP468"/>
      <c r="BQ468"/>
      <c r="BR468"/>
      <c r="BS468"/>
      <c r="BT468"/>
      <c r="BU468"/>
      <c r="BV468"/>
      <c r="BW468"/>
      <c r="BX468"/>
      <c r="BY468"/>
      <c r="BZ468"/>
    </row>
    <row r="469" spans="59:78" ht="13.95" customHeight="1" x14ac:dyDescent="0.25">
      <c r="BG469" s="615" t="s">
        <v>182</v>
      </c>
      <c r="BH469" s="616" t="s">
        <v>172</v>
      </c>
      <c r="BI469" s="617">
        <v>1</v>
      </c>
      <c r="BJ469" s="617">
        <v>2</v>
      </c>
      <c r="BK469" s="617">
        <v>3</v>
      </c>
      <c r="BL469" s="617" t="s">
        <v>126</v>
      </c>
      <c r="BM469" s="617">
        <v>69</v>
      </c>
      <c r="BN469" s="618">
        <v>169</v>
      </c>
      <c r="BO469" s="619">
        <v>269</v>
      </c>
      <c r="BP469"/>
      <c r="BQ469"/>
      <c r="BR469"/>
      <c r="BS469"/>
      <c r="BT469"/>
      <c r="BU469"/>
      <c r="BV469"/>
      <c r="BW469"/>
      <c r="BX469"/>
      <c r="BY469"/>
      <c r="BZ469"/>
    </row>
    <row r="470" spans="59:78" ht="13.95" customHeight="1" x14ac:dyDescent="0.25">
      <c r="BG470" s="620">
        <f t="shared" ref="BG470:BH474" si="10">C112</f>
        <v>0</v>
      </c>
      <c r="BH470" s="621">
        <f t="shared" si="10"/>
        <v>0</v>
      </c>
      <c r="BI470" s="622"/>
      <c r="BJ470" s="622"/>
      <c r="BK470" s="622"/>
      <c r="BL470" s="622"/>
      <c r="BM470" s="623"/>
      <c r="BN470" s="624"/>
      <c r="BO470" s="625"/>
      <c r="BP470"/>
      <c r="BQ470"/>
      <c r="BR470"/>
      <c r="BS470"/>
      <c r="BT470"/>
      <c r="BU470"/>
      <c r="BV470"/>
      <c r="BW470"/>
      <c r="BX470"/>
      <c r="BY470"/>
      <c r="BZ470"/>
    </row>
    <row r="471" spans="59:78" ht="13.95" customHeight="1" x14ac:dyDescent="0.25">
      <c r="BG471" s="620">
        <f t="shared" si="10"/>
        <v>0</v>
      </c>
      <c r="BH471" s="621">
        <f t="shared" si="10"/>
        <v>0</v>
      </c>
      <c r="BI471" s="622"/>
      <c r="BJ471" s="622"/>
      <c r="BK471" s="622"/>
      <c r="BL471" s="622"/>
      <c r="BM471" s="623"/>
      <c r="BN471" s="624"/>
      <c r="BO471" s="625"/>
      <c r="BP471"/>
      <c r="BQ471"/>
      <c r="BR471"/>
      <c r="BS471"/>
      <c r="BT471"/>
      <c r="BU471"/>
      <c r="BV471"/>
      <c r="BW471"/>
      <c r="BX471"/>
      <c r="BY471"/>
      <c r="BZ471"/>
    </row>
    <row r="472" spans="59:78" ht="13.95" customHeight="1" x14ac:dyDescent="0.25">
      <c r="BG472" s="620">
        <f t="shared" si="10"/>
        <v>0</v>
      </c>
      <c r="BH472" s="621">
        <f t="shared" si="10"/>
        <v>0</v>
      </c>
      <c r="BI472" s="622"/>
      <c r="BJ472" s="622"/>
      <c r="BK472" s="622"/>
      <c r="BL472" s="622"/>
      <c r="BM472" s="623"/>
      <c r="BN472" s="624"/>
      <c r="BO472" s="625"/>
      <c r="BP472"/>
      <c r="BQ472"/>
      <c r="BR472"/>
      <c r="BS472"/>
      <c r="BT472"/>
      <c r="BU472"/>
      <c r="BV472"/>
      <c r="BW472"/>
      <c r="BX472"/>
      <c r="BY472"/>
      <c r="BZ472"/>
    </row>
    <row r="473" spans="59:78" ht="13.95" customHeight="1" x14ac:dyDescent="0.25">
      <c r="BG473" s="620">
        <f t="shared" si="10"/>
        <v>0</v>
      </c>
      <c r="BH473" s="621">
        <f t="shared" si="10"/>
        <v>0</v>
      </c>
      <c r="BI473" s="622"/>
      <c r="BJ473" s="622"/>
      <c r="BK473" s="622"/>
      <c r="BL473" s="622"/>
      <c r="BM473" s="623"/>
      <c r="BN473" s="624"/>
      <c r="BO473" s="625"/>
      <c r="BP473"/>
      <c r="BQ473"/>
      <c r="BR473"/>
      <c r="BS473"/>
      <c r="BT473"/>
      <c r="BU473"/>
      <c r="BV473"/>
      <c r="BW473"/>
      <c r="BX473"/>
      <c r="BY473"/>
      <c r="BZ473"/>
    </row>
    <row r="474" spans="59:78" ht="13.95" customHeight="1" thickBot="1" x14ac:dyDescent="0.3">
      <c r="BG474" s="626">
        <f t="shared" si="10"/>
        <v>0</v>
      </c>
      <c r="BH474" s="627">
        <f t="shared" si="10"/>
        <v>0</v>
      </c>
      <c r="BI474" s="628"/>
      <c r="BJ474" s="628"/>
      <c r="BK474" s="628"/>
      <c r="BL474" s="628"/>
      <c r="BM474" s="629"/>
      <c r="BN474" s="630"/>
      <c r="BO474" s="631"/>
      <c r="BP474"/>
      <c r="BQ474"/>
      <c r="BR474"/>
      <c r="BS474"/>
      <c r="BT474"/>
      <c r="BU474"/>
      <c r="BV474"/>
      <c r="BW474"/>
      <c r="BX474"/>
      <c r="BY474"/>
      <c r="BZ474"/>
    </row>
    <row r="475" spans="59:78" ht="13.95" customHeight="1" x14ac:dyDescent="0.3">
      <c r="BG475" s="632" t="s">
        <v>183</v>
      </c>
      <c r="BH475" s="633">
        <f>SUM(BH470:BH474)</f>
        <v>0</v>
      </c>
      <c r="BI475" s="634"/>
      <c r="BJ475" s="634"/>
      <c r="BK475" s="634"/>
      <c r="BL475" s="634"/>
      <c r="BM475" s="635"/>
      <c r="BN475" s="618"/>
      <c r="BO475" s="619"/>
      <c r="BP475"/>
      <c r="BQ475"/>
      <c r="BR475"/>
      <c r="BS475"/>
      <c r="BT475"/>
      <c r="BU475"/>
      <c r="BV475"/>
      <c r="BW475"/>
      <c r="BX475"/>
      <c r="BY475"/>
      <c r="BZ475"/>
    </row>
    <row r="476" spans="59:78" ht="13.95" customHeight="1" x14ac:dyDescent="0.3">
      <c r="BG476" s="636" t="s">
        <v>184</v>
      </c>
      <c r="BH476" s="637">
        <f>A121</f>
        <v>0</v>
      </c>
      <c r="BI476" s="638"/>
      <c r="BJ476" s="638"/>
      <c r="BK476" s="638"/>
      <c r="BL476" s="638"/>
      <c r="BM476" s="639"/>
      <c r="BN476" s="624"/>
      <c r="BO476" s="625"/>
      <c r="BP476"/>
      <c r="BQ476"/>
      <c r="BR476"/>
      <c r="BS476"/>
      <c r="BT476"/>
      <c r="BU476"/>
      <c r="BV476"/>
      <c r="BW476"/>
      <c r="BX476"/>
      <c r="BY476"/>
      <c r="BZ476"/>
    </row>
    <row r="477" spans="59:78" ht="13.95" customHeight="1" thickBot="1" x14ac:dyDescent="0.35">
      <c r="BG477" s="640" t="s">
        <v>126</v>
      </c>
      <c r="BH477" s="641">
        <f>SUM(BH475:BH476)</f>
        <v>0</v>
      </c>
      <c r="BI477" s="642"/>
      <c r="BJ477" s="642"/>
      <c r="BK477" s="642"/>
      <c r="BL477" s="642"/>
      <c r="BM477" s="643"/>
      <c r="BN477" s="644"/>
      <c r="BO477" s="645"/>
      <c r="BP477"/>
      <c r="BQ477"/>
      <c r="BR477"/>
      <c r="BS477"/>
      <c r="BT477"/>
      <c r="BU477"/>
      <c r="BV477"/>
      <c r="BW477"/>
      <c r="BX477"/>
      <c r="BY477"/>
      <c r="BZ477"/>
    </row>
    <row r="478" spans="59:78" ht="13.95" customHeight="1" thickBot="1" x14ac:dyDescent="0.35">
      <c r="BG478" s="646" t="s">
        <v>185</v>
      </c>
      <c r="BH478" s="647"/>
      <c r="BI478" s="648"/>
      <c r="BJ478" s="649"/>
      <c r="BK478" s="650"/>
      <c r="BL478" s="651" t="s">
        <v>186</v>
      </c>
      <c r="BM478" s="652"/>
      <c r="BN478" s="653"/>
      <c r="BO478" s="654"/>
      <c r="BP478"/>
      <c r="BQ478"/>
      <c r="BR478"/>
      <c r="BS478"/>
      <c r="BT478"/>
      <c r="BU478"/>
      <c r="BV478"/>
      <c r="BW478"/>
      <c r="BX478"/>
      <c r="BY478"/>
      <c r="BZ478"/>
    </row>
    <row r="479" spans="59:78" ht="13.95" customHeight="1" thickBot="1" x14ac:dyDescent="0.35">
      <c r="BG479" s="655" t="s">
        <v>187</v>
      </c>
      <c r="BH479" s="656"/>
      <c r="BI479" s="657"/>
      <c r="BJ479" s="658"/>
      <c r="BK479" s="658"/>
      <c r="BL479" s="612"/>
      <c r="BM479" s="659"/>
      <c r="BN479" s="659"/>
      <c r="BO479" s="660"/>
      <c r="BP479"/>
      <c r="BQ479"/>
      <c r="BR479"/>
      <c r="BS479"/>
      <c r="BT479"/>
      <c r="BU479"/>
      <c r="BV479"/>
      <c r="BW479"/>
      <c r="BX479"/>
      <c r="BY479"/>
      <c r="BZ479"/>
    </row>
    <row r="480" spans="59:78" ht="13.95" customHeight="1" x14ac:dyDescent="0.25">
      <c r="BG480" s="661" t="s">
        <v>188</v>
      </c>
      <c r="BH480" s="662"/>
      <c r="BI480" s="617">
        <v>1</v>
      </c>
      <c r="BJ480" s="617">
        <v>2</v>
      </c>
      <c r="BK480" s="617">
        <v>3</v>
      </c>
      <c r="BL480" s="617" t="s">
        <v>126</v>
      </c>
      <c r="BM480" s="617">
        <v>69</v>
      </c>
      <c r="BN480" s="618">
        <v>169</v>
      </c>
      <c r="BO480" s="619">
        <v>269</v>
      </c>
      <c r="BP480"/>
      <c r="BQ480"/>
      <c r="BR480"/>
      <c r="BS480"/>
      <c r="BT480"/>
      <c r="BU480"/>
      <c r="BV480"/>
      <c r="BW480"/>
      <c r="BX480"/>
      <c r="BY480"/>
      <c r="BZ480"/>
    </row>
    <row r="481" spans="59:78" ht="13.95" customHeight="1" x14ac:dyDescent="0.3">
      <c r="BG481" s="663"/>
      <c r="BH481" s="664"/>
      <c r="BI481" s="665"/>
      <c r="BJ481" s="666"/>
      <c r="BK481" s="666"/>
      <c r="BL481" s="666"/>
      <c r="BM481" s="667"/>
      <c r="BN481" s="624"/>
      <c r="BO481" s="625"/>
      <c r="BP481"/>
      <c r="BQ481"/>
      <c r="BR481"/>
      <c r="BS481"/>
      <c r="BT481"/>
      <c r="BU481"/>
      <c r="BV481"/>
      <c r="BW481"/>
      <c r="BX481"/>
      <c r="BY481"/>
      <c r="BZ481"/>
    </row>
    <row r="482" spans="59:78" ht="13.95" customHeight="1" x14ac:dyDescent="0.3">
      <c r="BG482" s="668"/>
      <c r="BH482" s="669"/>
      <c r="BI482" s="670"/>
      <c r="BJ482" s="667"/>
      <c r="BK482" s="667"/>
      <c r="BL482" s="667"/>
      <c r="BM482" s="639"/>
      <c r="BN482" s="624"/>
      <c r="BO482" s="625"/>
      <c r="BP482"/>
      <c r="BQ482"/>
      <c r="BR482"/>
      <c r="BS482"/>
      <c r="BT482"/>
      <c r="BU482"/>
      <c r="BV482"/>
      <c r="BW482"/>
      <c r="BX482"/>
      <c r="BY482"/>
      <c r="BZ482"/>
    </row>
    <row r="483" spans="59:78" ht="13.95" customHeight="1" x14ac:dyDescent="0.3">
      <c r="BG483" s="671" t="s">
        <v>189</v>
      </c>
      <c r="BH483" s="669"/>
      <c r="BI483" s="670"/>
      <c r="BJ483" s="667"/>
      <c r="BK483" s="667"/>
      <c r="BL483" s="667"/>
      <c r="BM483" s="672"/>
      <c r="BN483" s="644"/>
      <c r="BO483" s="645"/>
      <c r="BP483"/>
      <c r="BQ483"/>
      <c r="BR483"/>
      <c r="BS483"/>
      <c r="BT483"/>
      <c r="BU483"/>
      <c r="BV483"/>
      <c r="BW483"/>
      <c r="BX483"/>
      <c r="BY483"/>
      <c r="BZ483"/>
    </row>
    <row r="484" spans="59:78" ht="13.95" customHeight="1" x14ac:dyDescent="0.3">
      <c r="BG484" s="673"/>
      <c r="BH484" s="674"/>
      <c r="BI484" s="675"/>
      <c r="BJ484" s="672"/>
      <c r="BK484" s="672"/>
      <c r="BL484" s="672"/>
      <c r="BM484" s="672"/>
      <c r="BN484" s="644"/>
      <c r="BO484" s="645"/>
      <c r="BP484"/>
      <c r="BQ484"/>
      <c r="BR484"/>
      <c r="BS484"/>
      <c r="BT484"/>
      <c r="BU484"/>
      <c r="BV484"/>
      <c r="BW484"/>
      <c r="BX484"/>
      <c r="BY484"/>
      <c r="BZ484"/>
    </row>
    <row r="485" spans="59:78" ht="13.95" customHeight="1" thickBot="1" x14ac:dyDescent="0.35">
      <c r="BG485" s="676"/>
      <c r="BH485" s="675"/>
      <c r="BI485" s="675"/>
      <c r="BJ485" s="672"/>
      <c r="BK485" s="672"/>
      <c r="BL485" s="677"/>
      <c r="BM485" s="678"/>
      <c r="BN485" s="678"/>
      <c r="BO485" s="679"/>
      <c r="BP485"/>
      <c r="BQ485"/>
      <c r="BR485"/>
      <c r="BS485"/>
      <c r="BT485"/>
      <c r="BU485"/>
      <c r="BV485"/>
      <c r="BW485"/>
      <c r="BX485"/>
      <c r="BY485"/>
      <c r="BZ485"/>
    </row>
    <row r="486" spans="59:78" ht="13.95" customHeight="1" thickBot="1" x14ac:dyDescent="0.35">
      <c r="BG486" s="680"/>
      <c r="BH486" s="681"/>
      <c r="BI486" s="682"/>
      <c r="BJ486" s="682"/>
      <c r="BK486" s="683"/>
      <c r="BL486" s="614" t="s">
        <v>190</v>
      </c>
      <c r="BM486" s="684"/>
      <c r="BN486" s="659"/>
      <c r="BO486" s="660"/>
      <c r="BP486"/>
      <c r="BQ486"/>
      <c r="BR486"/>
      <c r="BS486"/>
      <c r="BT486"/>
      <c r="BU486"/>
      <c r="BV486"/>
      <c r="BW486"/>
      <c r="BX486"/>
      <c r="BY486"/>
      <c r="BZ486"/>
    </row>
    <row r="487" spans="59:78" ht="13.95" customHeight="1" x14ac:dyDescent="0.25">
      <c r="BG487" s="586"/>
      <c r="BH487" s="587" t="s">
        <v>176</v>
      </c>
      <c r="BI487" s="588"/>
      <c r="BJ487" s="588" t="s">
        <v>177</v>
      </c>
      <c r="BK487" s="588"/>
      <c r="BL487" s="588"/>
      <c r="BM487" s="588"/>
      <c r="BN487" s="588"/>
      <c r="BO487" s="589"/>
      <c r="BP487"/>
      <c r="BQ487"/>
      <c r="BR487"/>
      <c r="BS487"/>
      <c r="BT487"/>
      <c r="BU487"/>
      <c r="BV487"/>
      <c r="BW487"/>
      <c r="BX487"/>
      <c r="BY487"/>
      <c r="BZ487"/>
    </row>
    <row r="488" spans="59:78" ht="13.95" customHeight="1" x14ac:dyDescent="0.25">
      <c r="BG488" s="590"/>
      <c r="BH488" s="591"/>
      <c r="BI488" s="592" t="s">
        <v>178</v>
      </c>
      <c r="BJ488" s="592"/>
      <c r="BK488" s="592"/>
      <c r="BL488" s="592"/>
      <c r="BM488" s="592"/>
      <c r="BN488" s="593" t="s">
        <v>179</v>
      </c>
      <c r="BO488" s="594">
        <v>1</v>
      </c>
      <c r="BP488"/>
      <c r="BQ488"/>
      <c r="BR488"/>
      <c r="BS488"/>
      <c r="BT488"/>
      <c r="BU488"/>
      <c r="BV488"/>
      <c r="BW488"/>
      <c r="BX488"/>
      <c r="BY488"/>
      <c r="BZ488"/>
    </row>
    <row r="489" spans="59:78" ht="13.95" customHeight="1" x14ac:dyDescent="0.3">
      <c r="BG489" s="595"/>
      <c r="BH489" s="596"/>
      <c r="BI489" s="597"/>
      <c r="BJ489" s="597"/>
      <c r="BK489" s="597"/>
      <c r="BL489" s="597"/>
      <c r="BM489" s="597"/>
      <c r="BN489" s="593"/>
      <c r="BO489" s="594"/>
      <c r="BP489"/>
      <c r="BQ489"/>
      <c r="BR489"/>
      <c r="BS489"/>
      <c r="BT489"/>
      <c r="BU489"/>
      <c r="BV489"/>
      <c r="BW489"/>
      <c r="BX489"/>
      <c r="BY489"/>
      <c r="BZ489"/>
    </row>
    <row r="490" spans="59:78" ht="13.95" customHeight="1" x14ac:dyDescent="0.25">
      <c r="BG490" s="598" t="s">
        <v>180</v>
      </c>
      <c r="BH490" s="599">
        <v>13</v>
      </c>
      <c r="BI490" s="592"/>
      <c r="BJ490" s="592"/>
      <c r="BK490" s="592" t="s">
        <v>100</v>
      </c>
      <c r="BL490" s="600">
        <f>$BL$178</f>
        <v>42635</v>
      </c>
      <c r="BM490" s="601"/>
      <c r="BN490" s="602"/>
      <c r="BO490" s="603"/>
      <c r="BP490"/>
      <c r="BQ490"/>
      <c r="BR490"/>
      <c r="BS490"/>
      <c r="BT490"/>
      <c r="BU490"/>
      <c r="BV490"/>
      <c r="BW490"/>
      <c r="BX490"/>
      <c r="BY490"/>
      <c r="BZ490"/>
    </row>
    <row r="491" spans="59:78" ht="13.95" customHeight="1" x14ac:dyDescent="0.3">
      <c r="BG491" s="604"/>
      <c r="BH491" s="596"/>
      <c r="BI491" s="597"/>
      <c r="BJ491" s="597"/>
      <c r="BK491" s="597"/>
      <c r="BL491" s="596"/>
      <c r="BM491" s="597"/>
      <c r="BN491" s="593"/>
      <c r="BO491" s="594"/>
      <c r="BP491"/>
      <c r="BQ491"/>
      <c r="BR491"/>
      <c r="BS491"/>
      <c r="BT491"/>
      <c r="BU491"/>
      <c r="BV491"/>
      <c r="BW491"/>
      <c r="BX491"/>
      <c r="BY491"/>
      <c r="BZ491"/>
    </row>
    <row r="492" spans="59:78" ht="13.95" customHeight="1" x14ac:dyDescent="0.3">
      <c r="BG492" s="598" t="s">
        <v>181</v>
      </c>
      <c r="BH492" s="605" t="str">
        <f>Donnees!BF15</f>
        <v>André Cyr</v>
      </c>
      <c r="BI492" s="591"/>
      <c r="BJ492" s="596"/>
      <c r="BK492" s="606"/>
      <c r="BL492" s="593" t="str">
        <f>$BL$180</f>
        <v>Sem3</v>
      </c>
      <c r="BM492" s="607"/>
      <c r="BN492" s="606"/>
      <c r="BO492" s="608"/>
      <c r="BP492"/>
      <c r="BQ492"/>
      <c r="BR492"/>
      <c r="BS492"/>
      <c r="BT492"/>
      <c r="BU492"/>
      <c r="BV492"/>
      <c r="BW492"/>
      <c r="BX492"/>
      <c r="BY492"/>
      <c r="BZ492"/>
    </row>
    <row r="493" spans="59:78" ht="13.95" customHeight="1" thickBot="1" x14ac:dyDescent="0.35">
      <c r="BG493" s="609"/>
      <c r="BH493" s="610"/>
      <c r="BI493" s="611"/>
      <c r="BJ493" s="612"/>
      <c r="BK493" s="612"/>
      <c r="BL493" s="610"/>
      <c r="BM493" s="613"/>
      <c r="BN493" s="611"/>
      <c r="BO493" s="614"/>
      <c r="BP493"/>
      <c r="BQ493"/>
      <c r="BR493"/>
      <c r="BS493"/>
      <c r="BT493"/>
      <c r="BU493"/>
      <c r="BV493"/>
      <c r="BW493"/>
      <c r="BX493"/>
      <c r="BY493"/>
      <c r="BZ493"/>
    </row>
    <row r="494" spans="59:78" ht="13.95" customHeight="1" x14ac:dyDescent="0.25">
      <c r="BG494" s="615" t="s">
        <v>182</v>
      </c>
      <c r="BH494" s="616" t="s">
        <v>172</v>
      </c>
      <c r="BI494" s="617">
        <v>1</v>
      </c>
      <c r="BJ494" s="617">
        <v>2</v>
      </c>
      <c r="BK494" s="617">
        <v>3</v>
      </c>
      <c r="BL494" s="617" t="s">
        <v>126</v>
      </c>
      <c r="BM494" s="617">
        <v>69</v>
      </c>
      <c r="BN494" s="618">
        <v>169</v>
      </c>
      <c r="BO494" s="619">
        <v>269</v>
      </c>
      <c r="BP494"/>
      <c r="BQ494"/>
      <c r="BR494"/>
      <c r="BS494"/>
      <c r="BT494"/>
      <c r="BU494"/>
      <c r="BV494"/>
      <c r="BW494"/>
      <c r="BX494"/>
      <c r="BY494"/>
      <c r="BZ494"/>
    </row>
    <row r="495" spans="59:78" ht="13.95" customHeight="1" x14ac:dyDescent="0.25">
      <c r="BG495" s="620">
        <f t="shared" ref="BG495:BH499" si="11">C122</f>
        <v>0</v>
      </c>
      <c r="BH495" s="621">
        <f t="shared" si="11"/>
        <v>0</v>
      </c>
      <c r="BI495" s="622"/>
      <c r="BJ495" s="622"/>
      <c r="BK495" s="622"/>
      <c r="BL495" s="622"/>
      <c r="BM495" s="623"/>
      <c r="BN495" s="624"/>
      <c r="BO495" s="625"/>
      <c r="BP495"/>
      <c r="BQ495"/>
      <c r="BR495"/>
      <c r="BS495"/>
      <c r="BT495"/>
      <c r="BU495"/>
      <c r="BV495"/>
      <c r="BW495"/>
      <c r="BX495"/>
      <c r="BY495"/>
      <c r="BZ495"/>
    </row>
    <row r="496" spans="59:78" ht="13.95" customHeight="1" x14ac:dyDescent="0.25">
      <c r="BG496" s="620">
        <f t="shared" si="11"/>
        <v>0</v>
      </c>
      <c r="BH496" s="621">
        <f t="shared" si="11"/>
        <v>0</v>
      </c>
      <c r="BI496" s="622"/>
      <c r="BJ496" s="622"/>
      <c r="BK496" s="622"/>
      <c r="BL496" s="622"/>
      <c r="BM496" s="623"/>
      <c r="BN496" s="624"/>
      <c r="BO496" s="625"/>
      <c r="BP496"/>
      <c r="BQ496"/>
      <c r="BR496"/>
      <c r="BS496"/>
      <c r="BT496"/>
      <c r="BU496"/>
      <c r="BV496"/>
      <c r="BW496"/>
      <c r="BX496"/>
      <c r="BY496"/>
      <c r="BZ496"/>
    </row>
    <row r="497" spans="59:78" ht="13.95" customHeight="1" x14ac:dyDescent="0.25">
      <c r="BG497" s="620">
        <f t="shared" si="11"/>
        <v>0</v>
      </c>
      <c r="BH497" s="621">
        <f t="shared" si="11"/>
        <v>0</v>
      </c>
      <c r="BI497" s="622"/>
      <c r="BJ497" s="622"/>
      <c r="BK497" s="622"/>
      <c r="BL497" s="622"/>
      <c r="BM497" s="623"/>
      <c r="BN497" s="624"/>
      <c r="BO497" s="625"/>
      <c r="BP497"/>
      <c r="BQ497"/>
      <c r="BR497"/>
      <c r="BS497"/>
      <c r="BT497"/>
      <c r="BU497"/>
      <c r="BV497"/>
      <c r="BW497"/>
      <c r="BX497"/>
      <c r="BY497"/>
      <c r="BZ497"/>
    </row>
    <row r="498" spans="59:78" ht="13.95" customHeight="1" x14ac:dyDescent="0.25">
      <c r="BG498" s="620">
        <f t="shared" si="11"/>
        <v>0</v>
      </c>
      <c r="BH498" s="621">
        <f t="shared" si="11"/>
        <v>0</v>
      </c>
      <c r="BI498" s="622"/>
      <c r="BJ498" s="622"/>
      <c r="BK498" s="622"/>
      <c r="BL498" s="622"/>
      <c r="BM498" s="623"/>
      <c r="BN498" s="624"/>
      <c r="BO498" s="625"/>
      <c r="BP498"/>
      <c r="BQ498"/>
      <c r="BR498"/>
      <c r="BS498"/>
      <c r="BT498"/>
      <c r="BU498"/>
      <c r="BV498"/>
      <c r="BW498"/>
      <c r="BX498"/>
      <c r="BY498"/>
      <c r="BZ498"/>
    </row>
    <row r="499" spans="59:78" ht="13.95" customHeight="1" thickBot="1" x14ac:dyDescent="0.3">
      <c r="BG499" s="626">
        <f t="shared" si="11"/>
        <v>0</v>
      </c>
      <c r="BH499" s="627">
        <f t="shared" si="11"/>
        <v>0</v>
      </c>
      <c r="BI499" s="628"/>
      <c r="BJ499" s="628"/>
      <c r="BK499" s="628"/>
      <c r="BL499" s="628"/>
      <c r="BM499" s="629"/>
      <c r="BN499" s="630"/>
      <c r="BO499" s="631"/>
      <c r="BP499"/>
      <c r="BQ499"/>
      <c r="BR499"/>
      <c r="BS499"/>
      <c r="BT499"/>
      <c r="BU499"/>
      <c r="BV499"/>
      <c r="BW499"/>
      <c r="BX499"/>
      <c r="BY499"/>
      <c r="BZ499"/>
    </row>
    <row r="500" spans="59:78" ht="13.95" customHeight="1" x14ac:dyDescent="0.3">
      <c r="BG500" s="632" t="s">
        <v>183</v>
      </c>
      <c r="BH500" s="633">
        <f>SUM(BH495:BH499)</f>
        <v>0</v>
      </c>
      <c r="BI500" s="634"/>
      <c r="BJ500" s="634"/>
      <c r="BK500" s="634"/>
      <c r="BL500" s="634"/>
      <c r="BM500" s="635"/>
      <c r="BN500" s="618"/>
      <c r="BO500" s="619"/>
      <c r="BP500"/>
      <c r="BQ500"/>
      <c r="BR500"/>
      <c r="BS500"/>
      <c r="BT500"/>
      <c r="BU500"/>
      <c r="BV500"/>
      <c r="BW500"/>
      <c r="BX500"/>
      <c r="BY500"/>
      <c r="BZ500"/>
    </row>
    <row r="501" spans="59:78" ht="13.95" customHeight="1" x14ac:dyDescent="0.3">
      <c r="BG501" s="636" t="s">
        <v>184</v>
      </c>
      <c r="BH501" s="637">
        <f>A131</f>
        <v>0</v>
      </c>
      <c r="BI501" s="638"/>
      <c r="BJ501" s="638"/>
      <c r="BK501" s="638"/>
      <c r="BL501" s="638"/>
      <c r="BM501" s="639"/>
      <c r="BN501" s="624"/>
      <c r="BO501" s="625"/>
      <c r="BP501"/>
      <c r="BQ501"/>
      <c r="BR501"/>
      <c r="BS501"/>
      <c r="BT501"/>
      <c r="BU501"/>
      <c r="BV501"/>
      <c r="BW501"/>
      <c r="BX501"/>
      <c r="BY501"/>
      <c r="BZ501"/>
    </row>
    <row r="502" spans="59:78" ht="13.95" customHeight="1" thickBot="1" x14ac:dyDescent="0.35">
      <c r="BG502" s="640" t="s">
        <v>126</v>
      </c>
      <c r="BH502" s="641">
        <f>SUM(BH500:BH501)</f>
        <v>0</v>
      </c>
      <c r="BI502" s="642"/>
      <c r="BJ502" s="642"/>
      <c r="BK502" s="642"/>
      <c r="BL502" s="642"/>
      <c r="BM502" s="643"/>
      <c r="BN502" s="644"/>
      <c r="BO502" s="645"/>
      <c r="BP502"/>
      <c r="BQ502"/>
      <c r="BR502"/>
      <c r="BS502"/>
      <c r="BT502"/>
      <c r="BU502"/>
      <c r="BV502"/>
      <c r="BW502"/>
      <c r="BX502"/>
      <c r="BY502"/>
      <c r="BZ502"/>
    </row>
    <row r="503" spans="59:78" ht="13.95" customHeight="1" thickBot="1" x14ac:dyDescent="0.35">
      <c r="BG503" s="646" t="s">
        <v>185</v>
      </c>
      <c r="BH503" s="647"/>
      <c r="BI503" s="648"/>
      <c r="BJ503" s="649"/>
      <c r="BK503" s="650"/>
      <c r="BL503" s="651" t="s">
        <v>186</v>
      </c>
      <c r="BM503" s="652"/>
      <c r="BN503" s="653"/>
      <c r="BO503" s="654"/>
      <c r="BP503"/>
      <c r="BQ503"/>
      <c r="BR503"/>
      <c r="BS503"/>
      <c r="BT503"/>
      <c r="BU503"/>
      <c r="BV503"/>
      <c r="BW503"/>
      <c r="BX503"/>
      <c r="BY503"/>
      <c r="BZ503"/>
    </row>
    <row r="504" spans="59:78" ht="13.95" customHeight="1" thickBot="1" x14ac:dyDescent="0.35">
      <c r="BG504" s="655" t="s">
        <v>187</v>
      </c>
      <c r="BH504" s="656"/>
      <c r="BI504" s="657"/>
      <c r="BJ504" s="658"/>
      <c r="BK504" s="658"/>
      <c r="BL504" s="612"/>
      <c r="BM504" s="659"/>
      <c r="BN504" s="659"/>
      <c r="BO504" s="660"/>
      <c r="BP504"/>
      <c r="BQ504"/>
      <c r="BR504"/>
      <c r="BS504"/>
      <c r="BT504"/>
      <c r="BU504"/>
      <c r="BV504"/>
      <c r="BW504"/>
      <c r="BX504"/>
      <c r="BY504"/>
      <c r="BZ504"/>
    </row>
    <row r="505" spans="59:78" ht="13.95" customHeight="1" x14ac:dyDescent="0.25">
      <c r="BG505" s="661" t="s">
        <v>188</v>
      </c>
      <c r="BH505" s="662"/>
      <c r="BI505" s="617">
        <v>1</v>
      </c>
      <c r="BJ505" s="617">
        <v>2</v>
      </c>
      <c r="BK505" s="617">
        <v>3</v>
      </c>
      <c r="BL505" s="617" t="s">
        <v>126</v>
      </c>
      <c r="BM505" s="617">
        <v>69</v>
      </c>
      <c r="BN505" s="618">
        <v>169</v>
      </c>
      <c r="BO505" s="619">
        <v>269</v>
      </c>
      <c r="BP505"/>
      <c r="BQ505"/>
      <c r="BR505"/>
      <c r="BS505"/>
      <c r="BT505"/>
      <c r="BU505"/>
      <c r="BV505"/>
      <c r="BW505"/>
      <c r="BX505"/>
      <c r="BY505"/>
      <c r="BZ505"/>
    </row>
    <row r="506" spans="59:78" ht="13.95" customHeight="1" x14ac:dyDescent="0.3">
      <c r="BG506" s="663"/>
      <c r="BH506" s="664"/>
      <c r="BI506" s="665"/>
      <c r="BJ506" s="666"/>
      <c r="BK506" s="666"/>
      <c r="BL506" s="666"/>
      <c r="BM506" s="667"/>
      <c r="BN506" s="624"/>
      <c r="BO506" s="625"/>
      <c r="BP506"/>
      <c r="BQ506"/>
      <c r="BR506"/>
      <c r="BS506"/>
      <c r="BT506"/>
      <c r="BU506"/>
      <c r="BV506"/>
      <c r="BW506"/>
      <c r="BX506"/>
      <c r="BY506"/>
      <c r="BZ506"/>
    </row>
    <row r="507" spans="59:78" ht="13.95" customHeight="1" x14ac:dyDescent="0.3">
      <c r="BG507" s="668"/>
      <c r="BH507" s="669"/>
      <c r="BI507" s="670"/>
      <c r="BJ507" s="667"/>
      <c r="BK507" s="667"/>
      <c r="BL507" s="667"/>
      <c r="BM507" s="639"/>
      <c r="BN507" s="624"/>
      <c r="BO507" s="625"/>
      <c r="BP507"/>
      <c r="BQ507"/>
      <c r="BR507"/>
      <c r="BS507"/>
      <c r="BT507"/>
      <c r="BU507"/>
      <c r="BV507"/>
      <c r="BW507"/>
      <c r="BX507"/>
      <c r="BY507"/>
      <c r="BZ507"/>
    </row>
    <row r="508" spans="59:78" ht="13.95" customHeight="1" x14ac:dyDescent="0.3">
      <c r="BG508" s="671" t="s">
        <v>189</v>
      </c>
      <c r="BH508" s="669"/>
      <c r="BI508" s="670"/>
      <c r="BJ508" s="667"/>
      <c r="BK508" s="667"/>
      <c r="BL508" s="667"/>
      <c r="BM508" s="672"/>
      <c r="BN508" s="644"/>
      <c r="BO508" s="645"/>
      <c r="BP508"/>
      <c r="BQ508"/>
      <c r="BR508"/>
      <c r="BS508"/>
      <c r="BT508"/>
      <c r="BU508"/>
      <c r="BV508"/>
      <c r="BW508"/>
      <c r="BX508"/>
      <c r="BY508"/>
      <c r="BZ508"/>
    </row>
    <row r="509" spans="59:78" ht="13.95" customHeight="1" x14ac:dyDescent="0.3">
      <c r="BG509" s="673"/>
      <c r="BH509" s="674"/>
      <c r="BI509" s="675"/>
      <c r="BJ509" s="672"/>
      <c r="BK509" s="672"/>
      <c r="BL509" s="672"/>
      <c r="BM509" s="672"/>
      <c r="BN509" s="644"/>
      <c r="BO509" s="645"/>
      <c r="BP509"/>
      <c r="BQ509"/>
      <c r="BR509"/>
      <c r="BS509"/>
      <c r="BT509"/>
      <c r="BU509"/>
      <c r="BV509"/>
      <c r="BW509"/>
      <c r="BX509"/>
      <c r="BY509"/>
      <c r="BZ509"/>
    </row>
    <row r="510" spans="59:78" ht="13.95" customHeight="1" thickBot="1" x14ac:dyDescent="0.35">
      <c r="BG510" s="676"/>
      <c r="BH510" s="675"/>
      <c r="BI510" s="675"/>
      <c r="BJ510" s="672"/>
      <c r="BK510" s="672"/>
      <c r="BL510" s="677"/>
      <c r="BM510" s="678"/>
      <c r="BN510" s="678"/>
      <c r="BO510" s="679"/>
      <c r="BP510"/>
      <c r="BQ510"/>
      <c r="BR510"/>
      <c r="BS510"/>
      <c r="BT510"/>
      <c r="BU510"/>
      <c r="BV510"/>
      <c r="BW510"/>
      <c r="BX510"/>
      <c r="BY510"/>
      <c r="BZ510"/>
    </row>
    <row r="511" spans="59:78" ht="13.95" customHeight="1" thickBot="1" x14ac:dyDescent="0.35">
      <c r="BG511" s="680"/>
      <c r="BH511" s="681"/>
      <c r="BI511" s="682"/>
      <c r="BJ511" s="682"/>
      <c r="BK511" s="683"/>
      <c r="BL511" s="614" t="s">
        <v>190</v>
      </c>
      <c r="BM511" s="684"/>
      <c r="BN511" s="659"/>
      <c r="BO511" s="660"/>
      <c r="BP511"/>
      <c r="BQ511"/>
      <c r="BR511"/>
      <c r="BS511"/>
      <c r="BT511"/>
      <c r="BU511"/>
      <c r="BV511"/>
      <c r="BW511"/>
      <c r="BX511"/>
      <c r="BY511"/>
      <c r="BZ511"/>
    </row>
    <row r="512" spans="59:78" ht="13.95" customHeight="1" x14ac:dyDescent="0.3">
      <c r="BG512" s="685"/>
      <c r="BH512" s="686"/>
      <c r="BI512" s="685"/>
      <c r="BJ512" s="685"/>
      <c r="BK512" s="685"/>
      <c r="BL512" s="685"/>
      <c r="BM512" s="685"/>
      <c r="BN512" s="26"/>
      <c r="BO512" s="26"/>
      <c r="BP512"/>
      <c r="BQ512"/>
      <c r="BR512"/>
      <c r="BS512"/>
      <c r="BT512"/>
      <c r="BU512"/>
      <c r="BV512"/>
      <c r="BW512"/>
      <c r="BX512"/>
      <c r="BY512"/>
      <c r="BZ512"/>
    </row>
    <row r="513" spans="59:78" ht="13.95" customHeight="1" thickBot="1" x14ac:dyDescent="0.35">
      <c r="BG513" s="48"/>
      <c r="BH513" s="48"/>
      <c r="BI513" s="48"/>
      <c r="BJ513" s="48"/>
      <c r="BK513" s="48"/>
      <c r="BL513" s="48"/>
      <c r="BM513" s="48"/>
      <c r="BN513" s="48"/>
      <c r="BO513" s="48"/>
      <c r="BP513"/>
      <c r="BQ513"/>
      <c r="BR513"/>
      <c r="BS513"/>
      <c r="BT513"/>
      <c r="BU513"/>
      <c r="BV513"/>
      <c r="BW513"/>
      <c r="BX513"/>
      <c r="BY513"/>
      <c r="BZ513"/>
    </row>
    <row r="514" spans="59:78" ht="13.95" customHeight="1" x14ac:dyDescent="0.25">
      <c r="BG514" s="586"/>
      <c r="BH514" s="587" t="s">
        <v>176</v>
      </c>
      <c r="BI514" s="588"/>
      <c r="BJ514" s="588" t="s">
        <v>177</v>
      </c>
      <c r="BK514" s="588"/>
      <c r="BL514" s="588"/>
      <c r="BM514" s="588"/>
      <c r="BN514" s="588"/>
      <c r="BO514" s="589"/>
      <c r="BP514"/>
      <c r="BQ514"/>
      <c r="BR514"/>
      <c r="BS514"/>
      <c r="BT514"/>
      <c r="BU514"/>
      <c r="BV514"/>
      <c r="BW514"/>
      <c r="BX514"/>
      <c r="BY514"/>
      <c r="BZ514"/>
    </row>
    <row r="515" spans="59:78" ht="13.95" customHeight="1" x14ac:dyDescent="0.25">
      <c r="BG515" s="590"/>
      <c r="BH515" s="591"/>
      <c r="BI515" s="592" t="s">
        <v>178</v>
      </c>
      <c r="BJ515" s="592"/>
      <c r="BK515" s="592"/>
      <c r="BL515" s="592"/>
      <c r="BM515" s="592"/>
      <c r="BN515" s="593" t="s">
        <v>179</v>
      </c>
      <c r="BO515" s="594">
        <v>16</v>
      </c>
      <c r="BP515"/>
      <c r="BQ515"/>
      <c r="BR515"/>
      <c r="BS515"/>
      <c r="BT515"/>
      <c r="BU515"/>
      <c r="BV515"/>
      <c r="BW515"/>
      <c r="BX515"/>
      <c r="BY515"/>
      <c r="BZ515"/>
    </row>
    <row r="516" spans="59:78" ht="13.95" customHeight="1" x14ac:dyDescent="0.3">
      <c r="BG516" s="595"/>
      <c r="BH516" s="596"/>
      <c r="BI516" s="597"/>
      <c r="BJ516" s="597"/>
      <c r="BK516" s="597"/>
      <c r="BL516" s="597"/>
      <c r="BM516" s="597"/>
      <c r="BN516" s="593"/>
      <c r="BO516" s="594"/>
      <c r="BP516"/>
      <c r="BQ516"/>
      <c r="BR516"/>
      <c r="BS516"/>
      <c r="BT516"/>
      <c r="BU516"/>
      <c r="BV516"/>
      <c r="BW516"/>
      <c r="BX516"/>
      <c r="BY516"/>
      <c r="BZ516"/>
    </row>
    <row r="517" spans="59:78" ht="13.95" customHeight="1" x14ac:dyDescent="0.25">
      <c r="BG517" s="598" t="s">
        <v>180</v>
      </c>
      <c r="BH517" s="599">
        <v>14</v>
      </c>
      <c r="BI517" s="592"/>
      <c r="BJ517" s="592"/>
      <c r="BK517" s="592" t="s">
        <v>100</v>
      </c>
      <c r="BL517" s="600">
        <f>$BL$178</f>
        <v>42635</v>
      </c>
      <c r="BM517" s="601"/>
      <c r="BN517" s="602"/>
      <c r="BO517" s="603"/>
      <c r="BP517"/>
      <c r="BQ517"/>
      <c r="BR517"/>
      <c r="BS517"/>
      <c r="BT517"/>
      <c r="BU517"/>
      <c r="BV517"/>
      <c r="BW517"/>
      <c r="BX517"/>
      <c r="BY517"/>
      <c r="BZ517"/>
    </row>
    <row r="518" spans="59:78" ht="13.95" customHeight="1" x14ac:dyDescent="0.3">
      <c r="BG518" s="604"/>
      <c r="BH518" s="596"/>
      <c r="BI518" s="597"/>
      <c r="BJ518" s="597"/>
      <c r="BK518" s="597"/>
      <c r="BL518" s="596"/>
      <c r="BM518" s="597"/>
      <c r="BN518" s="593"/>
      <c r="BO518" s="594"/>
      <c r="BP518"/>
      <c r="BQ518"/>
      <c r="BR518"/>
      <c r="BS518"/>
      <c r="BT518"/>
      <c r="BU518"/>
      <c r="BV518"/>
      <c r="BW518"/>
      <c r="BX518"/>
      <c r="BY518"/>
      <c r="BZ518"/>
    </row>
    <row r="519" spans="59:78" ht="13.95" customHeight="1" x14ac:dyDescent="0.3">
      <c r="BG519" s="598" t="s">
        <v>181</v>
      </c>
      <c r="BH519" s="605" t="str">
        <f>Donnees!BF16</f>
        <v>Michel Moreau</v>
      </c>
      <c r="BI519" s="591"/>
      <c r="BJ519" s="596"/>
      <c r="BK519" s="606"/>
      <c r="BL519" s="593" t="str">
        <f>$BL$180</f>
        <v>Sem3</v>
      </c>
      <c r="BM519" s="607"/>
      <c r="BN519" s="606"/>
      <c r="BO519" s="608"/>
      <c r="BP519"/>
      <c r="BQ519"/>
      <c r="BR519"/>
      <c r="BS519"/>
      <c r="BT519"/>
      <c r="BU519"/>
      <c r="BV519"/>
      <c r="BW519"/>
      <c r="BX519"/>
      <c r="BY519"/>
      <c r="BZ519"/>
    </row>
    <row r="520" spans="59:78" ht="13.95" customHeight="1" thickBot="1" x14ac:dyDescent="0.35">
      <c r="BG520" s="609"/>
      <c r="BH520" s="610"/>
      <c r="BI520" s="611"/>
      <c r="BJ520" s="612"/>
      <c r="BK520" s="612"/>
      <c r="BL520" s="610"/>
      <c r="BM520" s="613"/>
      <c r="BN520" s="611"/>
      <c r="BO520" s="614"/>
      <c r="BP520"/>
      <c r="BQ520"/>
      <c r="BR520"/>
      <c r="BS520"/>
      <c r="BT520"/>
      <c r="BU520"/>
      <c r="BV520"/>
      <c r="BW520"/>
      <c r="BX520"/>
      <c r="BY520"/>
      <c r="BZ520"/>
    </row>
    <row r="521" spans="59:78" ht="13.95" customHeight="1" x14ac:dyDescent="0.25">
      <c r="BG521" s="615" t="s">
        <v>182</v>
      </c>
      <c r="BH521" s="616" t="s">
        <v>172</v>
      </c>
      <c r="BI521" s="617">
        <v>1</v>
      </c>
      <c r="BJ521" s="617">
        <v>2</v>
      </c>
      <c r="BK521" s="617">
        <v>3</v>
      </c>
      <c r="BL521" s="617" t="s">
        <v>126</v>
      </c>
      <c r="BM521" s="617">
        <v>69</v>
      </c>
      <c r="BN521" s="618">
        <v>169</v>
      </c>
      <c r="BO521" s="619">
        <v>269</v>
      </c>
      <c r="BP521"/>
      <c r="BQ521"/>
      <c r="BR521"/>
      <c r="BS521"/>
      <c r="BT521"/>
      <c r="BU521"/>
      <c r="BV521"/>
      <c r="BW521"/>
      <c r="BX521"/>
      <c r="BY521"/>
      <c r="BZ521"/>
    </row>
    <row r="522" spans="59:78" ht="13.95" customHeight="1" x14ac:dyDescent="0.25">
      <c r="BG522" s="620">
        <f t="shared" ref="BG522:BH526" si="12">C132</f>
        <v>0</v>
      </c>
      <c r="BH522" s="621">
        <f t="shared" si="12"/>
        <v>0</v>
      </c>
      <c r="BI522" s="622"/>
      <c r="BJ522" s="622"/>
      <c r="BK522" s="622"/>
      <c r="BL522" s="622"/>
      <c r="BM522" s="623"/>
      <c r="BN522" s="624"/>
      <c r="BO522" s="625"/>
      <c r="BP522"/>
      <c r="BQ522"/>
      <c r="BR522"/>
      <c r="BS522"/>
      <c r="BT522"/>
      <c r="BU522"/>
      <c r="BV522"/>
      <c r="BW522"/>
      <c r="BX522"/>
      <c r="BY522"/>
      <c r="BZ522"/>
    </row>
    <row r="523" spans="59:78" ht="13.95" customHeight="1" x14ac:dyDescent="0.25">
      <c r="BG523" s="620">
        <f t="shared" si="12"/>
        <v>0</v>
      </c>
      <c r="BH523" s="621">
        <f t="shared" si="12"/>
        <v>0</v>
      </c>
      <c r="BI523" s="622"/>
      <c r="BJ523" s="622"/>
      <c r="BK523" s="622"/>
      <c r="BL523" s="622"/>
      <c r="BM523" s="623"/>
      <c r="BN523" s="624"/>
      <c r="BO523" s="625"/>
      <c r="BP523"/>
      <c r="BQ523"/>
      <c r="BR523"/>
      <c r="BS523"/>
      <c r="BT523"/>
      <c r="BU523"/>
      <c r="BV523"/>
      <c r="BW523"/>
      <c r="BX523"/>
      <c r="BY523"/>
      <c r="BZ523"/>
    </row>
    <row r="524" spans="59:78" ht="13.95" customHeight="1" x14ac:dyDescent="0.25">
      <c r="BG524" s="620">
        <f t="shared" si="12"/>
        <v>0</v>
      </c>
      <c r="BH524" s="621">
        <f t="shared" si="12"/>
        <v>0</v>
      </c>
      <c r="BI524" s="622"/>
      <c r="BJ524" s="622"/>
      <c r="BK524" s="622"/>
      <c r="BL524" s="622"/>
      <c r="BM524" s="623"/>
      <c r="BN524" s="624"/>
      <c r="BO524" s="625"/>
      <c r="BP524"/>
      <c r="BQ524"/>
      <c r="BR524"/>
      <c r="BS524"/>
      <c r="BT524"/>
      <c r="BU524"/>
      <c r="BV524"/>
      <c r="BW524"/>
      <c r="BX524"/>
      <c r="BY524"/>
      <c r="BZ524"/>
    </row>
    <row r="525" spans="59:78" ht="13.95" customHeight="1" x14ac:dyDescent="0.25">
      <c r="BG525" s="620">
        <f t="shared" si="12"/>
        <v>0</v>
      </c>
      <c r="BH525" s="621">
        <f t="shared" si="12"/>
        <v>0</v>
      </c>
      <c r="BI525" s="622"/>
      <c r="BJ525" s="622"/>
      <c r="BK525" s="622"/>
      <c r="BL525" s="622"/>
      <c r="BM525" s="623"/>
      <c r="BN525" s="624"/>
      <c r="BO525" s="625"/>
      <c r="BP525"/>
      <c r="BQ525"/>
      <c r="BR525"/>
      <c r="BS525"/>
      <c r="BT525"/>
      <c r="BU525"/>
      <c r="BV525"/>
      <c r="BW525"/>
      <c r="BX525"/>
      <c r="BY525"/>
      <c r="BZ525"/>
    </row>
    <row r="526" spans="59:78" ht="13.95" customHeight="1" thickBot="1" x14ac:dyDescent="0.3">
      <c r="BG526" s="626">
        <f t="shared" si="12"/>
        <v>0</v>
      </c>
      <c r="BH526" s="627">
        <f t="shared" si="12"/>
        <v>0</v>
      </c>
      <c r="BI526" s="628"/>
      <c r="BJ526" s="628"/>
      <c r="BK526" s="628"/>
      <c r="BL526" s="628"/>
      <c r="BM526" s="629"/>
      <c r="BN526" s="630"/>
      <c r="BO526" s="631"/>
      <c r="BP526"/>
      <c r="BQ526"/>
      <c r="BR526"/>
      <c r="BS526"/>
      <c r="BT526"/>
      <c r="BU526"/>
      <c r="BV526"/>
      <c r="BW526"/>
      <c r="BX526"/>
      <c r="BY526"/>
      <c r="BZ526"/>
    </row>
    <row r="527" spans="59:78" ht="13.95" customHeight="1" x14ac:dyDescent="0.3">
      <c r="BG527" s="632" t="s">
        <v>183</v>
      </c>
      <c r="BH527" s="633">
        <f>SUM(BH522:BH526)</f>
        <v>0</v>
      </c>
      <c r="BI527" s="634"/>
      <c r="BJ527" s="634"/>
      <c r="BK527" s="634"/>
      <c r="BL527" s="634"/>
      <c r="BM527" s="635"/>
      <c r="BN527" s="618"/>
      <c r="BO527" s="619"/>
      <c r="BP527"/>
      <c r="BQ527"/>
      <c r="BR527"/>
      <c r="BS527"/>
      <c r="BT527"/>
      <c r="BU527"/>
      <c r="BV527"/>
      <c r="BW527"/>
      <c r="BX527"/>
      <c r="BY527"/>
      <c r="BZ527"/>
    </row>
    <row r="528" spans="59:78" ht="13.95" customHeight="1" x14ac:dyDescent="0.3">
      <c r="BG528" s="636" t="s">
        <v>184</v>
      </c>
      <c r="BH528" s="637">
        <f>A141</f>
        <v>0</v>
      </c>
      <c r="BI528" s="638"/>
      <c r="BJ528" s="638"/>
      <c r="BK528" s="638"/>
      <c r="BL528" s="638"/>
      <c r="BM528" s="639"/>
      <c r="BN528" s="624"/>
      <c r="BO528" s="625"/>
      <c r="BP528"/>
      <c r="BQ528"/>
      <c r="BR528"/>
      <c r="BS528"/>
      <c r="BT528"/>
      <c r="BU528"/>
      <c r="BV528"/>
      <c r="BW528"/>
      <c r="BX528"/>
      <c r="BY528"/>
      <c r="BZ528"/>
    </row>
    <row r="529" spans="59:78" ht="13.95" customHeight="1" thickBot="1" x14ac:dyDescent="0.35">
      <c r="BG529" s="640" t="s">
        <v>126</v>
      </c>
      <c r="BH529" s="641">
        <f>SUM(BH527:BH528)</f>
        <v>0</v>
      </c>
      <c r="BI529" s="642"/>
      <c r="BJ529" s="642"/>
      <c r="BK529" s="642"/>
      <c r="BL529" s="642"/>
      <c r="BM529" s="643"/>
      <c r="BN529" s="644"/>
      <c r="BO529" s="645"/>
      <c r="BP529"/>
      <c r="BQ529"/>
      <c r="BR529"/>
      <c r="BS529"/>
      <c r="BT529"/>
      <c r="BU529"/>
      <c r="BV529"/>
      <c r="BW529"/>
      <c r="BX529"/>
      <c r="BY529"/>
      <c r="BZ529"/>
    </row>
    <row r="530" spans="59:78" ht="13.95" customHeight="1" thickBot="1" x14ac:dyDescent="0.35">
      <c r="BG530" s="646" t="s">
        <v>185</v>
      </c>
      <c r="BH530" s="647"/>
      <c r="BI530" s="648"/>
      <c r="BJ530" s="649"/>
      <c r="BK530" s="650"/>
      <c r="BL530" s="651" t="s">
        <v>186</v>
      </c>
      <c r="BM530" s="652"/>
      <c r="BN530" s="653"/>
      <c r="BO530" s="654"/>
      <c r="BP530"/>
      <c r="BQ530"/>
      <c r="BR530"/>
      <c r="BS530"/>
      <c r="BT530"/>
      <c r="BU530"/>
      <c r="BV530"/>
      <c r="BW530"/>
      <c r="BX530"/>
      <c r="BY530"/>
      <c r="BZ530"/>
    </row>
    <row r="531" spans="59:78" ht="13.95" customHeight="1" thickBot="1" x14ac:dyDescent="0.35">
      <c r="BG531" s="655" t="s">
        <v>187</v>
      </c>
      <c r="BH531" s="656"/>
      <c r="BI531" s="657"/>
      <c r="BJ531" s="658"/>
      <c r="BK531" s="658"/>
      <c r="BL531" s="612"/>
      <c r="BM531" s="659"/>
      <c r="BN531" s="659"/>
      <c r="BO531" s="660"/>
      <c r="BP531"/>
      <c r="BQ531"/>
      <c r="BR531"/>
      <c r="BS531"/>
      <c r="BT531"/>
      <c r="BU531"/>
      <c r="BV531"/>
      <c r="BW531"/>
      <c r="BX531"/>
      <c r="BY531"/>
      <c r="BZ531"/>
    </row>
    <row r="532" spans="59:78" ht="13.95" customHeight="1" x14ac:dyDescent="0.25">
      <c r="BG532" s="661" t="s">
        <v>188</v>
      </c>
      <c r="BH532" s="662"/>
      <c r="BI532" s="617">
        <v>1</v>
      </c>
      <c r="BJ532" s="617">
        <v>2</v>
      </c>
      <c r="BK532" s="617">
        <v>3</v>
      </c>
      <c r="BL532" s="617" t="s">
        <v>126</v>
      </c>
      <c r="BM532" s="617">
        <v>69</v>
      </c>
      <c r="BN532" s="618">
        <v>169</v>
      </c>
      <c r="BO532" s="619">
        <v>269</v>
      </c>
      <c r="BP532"/>
      <c r="BQ532"/>
      <c r="BR532"/>
      <c r="BS532"/>
      <c r="BT532"/>
      <c r="BU532"/>
      <c r="BV532"/>
      <c r="BW532"/>
      <c r="BX532"/>
      <c r="BY532"/>
      <c r="BZ532"/>
    </row>
    <row r="533" spans="59:78" ht="13.95" customHeight="1" x14ac:dyDescent="0.3">
      <c r="BG533" s="663"/>
      <c r="BH533" s="664"/>
      <c r="BI533" s="665"/>
      <c r="BJ533" s="666"/>
      <c r="BK533" s="666"/>
      <c r="BL533" s="666"/>
      <c r="BM533" s="667"/>
      <c r="BN533" s="624"/>
      <c r="BO533" s="625"/>
      <c r="BP533"/>
      <c r="BQ533"/>
      <c r="BR533"/>
      <c r="BS533"/>
      <c r="BT533"/>
      <c r="BU533"/>
      <c r="BV533"/>
      <c r="BW533"/>
      <c r="BX533"/>
      <c r="BY533"/>
      <c r="BZ533"/>
    </row>
    <row r="534" spans="59:78" ht="13.95" customHeight="1" x14ac:dyDescent="0.3">
      <c r="BG534" s="668"/>
      <c r="BH534" s="669"/>
      <c r="BI534" s="670"/>
      <c r="BJ534" s="667"/>
      <c r="BK534" s="667"/>
      <c r="BL534" s="667"/>
      <c r="BM534" s="639"/>
      <c r="BN534" s="624"/>
      <c r="BO534" s="625"/>
      <c r="BP534"/>
      <c r="BQ534"/>
      <c r="BR534"/>
      <c r="BS534"/>
      <c r="BT534"/>
      <c r="BU534"/>
      <c r="BV534"/>
      <c r="BW534"/>
      <c r="BX534"/>
      <c r="BY534"/>
      <c r="BZ534"/>
    </row>
    <row r="535" spans="59:78" ht="13.95" customHeight="1" x14ac:dyDescent="0.3">
      <c r="BG535" s="671" t="s">
        <v>189</v>
      </c>
      <c r="BH535" s="669"/>
      <c r="BI535" s="670"/>
      <c r="BJ535" s="667"/>
      <c r="BK535" s="667"/>
      <c r="BL535" s="667"/>
      <c r="BM535" s="672"/>
      <c r="BN535" s="644"/>
      <c r="BO535" s="645"/>
      <c r="BP535"/>
      <c r="BQ535"/>
      <c r="BR535"/>
      <c r="BS535"/>
      <c r="BT535"/>
      <c r="BU535"/>
      <c r="BV535"/>
      <c r="BW535"/>
      <c r="BX535"/>
      <c r="BY535"/>
      <c r="BZ535"/>
    </row>
    <row r="536" spans="59:78" ht="13.95" customHeight="1" x14ac:dyDescent="0.3">
      <c r="BG536" s="673"/>
      <c r="BH536" s="674"/>
      <c r="BI536" s="675"/>
      <c r="BJ536" s="672"/>
      <c r="BK536" s="672"/>
      <c r="BL536" s="672"/>
      <c r="BM536" s="672"/>
      <c r="BN536" s="644"/>
      <c r="BO536" s="645"/>
      <c r="BP536"/>
      <c r="BQ536"/>
      <c r="BR536"/>
      <c r="BS536"/>
      <c r="BT536"/>
      <c r="BU536"/>
      <c r="BV536"/>
      <c r="BW536"/>
      <c r="BX536"/>
      <c r="BY536"/>
      <c r="BZ536"/>
    </row>
    <row r="537" spans="59:78" ht="13.95" customHeight="1" thickBot="1" x14ac:dyDescent="0.35">
      <c r="BG537" s="676"/>
      <c r="BH537" s="675"/>
      <c r="BI537" s="675"/>
      <c r="BJ537" s="672"/>
      <c r="BK537" s="672"/>
      <c r="BL537" s="677"/>
      <c r="BM537" s="678"/>
      <c r="BN537" s="678"/>
      <c r="BO537" s="679"/>
      <c r="BP537"/>
      <c r="BQ537"/>
      <c r="BR537"/>
      <c r="BS537"/>
      <c r="BT537"/>
      <c r="BU537"/>
      <c r="BV537"/>
      <c r="BW537"/>
      <c r="BX537"/>
      <c r="BY537"/>
      <c r="BZ537"/>
    </row>
    <row r="538" spans="59:78" ht="13.95" customHeight="1" thickBot="1" x14ac:dyDescent="0.35">
      <c r="BG538" s="680"/>
      <c r="BH538" s="681"/>
      <c r="BI538" s="682"/>
      <c r="BJ538" s="682"/>
      <c r="BK538" s="683"/>
      <c r="BL538" s="614" t="s">
        <v>190</v>
      </c>
      <c r="BM538" s="684"/>
      <c r="BN538" s="659"/>
      <c r="BO538" s="660"/>
      <c r="BP538"/>
      <c r="BQ538"/>
      <c r="BR538"/>
      <c r="BS538"/>
      <c r="BT538"/>
      <c r="BU538"/>
      <c r="BV538"/>
      <c r="BW538"/>
      <c r="BX538"/>
      <c r="BY538"/>
      <c r="BZ538"/>
    </row>
    <row r="539" spans="59:78" ht="13.95" customHeight="1" x14ac:dyDescent="0.25">
      <c r="BG539" s="586"/>
      <c r="BH539" s="587" t="s">
        <v>176</v>
      </c>
      <c r="BI539" s="588"/>
      <c r="BJ539" s="588" t="s">
        <v>177</v>
      </c>
      <c r="BK539" s="588"/>
      <c r="BL539" s="588"/>
      <c r="BM539" s="588"/>
      <c r="BN539" s="588"/>
      <c r="BO539" s="589"/>
      <c r="BP539"/>
      <c r="BQ539"/>
      <c r="BR539"/>
      <c r="BS539"/>
      <c r="BT539"/>
      <c r="BU539"/>
      <c r="BV539"/>
      <c r="BW539"/>
      <c r="BX539"/>
      <c r="BY539"/>
      <c r="BZ539"/>
    </row>
    <row r="540" spans="59:78" ht="13.95" customHeight="1" x14ac:dyDescent="0.25">
      <c r="BG540" s="590"/>
      <c r="BH540" s="591"/>
      <c r="BI540" s="592" t="s">
        <v>178</v>
      </c>
      <c r="BJ540" s="592"/>
      <c r="BK540" s="592"/>
      <c r="BL540" s="592"/>
      <c r="BM540" s="592"/>
      <c r="BN540" s="593" t="s">
        <v>179</v>
      </c>
      <c r="BO540" s="594">
        <v>4</v>
      </c>
      <c r="BP540"/>
      <c r="BQ540"/>
      <c r="BR540"/>
      <c r="BS540"/>
      <c r="BT540"/>
      <c r="BU540"/>
      <c r="BV540"/>
      <c r="BW540"/>
      <c r="BX540"/>
      <c r="BY540"/>
      <c r="BZ540"/>
    </row>
    <row r="541" spans="59:78" ht="13.95" customHeight="1" x14ac:dyDescent="0.3">
      <c r="BG541" s="595"/>
      <c r="BH541" s="596"/>
      <c r="BI541" s="597"/>
      <c r="BJ541" s="597"/>
      <c r="BK541" s="597"/>
      <c r="BL541" s="597"/>
      <c r="BM541" s="597"/>
      <c r="BN541" s="593"/>
      <c r="BO541" s="594"/>
      <c r="BP541"/>
      <c r="BQ541"/>
      <c r="BR541"/>
      <c r="BS541"/>
      <c r="BT541"/>
      <c r="BU541"/>
      <c r="BV541"/>
      <c r="BW541"/>
      <c r="BX541"/>
      <c r="BY541"/>
      <c r="BZ541"/>
    </row>
    <row r="542" spans="59:78" ht="13.95" customHeight="1" x14ac:dyDescent="0.25">
      <c r="BG542" s="598" t="s">
        <v>180</v>
      </c>
      <c r="BH542" s="599">
        <v>15</v>
      </c>
      <c r="BI542" s="592"/>
      <c r="BJ542" s="592"/>
      <c r="BK542" s="592" t="s">
        <v>100</v>
      </c>
      <c r="BL542" s="600">
        <f>$BL$178</f>
        <v>42635</v>
      </c>
      <c r="BM542" s="601"/>
      <c r="BN542" s="602"/>
      <c r="BO542" s="603"/>
      <c r="BP542"/>
      <c r="BQ542"/>
      <c r="BR542"/>
      <c r="BS542"/>
      <c r="BT542"/>
      <c r="BU542"/>
      <c r="BV542"/>
      <c r="BW542"/>
      <c r="BX542"/>
      <c r="BY542"/>
      <c r="BZ542"/>
    </row>
    <row r="543" spans="59:78" ht="13.95" customHeight="1" x14ac:dyDescent="0.3">
      <c r="BG543" s="604"/>
      <c r="BH543" s="596"/>
      <c r="BI543" s="597"/>
      <c r="BJ543" s="597"/>
      <c r="BK543" s="597"/>
      <c r="BL543" s="596"/>
      <c r="BM543" s="597"/>
      <c r="BN543" s="593"/>
      <c r="BO543" s="594"/>
      <c r="BP543"/>
      <c r="BQ543"/>
      <c r="BR543"/>
      <c r="BS543"/>
      <c r="BT543"/>
      <c r="BU543"/>
      <c r="BV543"/>
      <c r="BW543"/>
      <c r="BX543"/>
      <c r="BY543"/>
      <c r="BZ543"/>
    </row>
    <row r="544" spans="59:78" ht="13.95" customHeight="1" x14ac:dyDescent="0.3">
      <c r="BG544" s="598" t="s">
        <v>181</v>
      </c>
      <c r="BH544" s="605" t="str">
        <f>Donnees!BF17</f>
        <v>Yves Chapdelaine</v>
      </c>
      <c r="BI544" s="591"/>
      <c r="BJ544" s="596"/>
      <c r="BK544" s="606"/>
      <c r="BL544" s="593" t="str">
        <f>$BL$180</f>
        <v>Sem3</v>
      </c>
      <c r="BM544" s="607"/>
      <c r="BN544" s="606"/>
      <c r="BO544" s="608"/>
      <c r="BP544"/>
      <c r="BQ544"/>
      <c r="BR544"/>
      <c r="BS544"/>
      <c r="BT544"/>
      <c r="BU544"/>
      <c r="BV544"/>
      <c r="BW544"/>
      <c r="BX544"/>
      <c r="BY544"/>
      <c r="BZ544"/>
    </row>
    <row r="545" spans="59:78" ht="13.95" customHeight="1" thickBot="1" x14ac:dyDescent="0.35">
      <c r="BG545" s="609"/>
      <c r="BH545" s="610"/>
      <c r="BI545" s="611"/>
      <c r="BJ545" s="612"/>
      <c r="BK545" s="612"/>
      <c r="BL545" s="610"/>
      <c r="BM545" s="613"/>
      <c r="BN545" s="611"/>
      <c r="BO545" s="614"/>
      <c r="BP545"/>
      <c r="BQ545"/>
      <c r="BR545"/>
      <c r="BS545"/>
      <c r="BT545"/>
      <c r="BU545"/>
      <c r="BV545"/>
      <c r="BW545"/>
      <c r="BX545"/>
      <c r="BY545"/>
      <c r="BZ545"/>
    </row>
    <row r="546" spans="59:78" ht="13.95" customHeight="1" x14ac:dyDescent="0.25">
      <c r="BG546" s="615" t="s">
        <v>182</v>
      </c>
      <c r="BH546" s="616" t="s">
        <v>172</v>
      </c>
      <c r="BI546" s="617">
        <v>1</v>
      </c>
      <c r="BJ546" s="617">
        <v>2</v>
      </c>
      <c r="BK546" s="617">
        <v>3</v>
      </c>
      <c r="BL546" s="617" t="s">
        <v>126</v>
      </c>
      <c r="BM546" s="617">
        <v>69</v>
      </c>
      <c r="BN546" s="618">
        <v>169</v>
      </c>
      <c r="BO546" s="619">
        <v>269</v>
      </c>
      <c r="BP546"/>
      <c r="BQ546"/>
      <c r="BR546"/>
      <c r="BS546"/>
      <c r="BT546"/>
      <c r="BU546"/>
      <c r="BV546"/>
      <c r="BW546"/>
      <c r="BX546"/>
      <c r="BY546"/>
      <c r="BZ546"/>
    </row>
    <row r="547" spans="59:78" ht="13.95" customHeight="1" x14ac:dyDescent="0.25">
      <c r="BG547" s="620">
        <f t="shared" ref="BG547:BH551" si="13">C142</f>
        <v>0</v>
      </c>
      <c r="BH547" s="621">
        <f t="shared" si="13"/>
        <v>0</v>
      </c>
      <c r="BI547" s="622"/>
      <c r="BJ547" s="622"/>
      <c r="BK547" s="622"/>
      <c r="BL547" s="622"/>
      <c r="BM547" s="623"/>
      <c r="BN547" s="624"/>
      <c r="BO547" s="625"/>
      <c r="BP547"/>
      <c r="BQ547"/>
      <c r="BR547"/>
      <c r="BS547"/>
      <c r="BT547"/>
      <c r="BU547"/>
      <c r="BV547"/>
      <c r="BW547"/>
      <c r="BX547"/>
      <c r="BY547"/>
      <c r="BZ547"/>
    </row>
    <row r="548" spans="59:78" ht="13.95" customHeight="1" x14ac:dyDescent="0.25">
      <c r="BG548" s="620">
        <f t="shared" si="13"/>
        <v>0</v>
      </c>
      <c r="BH548" s="621">
        <f t="shared" si="13"/>
        <v>0</v>
      </c>
      <c r="BI548" s="622"/>
      <c r="BJ548" s="622"/>
      <c r="BK548" s="622"/>
      <c r="BL548" s="622"/>
      <c r="BM548" s="623"/>
      <c r="BN548" s="624"/>
      <c r="BO548" s="625"/>
      <c r="BP548"/>
      <c r="BQ548"/>
      <c r="BR548"/>
      <c r="BS548"/>
      <c r="BT548"/>
      <c r="BU548"/>
      <c r="BV548"/>
      <c r="BW548"/>
      <c r="BX548"/>
      <c r="BY548"/>
      <c r="BZ548"/>
    </row>
    <row r="549" spans="59:78" ht="13.95" customHeight="1" x14ac:dyDescent="0.25">
      <c r="BG549" s="620">
        <f t="shared" si="13"/>
        <v>0</v>
      </c>
      <c r="BH549" s="621">
        <f t="shared" si="13"/>
        <v>0</v>
      </c>
      <c r="BI549" s="622"/>
      <c r="BJ549" s="622"/>
      <c r="BK549" s="622"/>
      <c r="BL549" s="622"/>
      <c r="BM549" s="623"/>
      <c r="BN549" s="624"/>
      <c r="BO549" s="625"/>
      <c r="BP549"/>
      <c r="BQ549"/>
      <c r="BR549"/>
      <c r="BS549"/>
      <c r="BT549"/>
      <c r="BU549"/>
      <c r="BV549"/>
      <c r="BW549"/>
      <c r="BX549"/>
      <c r="BY549"/>
      <c r="BZ549"/>
    </row>
    <row r="550" spans="59:78" ht="13.95" customHeight="1" x14ac:dyDescent="0.25">
      <c r="BG550" s="620">
        <f t="shared" si="13"/>
        <v>0</v>
      </c>
      <c r="BH550" s="621">
        <f t="shared" si="13"/>
        <v>0</v>
      </c>
      <c r="BI550" s="622"/>
      <c r="BJ550" s="622"/>
      <c r="BK550" s="622"/>
      <c r="BL550" s="622"/>
      <c r="BM550" s="623"/>
      <c r="BN550" s="624"/>
      <c r="BO550" s="625"/>
      <c r="BP550"/>
      <c r="BQ550"/>
      <c r="BR550"/>
      <c r="BS550"/>
      <c r="BT550"/>
      <c r="BU550"/>
      <c r="BV550"/>
      <c r="BW550"/>
      <c r="BX550"/>
      <c r="BY550"/>
      <c r="BZ550"/>
    </row>
    <row r="551" spans="59:78" ht="13.95" customHeight="1" thickBot="1" x14ac:dyDescent="0.3">
      <c r="BG551" s="626">
        <f t="shared" si="13"/>
        <v>0</v>
      </c>
      <c r="BH551" s="627">
        <f t="shared" si="13"/>
        <v>0</v>
      </c>
      <c r="BI551" s="628"/>
      <c r="BJ551" s="628"/>
      <c r="BK551" s="628"/>
      <c r="BL551" s="628"/>
      <c r="BM551" s="629"/>
      <c r="BN551" s="630"/>
      <c r="BO551" s="631"/>
      <c r="BP551"/>
      <c r="BQ551"/>
      <c r="BR551"/>
      <c r="BS551"/>
      <c r="BT551"/>
      <c r="BU551"/>
      <c r="BV551"/>
      <c r="BW551"/>
      <c r="BX551"/>
      <c r="BY551"/>
      <c r="BZ551"/>
    </row>
    <row r="552" spans="59:78" ht="13.95" customHeight="1" x14ac:dyDescent="0.3">
      <c r="BG552" s="632" t="s">
        <v>183</v>
      </c>
      <c r="BH552" s="633">
        <f>SUM(BH547:BH551)</f>
        <v>0</v>
      </c>
      <c r="BI552" s="634"/>
      <c r="BJ552" s="634"/>
      <c r="BK552" s="634"/>
      <c r="BL552" s="634"/>
      <c r="BM552" s="635"/>
      <c r="BN552" s="618"/>
      <c r="BO552" s="619"/>
      <c r="BP552"/>
      <c r="BQ552"/>
      <c r="BR552"/>
      <c r="BS552"/>
      <c r="BT552"/>
      <c r="BU552"/>
      <c r="BV552"/>
      <c r="BW552"/>
      <c r="BX552"/>
      <c r="BY552"/>
      <c r="BZ552"/>
    </row>
    <row r="553" spans="59:78" ht="13.95" customHeight="1" x14ac:dyDescent="0.3">
      <c r="BG553" s="636" t="s">
        <v>184</v>
      </c>
      <c r="BH553" s="637">
        <f>A151</f>
        <v>0</v>
      </c>
      <c r="BI553" s="638"/>
      <c r="BJ553" s="638"/>
      <c r="BK553" s="638"/>
      <c r="BL553" s="638"/>
      <c r="BM553" s="639"/>
      <c r="BN553" s="624"/>
      <c r="BO553" s="625"/>
      <c r="BP553"/>
      <c r="BQ553"/>
      <c r="BR553"/>
      <c r="BS553"/>
      <c r="BT553"/>
      <c r="BU553"/>
      <c r="BV553"/>
      <c r="BW553"/>
      <c r="BX553"/>
      <c r="BY553"/>
      <c r="BZ553"/>
    </row>
    <row r="554" spans="59:78" ht="13.95" customHeight="1" thickBot="1" x14ac:dyDescent="0.35">
      <c r="BG554" s="640" t="s">
        <v>126</v>
      </c>
      <c r="BH554" s="641">
        <f>SUM(BH552:BH553)</f>
        <v>0</v>
      </c>
      <c r="BI554" s="642"/>
      <c r="BJ554" s="642"/>
      <c r="BK554" s="642"/>
      <c r="BL554" s="642"/>
      <c r="BM554" s="643"/>
      <c r="BN554" s="644"/>
      <c r="BO554" s="645"/>
      <c r="BP554"/>
      <c r="BQ554"/>
      <c r="BR554"/>
      <c r="BS554"/>
      <c r="BT554"/>
      <c r="BU554"/>
      <c r="BV554"/>
      <c r="BW554"/>
      <c r="BX554"/>
      <c r="BY554"/>
      <c r="BZ554"/>
    </row>
    <row r="555" spans="59:78" ht="13.95" customHeight="1" thickBot="1" x14ac:dyDescent="0.35">
      <c r="BG555" s="646" t="s">
        <v>185</v>
      </c>
      <c r="BH555" s="647"/>
      <c r="BI555" s="648"/>
      <c r="BJ555" s="649"/>
      <c r="BK555" s="650"/>
      <c r="BL555" s="651" t="s">
        <v>186</v>
      </c>
      <c r="BM555" s="652"/>
      <c r="BN555" s="653"/>
      <c r="BO555" s="654"/>
      <c r="BP555"/>
      <c r="BQ555"/>
      <c r="BR555"/>
      <c r="BS555"/>
      <c r="BT555"/>
      <c r="BU555"/>
      <c r="BV555"/>
      <c r="BW555"/>
      <c r="BX555"/>
      <c r="BY555"/>
      <c r="BZ555"/>
    </row>
    <row r="556" spans="59:78" ht="13.95" customHeight="1" thickBot="1" x14ac:dyDescent="0.35">
      <c r="BG556" s="655" t="s">
        <v>187</v>
      </c>
      <c r="BH556" s="656"/>
      <c r="BI556" s="657"/>
      <c r="BJ556" s="658"/>
      <c r="BK556" s="658"/>
      <c r="BL556" s="612"/>
      <c r="BM556" s="659"/>
      <c r="BN556" s="659"/>
      <c r="BO556" s="660"/>
      <c r="BP556"/>
      <c r="BQ556"/>
      <c r="BR556"/>
      <c r="BS556"/>
      <c r="BT556"/>
      <c r="BU556"/>
      <c r="BV556"/>
      <c r="BW556"/>
      <c r="BX556"/>
      <c r="BY556"/>
      <c r="BZ556"/>
    </row>
    <row r="557" spans="59:78" ht="13.95" customHeight="1" x14ac:dyDescent="0.25">
      <c r="BG557" s="661" t="s">
        <v>188</v>
      </c>
      <c r="BH557" s="662"/>
      <c r="BI557" s="617">
        <v>1</v>
      </c>
      <c r="BJ557" s="617">
        <v>2</v>
      </c>
      <c r="BK557" s="617">
        <v>3</v>
      </c>
      <c r="BL557" s="617" t="s">
        <v>126</v>
      </c>
      <c r="BM557" s="617">
        <v>69</v>
      </c>
      <c r="BN557" s="618">
        <v>169</v>
      </c>
      <c r="BO557" s="619">
        <v>269</v>
      </c>
      <c r="BP557"/>
      <c r="BQ557"/>
      <c r="BR557"/>
      <c r="BS557"/>
      <c r="BT557"/>
      <c r="BU557"/>
      <c r="BV557"/>
      <c r="BW557"/>
      <c r="BX557"/>
      <c r="BY557"/>
      <c r="BZ557"/>
    </row>
    <row r="558" spans="59:78" ht="13.95" customHeight="1" x14ac:dyDescent="0.3">
      <c r="BG558" s="663"/>
      <c r="BH558" s="664"/>
      <c r="BI558" s="665"/>
      <c r="BJ558" s="666"/>
      <c r="BK558" s="666"/>
      <c r="BL558" s="666"/>
      <c r="BM558" s="667"/>
      <c r="BN558" s="624"/>
      <c r="BO558" s="625"/>
      <c r="BP558"/>
      <c r="BQ558"/>
      <c r="BR558"/>
      <c r="BS558"/>
      <c r="BT558"/>
      <c r="BU558"/>
      <c r="BV558"/>
      <c r="BW558"/>
      <c r="BX558"/>
      <c r="BY558"/>
      <c r="BZ558"/>
    </row>
    <row r="559" spans="59:78" ht="13.95" customHeight="1" x14ac:dyDescent="0.3">
      <c r="BG559" s="668"/>
      <c r="BH559" s="669"/>
      <c r="BI559" s="670"/>
      <c r="BJ559" s="667"/>
      <c r="BK559" s="667"/>
      <c r="BL559" s="667"/>
      <c r="BM559" s="639"/>
      <c r="BN559" s="624"/>
      <c r="BO559" s="625"/>
      <c r="BP559"/>
      <c r="BQ559"/>
      <c r="BR559"/>
      <c r="BS559"/>
      <c r="BT559"/>
      <c r="BU559"/>
      <c r="BV559"/>
      <c r="BW559"/>
      <c r="BX559"/>
      <c r="BY559"/>
      <c r="BZ559"/>
    </row>
    <row r="560" spans="59:78" ht="13.95" customHeight="1" x14ac:dyDescent="0.3">
      <c r="BG560" s="671" t="s">
        <v>189</v>
      </c>
      <c r="BH560" s="669"/>
      <c r="BI560" s="670"/>
      <c r="BJ560" s="667"/>
      <c r="BK560" s="667"/>
      <c r="BL560" s="667"/>
      <c r="BM560" s="672"/>
      <c r="BN560" s="644"/>
      <c r="BO560" s="645"/>
      <c r="BP560"/>
      <c r="BQ560"/>
      <c r="BR560"/>
      <c r="BS560"/>
      <c r="BT560"/>
      <c r="BU560"/>
      <c r="BV560"/>
      <c r="BW560"/>
      <c r="BX560"/>
      <c r="BY560"/>
      <c r="BZ560"/>
    </row>
    <row r="561" spans="59:78" ht="13.95" customHeight="1" x14ac:dyDescent="0.3">
      <c r="BG561" s="673"/>
      <c r="BH561" s="674"/>
      <c r="BI561" s="675"/>
      <c r="BJ561" s="672"/>
      <c r="BK561" s="672"/>
      <c r="BL561" s="672"/>
      <c r="BM561" s="672"/>
      <c r="BN561" s="644"/>
      <c r="BO561" s="645"/>
      <c r="BP561"/>
      <c r="BQ561"/>
      <c r="BR561"/>
      <c r="BS561"/>
      <c r="BT561"/>
      <c r="BU561"/>
      <c r="BV561"/>
      <c r="BW561"/>
      <c r="BX561"/>
      <c r="BY561"/>
      <c r="BZ561"/>
    </row>
    <row r="562" spans="59:78" ht="13.95" customHeight="1" thickBot="1" x14ac:dyDescent="0.35">
      <c r="BG562" s="676"/>
      <c r="BH562" s="675"/>
      <c r="BI562" s="675"/>
      <c r="BJ562" s="672"/>
      <c r="BK562" s="672"/>
      <c r="BL562" s="677"/>
      <c r="BM562" s="678"/>
      <c r="BN562" s="678"/>
      <c r="BO562" s="679"/>
      <c r="BP562"/>
      <c r="BQ562"/>
      <c r="BR562"/>
      <c r="BS562"/>
      <c r="BT562"/>
      <c r="BU562"/>
      <c r="BV562"/>
      <c r="BW562"/>
      <c r="BX562"/>
      <c r="BY562"/>
      <c r="BZ562"/>
    </row>
    <row r="563" spans="59:78" ht="13.95" customHeight="1" thickBot="1" x14ac:dyDescent="0.35">
      <c r="BG563" s="680"/>
      <c r="BH563" s="681"/>
      <c r="BI563" s="682"/>
      <c r="BJ563" s="682"/>
      <c r="BK563" s="683"/>
      <c r="BL563" s="614" t="s">
        <v>190</v>
      </c>
      <c r="BM563" s="684"/>
      <c r="BN563" s="659"/>
      <c r="BO563" s="660"/>
      <c r="BP563"/>
      <c r="BQ563"/>
      <c r="BR563"/>
      <c r="BS563"/>
      <c r="BT563"/>
      <c r="BU563"/>
      <c r="BV563"/>
      <c r="BW563"/>
      <c r="BX563"/>
      <c r="BY563"/>
      <c r="BZ563"/>
    </row>
    <row r="564" spans="59:78" ht="13.95" customHeight="1" x14ac:dyDescent="0.3">
      <c r="BG564" s="685"/>
      <c r="BH564" s="686"/>
      <c r="BI564" s="685"/>
      <c r="BJ564" s="685"/>
      <c r="BK564" s="685"/>
      <c r="BL564" s="685"/>
      <c r="BM564" s="685"/>
      <c r="BN564" s="26"/>
      <c r="BO564" s="26"/>
      <c r="BP564"/>
      <c r="BQ564"/>
      <c r="BR564"/>
      <c r="BS564"/>
      <c r="BT564"/>
      <c r="BU564"/>
      <c r="BV564"/>
      <c r="BW564"/>
      <c r="BX564"/>
      <c r="BY564"/>
      <c r="BZ564"/>
    </row>
    <row r="565" spans="59:78" ht="13.95" customHeight="1" thickBot="1" x14ac:dyDescent="0.35">
      <c r="BG565" s="48"/>
      <c r="BH565" s="48"/>
      <c r="BI565" s="48"/>
      <c r="BJ565" s="48"/>
      <c r="BK565" s="48"/>
      <c r="BL565" s="48"/>
      <c r="BM565" s="48"/>
      <c r="BN565" s="48"/>
      <c r="BO565" s="48"/>
      <c r="BP565"/>
      <c r="BQ565"/>
      <c r="BR565"/>
      <c r="BS565"/>
      <c r="BT565"/>
      <c r="BU565"/>
      <c r="BV565"/>
      <c r="BW565"/>
      <c r="BX565"/>
      <c r="BY565"/>
      <c r="BZ565"/>
    </row>
    <row r="566" spans="59:78" ht="13.95" customHeight="1" x14ac:dyDescent="0.25">
      <c r="BG566" s="586"/>
      <c r="BH566" s="587" t="s">
        <v>176</v>
      </c>
      <c r="BI566" s="588"/>
      <c r="BJ566" s="588" t="s">
        <v>177</v>
      </c>
      <c r="BK566" s="588"/>
      <c r="BL566" s="588"/>
      <c r="BM566" s="588"/>
      <c r="BN566" s="588"/>
      <c r="BO566" s="589"/>
      <c r="BP566"/>
      <c r="BQ566"/>
      <c r="BR566"/>
      <c r="BS566"/>
      <c r="BT566"/>
      <c r="BU566"/>
      <c r="BV566"/>
      <c r="BW566"/>
      <c r="BX566"/>
      <c r="BY566"/>
      <c r="BZ566"/>
    </row>
    <row r="567" spans="59:78" ht="13.95" customHeight="1" x14ac:dyDescent="0.25">
      <c r="BG567" s="590"/>
      <c r="BH567" s="591"/>
      <c r="BI567" s="592" t="s">
        <v>178</v>
      </c>
      <c r="BJ567" s="592"/>
      <c r="BK567" s="592"/>
      <c r="BL567" s="592"/>
      <c r="BM567" s="592"/>
      <c r="BN567" s="593" t="s">
        <v>179</v>
      </c>
      <c r="BO567" s="594">
        <v>14</v>
      </c>
      <c r="BP567"/>
      <c r="BQ567"/>
      <c r="BR567"/>
      <c r="BS567"/>
      <c r="BT567"/>
      <c r="BU567"/>
      <c r="BV567"/>
      <c r="BW567"/>
      <c r="BX567"/>
      <c r="BY567"/>
      <c r="BZ567"/>
    </row>
    <row r="568" spans="59:78" ht="13.95" customHeight="1" x14ac:dyDescent="0.3">
      <c r="BG568" s="595"/>
      <c r="BH568" s="596"/>
      <c r="BI568" s="597"/>
      <c r="BJ568" s="597"/>
      <c r="BK568" s="597"/>
      <c r="BL568" s="597"/>
      <c r="BM568" s="597"/>
      <c r="BN568" s="593"/>
      <c r="BO568" s="594"/>
      <c r="BP568"/>
      <c r="BQ568"/>
      <c r="BR568"/>
      <c r="BS568"/>
      <c r="BT568"/>
      <c r="BU568"/>
      <c r="BV568"/>
      <c r="BW568"/>
      <c r="BX568"/>
      <c r="BY568"/>
      <c r="BZ568"/>
    </row>
    <row r="569" spans="59:78" ht="13.95" customHeight="1" x14ac:dyDescent="0.25">
      <c r="BG569" s="598" t="s">
        <v>180</v>
      </c>
      <c r="BH569" s="599">
        <v>16</v>
      </c>
      <c r="BI569" s="592"/>
      <c r="BJ569" s="592"/>
      <c r="BK569" s="592" t="s">
        <v>100</v>
      </c>
      <c r="BL569" s="600">
        <f>$BL$178</f>
        <v>42635</v>
      </c>
      <c r="BM569" s="601"/>
      <c r="BN569" s="602"/>
      <c r="BO569" s="603"/>
      <c r="BP569"/>
      <c r="BQ569"/>
      <c r="BR569"/>
      <c r="BS569"/>
      <c r="BT569"/>
      <c r="BU569"/>
      <c r="BV569"/>
      <c r="BW569"/>
      <c r="BX569"/>
      <c r="BY569"/>
      <c r="BZ569"/>
    </row>
    <row r="570" spans="59:78" ht="13.95" customHeight="1" x14ac:dyDescent="0.3">
      <c r="BG570" s="604"/>
      <c r="BH570" s="596"/>
      <c r="BI570" s="597"/>
      <c r="BJ570" s="597"/>
      <c r="BK570" s="597"/>
      <c r="BL570" s="596"/>
      <c r="BM570" s="597"/>
      <c r="BN570" s="593"/>
      <c r="BO570" s="594"/>
      <c r="BP570"/>
      <c r="BQ570"/>
      <c r="BR570"/>
      <c r="BS570"/>
      <c r="BT570"/>
      <c r="BU570"/>
      <c r="BV570"/>
      <c r="BW570"/>
      <c r="BX570"/>
      <c r="BY570"/>
      <c r="BZ570"/>
    </row>
    <row r="571" spans="59:78" ht="13.95" customHeight="1" x14ac:dyDescent="0.3">
      <c r="BG571" s="598" t="s">
        <v>181</v>
      </c>
      <c r="BH571" s="605" t="str">
        <f>Donnees!BF18</f>
        <v>Michel Taillon</v>
      </c>
      <c r="BI571" s="591"/>
      <c r="BJ571" s="596"/>
      <c r="BK571" s="606"/>
      <c r="BL571" s="593" t="str">
        <f>$BL$180</f>
        <v>Sem3</v>
      </c>
      <c r="BM571" s="607"/>
      <c r="BN571" s="606"/>
      <c r="BO571" s="608"/>
      <c r="BP571"/>
      <c r="BQ571"/>
      <c r="BR571"/>
      <c r="BS571"/>
      <c r="BT571"/>
      <c r="BU571"/>
      <c r="BV571"/>
      <c r="BW571"/>
      <c r="BX571"/>
      <c r="BY571"/>
      <c r="BZ571"/>
    </row>
    <row r="572" spans="59:78" ht="13.95" customHeight="1" thickBot="1" x14ac:dyDescent="0.35">
      <c r="BG572" s="609"/>
      <c r="BH572" s="610"/>
      <c r="BI572" s="611"/>
      <c r="BJ572" s="612"/>
      <c r="BK572" s="612"/>
      <c r="BL572" s="610"/>
      <c r="BM572" s="613"/>
      <c r="BN572" s="611"/>
      <c r="BO572" s="614"/>
      <c r="BP572"/>
      <c r="BQ572"/>
      <c r="BR572"/>
      <c r="BS572"/>
      <c r="BT572"/>
      <c r="BU572"/>
      <c r="BV572"/>
      <c r="BW572"/>
      <c r="BX572"/>
      <c r="BY572"/>
      <c r="BZ572"/>
    </row>
    <row r="573" spans="59:78" ht="13.95" customHeight="1" x14ac:dyDescent="0.25">
      <c r="BG573" s="615" t="s">
        <v>182</v>
      </c>
      <c r="BH573" s="616" t="s">
        <v>172</v>
      </c>
      <c r="BI573" s="617">
        <v>1</v>
      </c>
      <c r="BJ573" s="617">
        <v>2</v>
      </c>
      <c r="BK573" s="617">
        <v>3</v>
      </c>
      <c r="BL573" s="617" t="s">
        <v>126</v>
      </c>
      <c r="BM573" s="617">
        <v>69</v>
      </c>
      <c r="BN573" s="618">
        <v>169</v>
      </c>
      <c r="BO573" s="619">
        <v>269</v>
      </c>
      <c r="BP573"/>
      <c r="BQ573"/>
      <c r="BR573"/>
      <c r="BS573"/>
      <c r="BT573"/>
      <c r="BU573"/>
      <c r="BV573"/>
      <c r="BW573"/>
      <c r="BX573"/>
      <c r="BY573"/>
      <c r="BZ573"/>
    </row>
    <row r="574" spans="59:78" ht="13.95" customHeight="1" x14ac:dyDescent="0.25">
      <c r="BG574" s="620">
        <f t="shared" ref="BG574:BH578" si="14">C152</f>
        <v>0</v>
      </c>
      <c r="BH574" s="621">
        <f t="shared" si="14"/>
        <v>0</v>
      </c>
      <c r="BI574" s="622"/>
      <c r="BJ574" s="622"/>
      <c r="BK574" s="622"/>
      <c r="BL574" s="622"/>
      <c r="BM574" s="623"/>
      <c r="BN574" s="624"/>
      <c r="BO574" s="625"/>
      <c r="BP574"/>
      <c r="BQ574"/>
      <c r="BR574"/>
      <c r="BS574"/>
      <c r="BT574"/>
      <c r="BU574"/>
      <c r="BV574"/>
      <c r="BW574"/>
      <c r="BX574"/>
      <c r="BY574"/>
      <c r="BZ574"/>
    </row>
    <row r="575" spans="59:78" ht="13.95" customHeight="1" x14ac:dyDescent="0.25">
      <c r="BG575" s="620">
        <f t="shared" si="14"/>
        <v>0</v>
      </c>
      <c r="BH575" s="621">
        <f t="shared" si="14"/>
        <v>0</v>
      </c>
      <c r="BI575" s="622"/>
      <c r="BJ575" s="622"/>
      <c r="BK575" s="622"/>
      <c r="BL575" s="622"/>
      <c r="BM575" s="623"/>
      <c r="BN575" s="624"/>
      <c r="BO575" s="625"/>
      <c r="BP575"/>
      <c r="BQ575"/>
      <c r="BR575"/>
      <c r="BS575"/>
      <c r="BT575"/>
      <c r="BU575"/>
      <c r="BV575"/>
      <c r="BW575"/>
      <c r="BX575"/>
      <c r="BY575"/>
      <c r="BZ575"/>
    </row>
    <row r="576" spans="59:78" ht="13.95" customHeight="1" x14ac:dyDescent="0.25">
      <c r="BG576" s="620">
        <f t="shared" si="14"/>
        <v>0</v>
      </c>
      <c r="BH576" s="621">
        <f t="shared" si="14"/>
        <v>0</v>
      </c>
      <c r="BI576" s="622"/>
      <c r="BJ576" s="622"/>
      <c r="BK576" s="622"/>
      <c r="BL576" s="622"/>
      <c r="BM576" s="623"/>
      <c r="BN576" s="624"/>
      <c r="BO576" s="625"/>
      <c r="BP576"/>
      <c r="BQ576"/>
      <c r="BR576"/>
      <c r="BS576"/>
      <c r="BT576"/>
      <c r="BU576"/>
      <c r="BV576"/>
      <c r="BW576"/>
      <c r="BX576"/>
      <c r="BY576"/>
      <c r="BZ576"/>
    </row>
    <row r="577" spans="59:78" ht="13.95" customHeight="1" x14ac:dyDescent="0.25">
      <c r="BG577" s="620">
        <f t="shared" si="14"/>
        <v>0</v>
      </c>
      <c r="BH577" s="621">
        <f t="shared" si="14"/>
        <v>0</v>
      </c>
      <c r="BI577" s="622"/>
      <c r="BJ577" s="622"/>
      <c r="BK577" s="622"/>
      <c r="BL577" s="622"/>
      <c r="BM577" s="623"/>
      <c r="BN577" s="624"/>
      <c r="BO577" s="625"/>
      <c r="BP577"/>
      <c r="BQ577"/>
      <c r="BR577"/>
      <c r="BS577"/>
      <c r="BT577"/>
      <c r="BU577"/>
      <c r="BV577"/>
      <c r="BW577"/>
      <c r="BX577"/>
      <c r="BY577"/>
      <c r="BZ577"/>
    </row>
    <row r="578" spans="59:78" ht="13.95" customHeight="1" thickBot="1" x14ac:dyDescent="0.3">
      <c r="BG578" s="626">
        <f t="shared" si="14"/>
        <v>0</v>
      </c>
      <c r="BH578" s="627">
        <f t="shared" si="14"/>
        <v>0</v>
      </c>
      <c r="BI578" s="628"/>
      <c r="BJ578" s="628"/>
      <c r="BK578" s="628"/>
      <c r="BL578" s="628"/>
      <c r="BM578" s="629"/>
      <c r="BN578" s="630"/>
      <c r="BO578" s="631"/>
      <c r="BP578"/>
      <c r="BQ578"/>
      <c r="BR578"/>
      <c r="BS578"/>
      <c r="BT578"/>
      <c r="BU578"/>
      <c r="BV578"/>
      <c r="BW578"/>
      <c r="BX578"/>
      <c r="BY578"/>
      <c r="BZ578"/>
    </row>
    <row r="579" spans="59:78" ht="13.95" customHeight="1" x14ac:dyDescent="0.3">
      <c r="BG579" s="632" t="s">
        <v>183</v>
      </c>
      <c r="BH579" s="633">
        <f>SUM(BH574:BH578)</f>
        <v>0</v>
      </c>
      <c r="BI579" s="634"/>
      <c r="BJ579" s="634"/>
      <c r="BK579" s="634"/>
      <c r="BL579" s="634"/>
      <c r="BM579" s="635"/>
      <c r="BN579" s="618"/>
      <c r="BO579" s="619"/>
      <c r="BP579"/>
      <c r="BQ579"/>
      <c r="BR579"/>
      <c r="BS579"/>
      <c r="BT579"/>
      <c r="BU579"/>
      <c r="BV579"/>
      <c r="BW579"/>
      <c r="BX579"/>
      <c r="BY579"/>
      <c r="BZ579"/>
    </row>
    <row r="580" spans="59:78" ht="13.95" customHeight="1" x14ac:dyDescent="0.3">
      <c r="BG580" s="636" t="s">
        <v>184</v>
      </c>
      <c r="BH580" s="637">
        <f>A161</f>
        <v>0</v>
      </c>
      <c r="BI580" s="638"/>
      <c r="BJ580" s="638"/>
      <c r="BK580" s="638"/>
      <c r="BL580" s="638"/>
      <c r="BM580" s="639"/>
      <c r="BN580" s="624"/>
      <c r="BO580" s="625"/>
      <c r="BP580"/>
      <c r="BQ580"/>
      <c r="BR580"/>
      <c r="BS580"/>
      <c r="BT580"/>
      <c r="BU580"/>
      <c r="BV580"/>
      <c r="BW580"/>
      <c r="BX580"/>
      <c r="BY580"/>
      <c r="BZ580"/>
    </row>
    <row r="581" spans="59:78" ht="13.95" customHeight="1" thickBot="1" x14ac:dyDescent="0.35">
      <c r="BG581" s="640" t="s">
        <v>126</v>
      </c>
      <c r="BH581" s="641">
        <f>SUM(BH579:BH580)</f>
        <v>0</v>
      </c>
      <c r="BI581" s="642"/>
      <c r="BJ581" s="642"/>
      <c r="BK581" s="642"/>
      <c r="BL581" s="642"/>
      <c r="BM581" s="643"/>
      <c r="BN581" s="644"/>
      <c r="BO581" s="645"/>
      <c r="BP581"/>
      <c r="BQ581"/>
      <c r="BR581"/>
      <c r="BS581"/>
      <c r="BT581"/>
      <c r="BU581"/>
      <c r="BV581"/>
      <c r="BW581"/>
      <c r="BX581"/>
      <c r="BY581"/>
      <c r="BZ581"/>
    </row>
    <row r="582" spans="59:78" ht="13.95" customHeight="1" thickBot="1" x14ac:dyDescent="0.35">
      <c r="BG582" s="646" t="s">
        <v>185</v>
      </c>
      <c r="BH582" s="647"/>
      <c r="BI582" s="648"/>
      <c r="BJ582" s="649"/>
      <c r="BK582" s="650"/>
      <c r="BL582" s="651" t="s">
        <v>186</v>
      </c>
      <c r="BM582" s="652"/>
      <c r="BN582" s="653"/>
      <c r="BO582" s="654"/>
      <c r="BP582"/>
      <c r="BQ582"/>
      <c r="BR582"/>
      <c r="BS582"/>
      <c r="BT582"/>
      <c r="BU582"/>
      <c r="BV582"/>
      <c r="BW582"/>
      <c r="BX582"/>
      <c r="BY582"/>
      <c r="BZ582"/>
    </row>
    <row r="583" spans="59:78" ht="13.95" customHeight="1" thickBot="1" x14ac:dyDescent="0.35">
      <c r="BG583" s="655" t="s">
        <v>187</v>
      </c>
      <c r="BH583" s="656"/>
      <c r="BI583" s="657"/>
      <c r="BJ583" s="658"/>
      <c r="BK583" s="658"/>
      <c r="BL583" s="612"/>
      <c r="BM583" s="659"/>
      <c r="BN583" s="659"/>
      <c r="BO583" s="660"/>
      <c r="BP583"/>
      <c r="BQ583"/>
      <c r="BR583"/>
      <c r="BS583"/>
      <c r="BT583"/>
      <c r="BU583"/>
      <c r="BV583"/>
      <c r="BW583"/>
      <c r="BX583"/>
      <c r="BY583"/>
      <c r="BZ583"/>
    </row>
    <row r="584" spans="59:78" ht="13.95" customHeight="1" x14ac:dyDescent="0.25">
      <c r="BG584" s="661" t="s">
        <v>188</v>
      </c>
      <c r="BH584" s="662"/>
      <c r="BI584" s="617">
        <v>1</v>
      </c>
      <c r="BJ584" s="617">
        <v>2</v>
      </c>
      <c r="BK584" s="617">
        <v>3</v>
      </c>
      <c r="BL584" s="617" t="s">
        <v>126</v>
      </c>
      <c r="BM584" s="617">
        <v>69</v>
      </c>
      <c r="BN584" s="618">
        <v>169</v>
      </c>
      <c r="BO584" s="619">
        <v>269</v>
      </c>
      <c r="BP584"/>
      <c r="BQ584"/>
      <c r="BR584"/>
      <c r="BS584"/>
      <c r="BT584"/>
      <c r="BU584"/>
      <c r="BV584"/>
      <c r="BW584"/>
      <c r="BX584"/>
      <c r="BY584"/>
      <c r="BZ584"/>
    </row>
    <row r="585" spans="59:78" ht="13.95" customHeight="1" x14ac:dyDescent="0.3">
      <c r="BG585" s="663"/>
      <c r="BH585" s="664"/>
      <c r="BI585" s="665"/>
      <c r="BJ585" s="666"/>
      <c r="BK585" s="666"/>
      <c r="BL585" s="666"/>
      <c r="BM585" s="667"/>
      <c r="BN585" s="624"/>
      <c r="BO585" s="625"/>
      <c r="BP585"/>
      <c r="BQ585"/>
      <c r="BR585"/>
      <c r="BS585"/>
      <c r="BT585"/>
      <c r="BU585"/>
      <c r="BV585"/>
      <c r="BW585"/>
      <c r="BX585"/>
      <c r="BY585"/>
      <c r="BZ585"/>
    </row>
    <row r="586" spans="59:78" ht="13.95" customHeight="1" x14ac:dyDescent="0.3">
      <c r="BG586" s="668"/>
      <c r="BH586" s="669"/>
      <c r="BI586" s="670"/>
      <c r="BJ586" s="667"/>
      <c r="BK586" s="667"/>
      <c r="BL586" s="667"/>
      <c r="BM586" s="639"/>
      <c r="BN586" s="624"/>
      <c r="BO586" s="625"/>
      <c r="BP586"/>
      <c r="BQ586"/>
      <c r="BR586"/>
      <c r="BS586"/>
      <c r="BT586"/>
      <c r="BU586"/>
      <c r="BV586"/>
      <c r="BW586"/>
      <c r="BX586"/>
      <c r="BY586"/>
      <c r="BZ586"/>
    </row>
    <row r="587" spans="59:78" ht="13.95" customHeight="1" x14ac:dyDescent="0.3">
      <c r="BG587" s="671" t="s">
        <v>189</v>
      </c>
      <c r="BH587" s="669"/>
      <c r="BI587" s="670"/>
      <c r="BJ587" s="667"/>
      <c r="BK587" s="667"/>
      <c r="BL587" s="667"/>
      <c r="BM587" s="672"/>
      <c r="BN587" s="644"/>
      <c r="BO587" s="645"/>
      <c r="BP587"/>
      <c r="BQ587"/>
      <c r="BR587"/>
      <c r="BS587"/>
      <c r="BT587"/>
      <c r="BU587"/>
      <c r="BV587"/>
      <c r="BW587"/>
      <c r="BX587"/>
      <c r="BY587"/>
      <c r="BZ587"/>
    </row>
    <row r="588" spans="59:78" ht="13.95" customHeight="1" x14ac:dyDescent="0.3">
      <c r="BG588" s="673"/>
      <c r="BH588" s="674"/>
      <c r="BI588" s="675"/>
      <c r="BJ588" s="672"/>
      <c r="BK588" s="672"/>
      <c r="BL588" s="672"/>
      <c r="BM588" s="672"/>
      <c r="BN588" s="644"/>
      <c r="BO588" s="645"/>
      <c r="BP588"/>
      <c r="BQ588"/>
      <c r="BR588"/>
      <c r="BS588"/>
      <c r="BT588"/>
      <c r="BU588"/>
      <c r="BV588"/>
      <c r="BW588"/>
      <c r="BX588"/>
      <c r="BY588"/>
      <c r="BZ588"/>
    </row>
    <row r="589" spans="59:78" ht="13.95" customHeight="1" thickBot="1" x14ac:dyDescent="0.35">
      <c r="BG589" s="676"/>
      <c r="BH589" s="675"/>
      <c r="BI589" s="675"/>
      <c r="BJ589" s="672"/>
      <c r="BK589" s="672"/>
      <c r="BL589" s="677"/>
      <c r="BM589" s="678"/>
      <c r="BN589" s="678"/>
      <c r="BO589" s="679"/>
      <c r="BP589"/>
      <c r="BQ589"/>
      <c r="BR589"/>
      <c r="BS589"/>
      <c r="BT589"/>
      <c r="BU589"/>
      <c r="BV589"/>
      <c r="BW589"/>
      <c r="BX589"/>
      <c r="BY589"/>
      <c r="BZ589"/>
    </row>
    <row r="590" spans="59:78" ht="13.95" customHeight="1" thickBot="1" x14ac:dyDescent="0.35">
      <c r="BG590" s="680"/>
      <c r="BH590" s="681"/>
      <c r="BI590" s="682"/>
      <c r="BJ590" s="682"/>
      <c r="BK590" s="683"/>
      <c r="BL590" s="614" t="s">
        <v>190</v>
      </c>
      <c r="BM590" s="684"/>
      <c r="BN590" s="659"/>
      <c r="BO590" s="660"/>
      <c r="BP590"/>
      <c r="BQ590"/>
      <c r="BR590"/>
      <c r="BS590"/>
      <c r="BT590"/>
      <c r="BU590"/>
      <c r="BV590"/>
      <c r="BW590"/>
      <c r="BX590"/>
      <c r="BY590"/>
      <c r="BZ590"/>
    </row>
  </sheetData>
  <conditionalFormatting sqref="CC175:CM175 CO175:CS175 CQ178:CS193 CH178:CH193 CK178:CK193 CN178:CN193 CD178:CE193">
    <cfRule type="containsErrors" dxfId="336" priority="218">
      <formula>ISERROR(CC175)</formula>
    </cfRule>
    <cfRule type="cellIs" dxfId="335" priority="219" operator="equal">
      <formula>0</formula>
    </cfRule>
  </conditionalFormatting>
  <conditionalFormatting sqref="CC176:CS177">
    <cfRule type="containsErrors" dxfId="334" priority="216">
      <formula>ISERROR(CC176)</formula>
    </cfRule>
    <cfRule type="cellIs" dxfId="333" priority="217" operator="equal">
      <formula>0</formula>
    </cfRule>
  </conditionalFormatting>
  <conditionalFormatting sqref="CC178:CC193">
    <cfRule type="containsErrors" dxfId="332" priority="214">
      <formula>ISERROR(CC178)</formula>
    </cfRule>
    <cfRule type="cellIs" dxfId="331" priority="215" operator="equal">
      <formula>0</formula>
    </cfRule>
  </conditionalFormatting>
  <conditionalFormatting sqref="CF178:CF193">
    <cfRule type="containsErrors" dxfId="330" priority="213">
      <formula>ISERROR(CF178)</formula>
    </cfRule>
  </conditionalFormatting>
  <conditionalFormatting sqref="CI178:CI193">
    <cfRule type="containsErrors" dxfId="329" priority="212">
      <formula>ISERROR(CI178)</formula>
    </cfRule>
  </conditionalFormatting>
  <conditionalFormatting sqref="CL178:CL193">
    <cfRule type="containsErrors" dxfId="328" priority="211">
      <formula>ISERROR(CL178)</formula>
    </cfRule>
  </conditionalFormatting>
  <conditionalFormatting sqref="CO178:CO193">
    <cfRule type="containsErrors" dxfId="327" priority="210">
      <formula>ISERROR(CO178)</formula>
    </cfRule>
  </conditionalFormatting>
  <conditionalFormatting sqref="CH215 CJ215 CH214:CJ214 CH216:CJ222 CC211:CS212 CC208:CS209 CC214:CG222 CL214:CS222 CC204:CS206 CC200:CS202 CC195:CS198">
    <cfRule type="containsErrors" dxfId="326" priority="208">
      <formula>ISERROR(CC195)</formula>
    </cfRule>
    <cfRule type="cellIs" dxfId="325" priority="209" operator="equal">
      <formula>0</formula>
    </cfRule>
  </conditionalFormatting>
  <conditionalFormatting sqref="BQ226 BV226 BQ227:BZ234 BQ175:BZ225">
    <cfRule type="cellIs" dxfId="324" priority="126" operator="equal">
      <formula>0</formula>
    </cfRule>
    <cfRule type="containsErrors" dxfId="323" priority="127">
      <formula>ISERROR(BQ175)</formula>
    </cfRule>
  </conditionalFormatting>
  <conditionalFormatting sqref="BG189 BI189:BO189 BG190:BO200 BG252:BO252 BG304:BO304 BG356:BO356 BG408:BO408 BG460:BO460 BG512:BO512 BG564:BO564 BG175:BO188">
    <cfRule type="cellIs" dxfId="322" priority="124" operator="equal">
      <formula>0</formula>
    </cfRule>
    <cfRule type="containsErrors" dxfId="321" priority="125">
      <formula>ISERROR(BG175)</formula>
    </cfRule>
  </conditionalFormatting>
  <conditionalFormatting sqref="BH189">
    <cfRule type="containsErrors" dxfId="320" priority="123">
      <formula>ISERROR(BH189)</formula>
    </cfRule>
  </conditionalFormatting>
  <conditionalFormatting sqref="BG216 BI216:BO216 BG217:BO226 BG202:BO206 BG208:BO215 BG207 BI207:BO207">
    <cfRule type="cellIs" dxfId="319" priority="121" operator="equal">
      <formula>0</formula>
    </cfRule>
    <cfRule type="containsErrors" dxfId="318" priority="122">
      <formula>ISERROR(BG202)</formula>
    </cfRule>
  </conditionalFormatting>
  <conditionalFormatting sqref="BH216">
    <cfRule type="containsErrors" dxfId="317" priority="120">
      <formula>ISERROR(BH216)</formula>
    </cfRule>
  </conditionalFormatting>
  <conditionalFormatting sqref="BG241 BI241:BO241 BG227:BO231 BG242:BO251 BG233:BO240 BG232 BI232:BO232">
    <cfRule type="cellIs" dxfId="316" priority="118" operator="equal">
      <formula>0</formula>
    </cfRule>
    <cfRule type="containsErrors" dxfId="315" priority="119">
      <formula>ISERROR(BG227)</formula>
    </cfRule>
  </conditionalFormatting>
  <conditionalFormatting sqref="BH241">
    <cfRule type="containsErrors" dxfId="314" priority="117">
      <formula>ISERROR(BH241)</formula>
    </cfRule>
  </conditionalFormatting>
  <conditionalFormatting sqref="BG268 BI268:BO268 BG254:BO258 BG269:BO278 BG260:BO267 BG259 BI259:BO259">
    <cfRule type="cellIs" dxfId="313" priority="115" operator="equal">
      <formula>0</formula>
    </cfRule>
    <cfRule type="containsErrors" dxfId="312" priority="116">
      <formula>ISERROR(BG254)</formula>
    </cfRule>
  </conditionalFormatting>
  <conditionalFormatting sqref="BH268">
    <cfRule type="containsErrors" dxfId="311" priority="114">
      <formula>ISERROR(BH268)</formula>
    </cfRule>
  </conditionalFormatting>
  <conditionalFormatting sqref="BG293 BI293:BO293 BG279:BO283 BG294:BO303 BG285:BO292 BG284 BI284:BO284">
    <cfRule type="cellIs" dxfId="310" priority="112" operator="equal">
      <formula>0</formula>
    </cfRule>
    <cfRule type="containsErrors" dxfId="309" priority="113">
      <formula>ISERROR(BG279)</formula>
    </cfRule>
  </conditionalFormatting>
  <conditionalFormatting sqref="BH293">
    <cfRule type="containsErrors" dxfId="308" priority="111">
      <formula>ISERROR(BH293)</formula>
    </cfRule>
  </conditionalFormatting>
  <conditionalFormatting sqref="BG320 BI320:BO320 BG306:BO310 BG321:BO330 BG312:BO319 BG311 BI311:BO311">
    <cfRule type="cellIs" dxfId="307" priority="109" operator="equal">
      <formula>0</formula>
    </cfRule>
    <cfRule type="containsErrors" dxfId="306" priority="110">
      <formula>ISERROR(BG306)</formula>
    </cfRule>
  </conditionalFormatting>
  <conditionalFormatting sqref="BH320">
    <cfRule type="containsErrors" dxfId="305" priority="108">
      <formula>ISERROR(BH320)</formula>
    </cfRule>
  </conditionalFormatting>
  <conditionalFormatting sqref="BG345 BI345:BO345 BG331:BO335 BG346:BO355 BG337:BO344 BG336 BI336:BO336">
    <cfRule type="cellIs" dxfId="304" priority="106" operator="equal">
      <formula>0</formula>
    </cfRule>
    <cfRule type="containsErrors" dxfId="303" priority="107">
      <formula>ISERROR(BG331)</formula>
    </cfRule>
  </conditionalFormatting>
  <conditionalFormatting sqref="BH345">
    <cfRule type="containsErrors" dxfId="302" priority="105">
      <formula>ISERROR(BH345)</formula>
    </cfRule>
  </conditionalFormatting>
  <conditionalFormatting sqref="BG372 BI372:BO372 BG358:BO362 BG373:BO382 BG364:BO371 BG363 BI363:BO363">
    <cfRule type="cellIs" dxfId="301" priority="103" operator="equal">
      <formula>0</formula>
    </cfRule>
    <cfRule type="containsErrors" dxfId="300" priority="104">
      <formula>ISERROR(BG358)</formula>
    </cfRule>
  </conditionalFormatting>
  <conditionalFormatting sqref="BH372">
    <cfRule type="containsErrors" dxfId="299" priority="102">
      <formula>ISERROR(BH372)</formula>
    </cfRule>
  </conditionalFormatting>
  <conditionalFormatting sqref="BG397 BI397:BO397 BG383:BO387 BG398:BO407 BG389:BO396 BG388 BI388:BO388">
    <cfRule type="cellIs" dxfId="298" priority="100" operator="equal">
      <formula>0</formula>
    </cfRule>
    <cfRule type="containsErrors" dxfId="297" priority="101">
      <formula>ISERROR(BG383)</formula>
    </cfRule>
  </conditionalFormatting>
  <conditionalFormatting sqref="BH397">
    <cfRule type="containsErrors" dxfId="296" priority="99">
      <formula>ISERROR(BH397)</formula>
    </cfRule>
  </conditionalFormatting>
  <conditionalFormatting sqref="BG424 BI424:BO424 BG410:BO414 BG425:BO434 BG416:BO423 BG415 BI415:BO415">
    <cfRule type="cellIs" dxfId="295" priority="97" operator="equal">
      <formula>0</formula>
    </cfRule>
    <cfRule type="containsErrors" dxfId="294" priority="98">
      <formula>ISERROR(BG410)</formula>
    </cfRule>
  </conditionalFormatting>
  <conditionalFormatting sqref="BH424">
    <cfRule type="containsErrors" dxfId="293" priority="96">
      <formula>ISERROR(BH424)</formula>
    </cfRule>
  </conditionalFormatting>
  <conditionalFormatting sqref="BG449 BI449:BO449 BG435:BO439 BG450:BO459 BG441:BO448 BG440 BI440:BO440">
    <cfRule type="cellIs" dxfId="292" priority="94" operator="equal">
      <formula>0</formula>
    </cfRule>
    <cfRule type="containsErrors" dxfId="291" priority="95">
      <formula>ISERROR(BG435)</formula>
    </cfRule>
  </conditionalFormatting>
  <conditionalFormatting sqref="BH449">
    <cfRule type="containsErrors" dxfId="290" priority="93">
      <formula>ISERROR(BH449)</formula>
    </cfRule>
  </conditionalFormatting>
  <conditionalFormatting sqref="BG476 BI476:BO476 BG462:BO466 BG477:BO486 BG468:BO475 BG467 BI467:BO467">
    <cfRule type="cellIs" dxfId="289" priority="91" operator="equal">
      <formula>0</formula>
    </cfRule>
    <cfRule type="containsErrors" dxfId="288" priority="92">
      <formula>ISERROR(BG462)</formula>
    </cfRule>
  </conditionalFormatting>
  <conditionalFormatting sqref="BH476">
    <cfRule type="containsErrors" dxfId="287" priority="90">
      <formula>ISERROR(BH476)</formula>
    </cfRule>
  </conditionalFormatting>
  <conditionalFormatting sqref="BG501 BI501:BO501 BG487:BO491 BG502:BO511 BG493:BO500 BG492 BI492:BO492">
    <cfRule type="cellIs" dxfId="286" priority="88" operator="equal">
      <formula>0</formula>
    </cfRule>
    <cfRule type="containsErrors" dxfId="285" priority="89">
      <formula>ISERROR(BG487)</formula>
    </cfRule>
  </conditionalFormatting>
  <conditionalFormatting sqref="BH501">
    <cfRule type="containsErrors" dxfId="284" priority="87">
      <formula>ISERROR(BH501)</formula>
    </cfRule>
  </conditionalFormatting>
  <conditionalFormatting sqref="BG528 BI528:BO528 BG514:BO518 BG529:BO538 BG520:BO527 BG519 BI519:BO519">
    <cfRule type="cellIs" dxfId="283" priority="85" operator="equal">
      <formula>0</formula>
    </cfRule>
    <cfRule type="containsErrors" dxfId="282" priority="86">
      <formula>ISERROR(BG514)</formula>
    </cfRule>
  </conditionalFormatting>
  <conditionalFormatting sqref="BH528">
    <cfRule type="containsErrors" dxfId="281" priority="84">
      <formula>ISERROR(BH528)</formula>
    </cfRule>
  </conditionalFormatting>
  <conditionalFormatting sqref="BG553 BI553:BO553 BG539:BO543 BG554:BO563 BG545:BO552 BG544 BI544:BO544">
    <cfRule type="cellIs" dxfId="280" priority="82" operator="equal">
      <formula>0</formula>
    </cfRule>
    <cfRule type="containsErrors" dxfId="279" priority="83">
      <formula>ISERROR(BG539)</formula>
    </cfRule>
  </conditionalFormatting>
  <conditionalFormatting sqref="BH553">
    <cfRule type="containsErrors" dxfId="278" priority="81">
      <formula>ISERROR(BH553)</formula>
    </cfRule>
  </conditionalFormatting>
  <conditionalFormatting sqref="BG580 BI580:BO580 BG566:BO570 BG581:BO590 BG572:BO579 BG571 BI571:BO571">
    <cfRule type="cellIs" dxfId="277" priority="79" operator="equal">
      <formula>0</formula>
    </cfRule>
    <cfRule type="containsErrors" dxfId="276" priority="80">
      <formula>ISERROR(BG566)</formula>
    </cfRule>
  </conditionalFormatting>
  <conditionalFormatting sqref="BH580">
    <cfRule type="containsErrors" dxfId="275" priority="78">
      <formula>ISERROR(BH580)</formula>
    </cfRule>
  </conditionalFormatting>
  <conditionalFormatting sqref="BH207">
    <cfRule type="cellIs" dxfId="274" priority="76" operator="equal">
      <formula>0</formula>
    </cfRule>
    <cfRule type="containsErrors" dxfId="273" priority="77">
      <formula>ISERROR(BH207)</formula>
    </cfRule>
  </conditionalFormatting>
  <conditionalFormatting sqref="BH232">
    <cfRule type="cellIs" dxfId="272" priority="74" operator="equal">
      <formula>0</formula>
    </cfRule>
    <cfRule type="containsErrors" dxfId="271" priority="75">
      <formula>ISERROR(BH232)</formula>
    </cfRule>
  </conditionalFormatting>
  <conditionalFormatting sqref="BH259">
    <cfRule type="cellIs" dxfId="270" priority="72" operator="equal">
      <formula>0</formula>
    </cfRule>
    <cfRule type="containsErrors" dxfId="269" priority="73">
      <formula>ISERROR(BH259)</formula>
    </cfRule>
  </conditionalFormatting>
  <conditionalFormatting sqref="BH284">
    <cfRule type="cellIs" dxfId="268" priority="70" operator="equal">
      <formula>0</formula>
    </cfRule>
    <cfRule type="containsErrors" dxfId="267" priority="71">
      <formula>ISERROR(BH284)</formula>
    </cfRule>
  </conditionalFormatting>
  <conditionalFormatting sqref="BH311">
    <cfRule type="cellIs" dxfId="266" priority="68" operator="equal">
      <formula>0</formula>
    </cfRule>
    <cfRule type="containsErrors" dxfId="265" priority="69">
      <formula>ISERROR(BH311)</formula>
    </cfRule>
  </conditionalFormatting>
  <conditionalFormatting sqref="BH336">
    <cfRule type="cellIs" dxfId="264" priority="66" operator="equal">
      <formula>0</formula>
    </cfRule>
    <cfRule type="containsErrors" dxfId="263" priority="67">
      <formula>ISERROR(BH336)</formula>
    </cfRule>
  </conditionalFormatting>
  <conditionalFormatting sqref="BH363">
    <cfRule type="cellIs" dxfId="262" priority="64" operator="equal">
      <formula>0</formula>
    </cfRule>
    <cfRule type="containsErrors" dxfId="261" priority="65">
      <formula>ISERROR(BH363)</formula>
    </cfRule>
  </conditionalFormatting>
  <conditionalFormatting sqref="BH388">
    <cfRule type="cellIs" dxfId="260" priority="62" operator="equal">
      <formula>0</formula>
    </cfRule>
    <cfRule type="containsErrors" dxfId="259" priority="63">
      <formula>ISERROR(BH388)</formula>
    </cfRule>
  </conditionalFormatting>
  <conditionalFormatting sqref="BH415">
    <cfRule type="cellIs" dxfId="258" priority="60" operator="equal">
      <formula>0</formula>
    </cfRule>
    <cfRule type="containsErrors" dxfId="257" priority="61">
      <formula>ISERROR(BH415)</formula>
    </cfRule>
  </conditionalFormatting>
  <conditionalFormatting sqref="BH440">
    <cfRule type="cellIs" dxfId="256" priority="58" operator="equal">
      <formula>0</formula>
    </cfRule>
    <cfRule type="containsErrors" dxfId="255" priority="59">
      <formula>ISERROR(BH440)</formula>
    </cfRule>
  </conditionalFormatting>
  <conditionalFormatting sqref="BH467">
    <cfRule type="cellIs" dxfId="254" priority="56" operator="equal">
      <formula>0</formula>
    </cfRule>
    <cfRule type="containsErrors" dxfId="253" priority="57">
      <formula>ISERROR(BH467)</formula>
    </cfRule>
  </conditionalFormatting>
  <conditionalFormatting sqref="BH492">
    <cfRule type="cellIs" dxfId="252" priority="54" operator="equal">
      <formula>0</formula>
    </cfRule>
    <cfRule type="containsErrors" dxfId="251" priority="55">
      <formula>ISERROR(BH492)</formula>
    </cfRule>
  </conditionalFormatting>
  <conditionalFormatting sqref="BH519">
    <cfRule type="cellIs" dxfId="250" priority="52" operator="equal">
      <formula>0</formula>
    </cfRule>
    <cfRule type="containsErrors" dxfId="249" priority="53">
      <formula>ISERROR(BH519)</formula>
    </cfRule>
  </conditionalFormatting>
  <conditionalFormatting sqref="BH544">
    <cfRule type="cellIs" dxfId="248" priority="50" operator="equal">
      <formula>0</formula>
    </cfRule>
    <cfRule type="containsErrors" dxfId="247" priority="51">
      <formula>ISERROR(BH544)</formula>
    </cfRule>
  </conditionalFormatting>
  <conditionalFormatting sqref="BH571">
    <cfRule type="cellIs" dxfId="246" priority="48" operator="equal">
      <formula>0</formula>
    </cfRule>
    <cfRule type="containsErrors" dxfId="245" priority="49">
      <formula>ISERROR(BH571)</formula>
    </cfRule>
  </conditionalFormatting>
  <conditionalFormatting sqref="CU236:CY236 CU283:CY283 CU330:CY330">
    <cfRule type="cellIs" dxfId="244" priority="46" operator="equal">
      <formula>0</formula>
    </cfRule>
  </conditionalFormatting>
  <conditionalFormatting sqref="CU175:CY180 CU186:CY189 CU181:CW185 CY181:CY185">
    <cfRule type="cellIs" dxfId="243" priority="47" operator="equal">
      <formula>0</formula>
    </cfRule>
  </conditionalFormatting>
  <conditionalFormatting sqref="CU191:CY192 CU203:CY204 CU194:CY196 CU193 CW193:CY193 CU197:CW202">
    <cfRule type="cellIs" dxfId="242" priority="45" operator="equal">
      <formula>0</formula>
    </cfRule>
  </conditionalFormatting>
  <conditionalFormatting sqref="CU207:CY208 CU219:CY220 CU210:CY212 CU209 CW209:CY209 CU213:CW218">
    <cfRule type="cellIs" dxfId="241" priority="44" operator="equal">
      <formula>0</formula>
    </cfRule>
  </conditionalFormatting>
  <conditionalFormatting sqref="CU222:CY223 CU234:CY235 CU225:CY227 CU224 CW224:CY224 CU228:CW233">
    <cfRule type="cellIs" dxfId="240" priority="43" operator="equal">
      <formula>0</formula>
    </cfRule>
  </conditionalFormatting>
  <conditionalFormatting sqref="CU238:CY239 CU250:CY251 CU241:CY243 CU240 CW240:CY240 CU244:CW249">
    <cfRule type="cellIs" dxfId="239" priority="42" operator="equal">
      <formula>0</formula>
    </cfRule>
  </conditionalFormatting>
  <conditionalFormatting sqref="CU254:CY255 CU266:CY267 CU257:CY259 CU256 CW256:CY256 CU260:CW265">
    <cfRule type="cellIs" dxfId="238" priority="41" operator="equal">
      <formula>0</formula>
    </cfRule>
  </conditionalFormatting>
  <conditionalFormatting sqref="CU269:CY270 CU281:CY282 CU272:CY274 CU271 CW271:CY271 CU275:CW280">
    <cfRule type="cellIs" dxfId="237" priority="40" operator="equal">
      <formula>0</formula>
    </cfRule>
  </conditionalFormatting>
  <conditionalFormatting sqref="CU285:CY286 CU297:CY298 CU288:CY290 CU287 CW287:CY287 CU291:CW296">
    <cfRule type="cellIs" dxfId="236" priority="39" operator="equal">
      <formula>0</formula>
    </cfRule>
  </conditionalFormatting>
  <conditionalFormatting sqref="CU301:CY302 CU313:CY314 CU304:CY306 CU303 CW303:CY303 CU307:CW312">
    <cfRule type="cellIs" dxfId="235" priority="38" operator="equal">
      <formula>0</formula>
    </cfRule>
  </conditionalFormatting>
  <conditionalFormatting sqref="CU316:CY317 CU328:CY329 CU319:CY321 CU318 CW318:CY318 CU322:CW327">
    <cfRule type="cellIs" dxfId="234" priority="37" operator="equal">
      <formula>0</formula>
    </cfRule>
  </conditionalFormatting>
  <conditionalFormatting sqref="CU332:CY333 CU344:CY345 CU335:CY337 CU334 CW334:CY334 CU338:CW343">
    <cfRule type="cellIs" dxfId="233" priority="36" operator="equal">
      <formula>0</formula>
    </cfRule>
  </conditionalFormatting>
  <conditionalFormatting sqref="CU348:CY349 CU360:CY361 CU351:CY353 CU350 CW350:CY350 CU354:CW359">
    <cfRule type="cellIs" dxfId="232" priority="35" operator="equal">
      <formula>0</formula>
    </cfRule>
  </conditionalFormatting>
  <conditionalFormatting sqref="CU363:CY364 CU375:CY376 CU366:CY368 CU365 CW365:CY365 CU369:CW374">
    <cfRule type="cellIs" dxfId="231" priority="34" operator="equal">
      <formula>0</formula>
    </cfRule>
  </conditionalFormatting>
  <conditionalFormatting sqref="CU379:CY380 CU391:CY392 CU382:CY384 CU381 CW381:CY381 CU385:CW390">
    <cfRule type="cellIs" dxfId="230" priority="33" operator="equal">
      <formula>0</formula>
    </cfRule>
  </conditionalFormatting>
  <conditionalFormatting sqref="CU395:CY396 CU407:CY408 CU398:CY400 CU397 CW397:CY397 CU401:CW406">
    <cfRule type="cellIs" dxfId="229" priority="32" operator="equal">
      <formula>0</formula>
    </cfRule>
  </conditionalFormatting>
  <conditionalFormatting sqref="CU410:CY411 CU422:CY423 CU413:CY415 CU412 CW412:CY412 CU416:CW421">
    <cfRule type="cellIs" dxfId="228" priority="31" operator="equal">
      <formula>0</formula>
    </cfRule>
  </conditionalFormatting>
  <conditionalFormatting sqref="CV193">
    <cfRule type="cellIs" dxfId="227" priority="30" operator="equal">
      <formula>0</formula>
    </cfRule>
  </conditionalFormatting>
  <conditionalFormatting sqref="CV209">
    <cfRule type="cellIs" dxfId="226" priority="29" operator="equal">
      <formula>0</formula>
    </cfRule>
  </conditionalFormatting>
  <conditionalFormatting sqref="CV224">
    <cfRule type="cellIs" dxfId="225" priority="28" operator="equal">
      <formula>0</formula>
    </cfRule>
  </conditionalFormatting>
  <conditionalFormatting sqref="CV240">
    <cfRule type="cellIs" dxfId="224" priority="27" operator="equal">
      <formula>0</formula>
    </cfRule>
  </conditionalFormatting>
  <conditionalFormatting sqref="CV256">
    <cfRule type="cellIs" dxfId="223" priority="26" operator="equal">
      <formula>0</formula>
    </cfRule>
  </conditionalFormatting>
  <conditionalFormatting sqref="CV271">
    <cfRule type="cellIs" dxfId="222" priority="25" operator="equal">
      <formula>0</formula>
    </cfRule>
  </conditionalFormatting>
  <conditionalFormatting sqref="CV287">
    <cfRule type="cellIs" dxfId="221" priority="24" operator="equal">
      <formula>0</formula>
    </cfRule>
  </conditionalFormatting>
  <conditionalFormatting sqref="CV303">
    <cfRule type="cellIs" dxfId="220" priority="23" operator="equal">
      <formula>0</formula>
    </cfRule>
  </conditionalFormatting>
  <conditionalFormatting sqref="CV318">
    <cfRule type="cellIs" dxfId="219" priority="22" operator="equal">
      <formula>0</formula>
    </cfRule>
  </conditionalFormatting>
  <conditionalFormatting sqref="CV334">
    <cfRule type="cellIs" dxfId="218" priority="21" operator="equal">
      <formula>0</formula>
    </cfRule>
  </conditionalFormatting>
  <conditionalFormatting sqref="CV350">
    <cfRule type="cellIs" dxfId="217" priority="20" operator="equal">
      <formula>0</formula>
    </cfRule>
  </conditionalFormatting>
  <conditionalFormatting sqref="CV365">
    <cfRule type="cellIs" dxfId="216" priority="19" operator="equal">
      <formula>0</formula>
    </cfRule>
  </conditionalFormatting>
  <conditionalFormatting sqref="CV381">
    <cfRule type="cellIs" dxfId="215" priority="18" operator="equal">
      <formula>0</formula>
    </cfRule>
  </conditionalFormatting>
  <conditionalFormatting sqref="CV397">
    <cfRule type="cellIs" dxfId="214" priority="17" operator="equal">
      <formula>0</formula>
    </cfRule>
  </conditionalFormatting>
  <conditionalFormatting sqref="CV412">
    <cfRule type="cellIs" dxfId="213" priority="16" operator="equal">
      <formula>0</formula>
    </cfRule>
  </conditionalFormatting>
  <conditionalFormatting sqref="CX202:CY202 CY197:CY201">
    <cfRule type="cellIs" dxfId="212" priority="15" operator="equal">
      <formula>0</formula>
    </cfRule>
  </conditionalFormatting>
  <conditionalFormatting sqref="CX218:CY218 CY213:CY217">
    <cfRule type="cellIs" dxfId="211" priority="14" operator="equal">
      <formula>0</formula>
    </cfRule>
  </conditionalFormatting>
  <conditionalFormatting sqref="CX233:CY233 CY228:CY232">
    <cfRule type="cellIs" dxfId="210" priority="13" operator="equal">
      <formula>0</formula>
    </cfRule>
  </conditionalFormatting>
  <conditionalFormatting sqref="CX249:CY249 CY244:CY248">
    <cfRule type="cellIs" dxfId="209" priority="12" operator="equal">
      <formula>0</formula>
    </cfRule>
  </conditionalFormatting>
  <conditionalFormatting sqref="CX265:CY265 CY260:CY264">
    <cfRule type="cellIs" dxfId="208" priority="11" operator="equal">
      <formula>0</formula>
    </cfRule>
  </conditionalFormatting>
  <conditionalFormatting sqref="CX280:CY280 CY275:CY279">
    <cfRule type="cellIs" dxfId="207" priority="10" operator="equal">
      <formula>0</formula>
    </cfRule>
  </conditionalFormatting>
  <conditionalFormatting sqref="CX296:CY296 CY291:CY295">
    <cfRule type="cellIs" dxfId="206" priority="9" operator="equal">
      <formula>0</formula>
    </cfRule>
  </conditionalFormatting>
  <conditionalFormatting sqref="CX312:CY312 CY307:CY311">
    <cfRule type="cellIs" dxfId="205" priority="8" operator="equal">
      <formula>0</formula>
    </cfRule>
  </conditionalFormatting>
  <conditionalFormatting sqref="CX327:CY327 CY322:CY326">
    <cfRule type="cellIs" dxfId="204" priority="7" operator="equal">
      <formula>0</formula>
    </cfRule>
  </conditionalFormatting>
  <conditionalFormatting sqref="CX343:CY343 CY338:CY342">
    <cfRule type="cellIs" dxfId="203" priority="6" operator="equal">
      <formula>0</formula>
    </cfRule>
  </conditionalFormatting>
  <conditionalFormatting sqref="CX359:CY359 CY354:CY358">
    <cfRule type="cellIs" dxfId="202" priority="5" operator="equal">
      <formula>0</formula>
    </cfRule>
  </conditionalFormatting>
  <conditionalFormatting sqref="CX374:CY374 CY369:CY373">
    <cfRule type="cellIs" dxfId="201" priority="4" operator="equal">
      <formula>0</formula>
    </cfRule>
  </conditionalFormatting>
  <conditionalFormatting sqref="CX390:CY390 CY385:CY389">
    <cfRule type="cellIs" dxfId="200" priority="3" operator="equal">
      <formula>0</formula>
    </cfRule>
  </conditionalFormatting>
  <conditionalFormatting sqref="CX406:CY406 CY401:CY405">
    <cfRule type="cellIs" dxfId="199" priority="2" operator="equal">
      <formula>0</formula>
    </cfRule>
  </conditionalFormatting>
  <conditionalFormatting sqref="CX421:CY421 CY416:CY420">
    <cfRule type="cellIs" dxfId="198" priority="1" operator="equal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ImprimerStatsdÉquipe">
                <anchor moveWithCells="1">
                  <from>
                    <xdr:col>80</xdr:col>
                    <xdr:colOff>7620</xdr:colOff>
                    <xdr:row>195</xdr:row>
                    <xdr:rowOff>15240</xdr:rowOff>
                  </from>
                  <to>
                    <xdr:col>81</xdr:col>
                    <xdr:colOff>723900</xdr:colOff>
                    <xdr:row>196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4" name="Button 3">
              <controlPr defaultSize="0" print="0" autoFill="0" autoPict="0" macro="[0]!Imprimer">
                <anchor moveWithCells="1">
                  <from>
                    <xdr:col>60</xdr:col>
                    <xdr:colOff>495300</xdr:colOff>
                    <xdr:row>179</xdr:row>
                    <xdr:rowOff>83820</xdr:rowOff>
                  </from>
                  <to>
                    <xdr:col>63</xdr:col>
                    <xdr:colOff>30480</xdr:colOff>
                    <xdr:row>180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BG174:CY590"/>
  <sheetViews>
    <sheetView topLeftCell="A172" workbookViewId="0">
      <selection activeCell="BG175" sqref="BG175"/>
    </sheetView>
  </sheetViews>
  <sheetFormatPr baseColWidth="10" defaultRowHeight="13.95" customHeight="1" x14ac:dyDescent="0.25"/>
  <cols>
    <col min="1" max="58" width="0.19921875" customWidth="1"/>
    <col min="59" max="59" width="20.69921875" customWidth="1"/>
    <col min="60" max="63" width="6.69921875" customWidth="1"/>
    <col min="64" max="64" width="11.69921875" customWidth="1"/>
    <col min="65" max="67" width="6.69921875" customWidth="1"/>
    <col min="68" max="68" width="0.19921875" customWidth="1"/>
    <col min="69" max="69" width="19.69921875" customWidth="1"/>
    <col min="70" max="72" width="6.69921875" customWidth="1"/>
    <col min="73" max="73" width="7.69921875" customWidth="1"/>
    <col min="74" max="74" width="19.69921875" customWidth="1"/>
    <col min="75" max="77" width="6.69921875" customWidth="1"/>
    <col min="78" max="78" width="7.69921875" customWidth="1"/>
    <col min="79" max="80" width="0.19921875" customWidth="1"/>
    <col min="81" max="81" width="4.59765625" customWidth="1"/>
    <col min="82" max="82" width="15.59765625" customWidth="1"/>
    <col min="83" max="97" width="5.69921875" customWidth="1"/>
    <col min="99" max="99" width="4.69921875" customWidth="1"/>
    <col min="100" max="100" width="29.69921875" customWidth="1"/>
    <col min="101" max="101" width="4.69921875" customWidth="1"/>
    <col min="102" max="102" width="26.69921875" customWidth="1"/>
    <col min="103" max="103" width="12.69921875" customWidth="1"/>
  </cols>
  <sheetData>
    <row r="174" spans="59:103" ht="13.95" customHeight="1" thickBot="1" x14ac:dyDescent="0.3"/>
    <row r="175" spans="59:103" ht="13.95" customHeight="1" thickBot="1" x14ac:dyDescent="0.3">
      <c r="BG175" s="586"/>
      <c r="BH175" s="587" t="s">
        <v>176</v>
      </c>
      <c r="BI175" s="588"/>
      <c r="BJ175" s="588" t="s">
        <v>177</v>
      </c>
      <c r="BK175" s="588"/>
      <c r="BL175" s="588"/>
      <c r="BM175" s="588"/>
      <c r="BN175" s="588"/>
      <c r="BO175" s="589"/>
      <c r="BQ175" s="555">
        <f>Horaire!A8</f>
        <v>42642</v>
      </c>
      <c r="BR175" s="556"/>
      <c r="BS175" s="556" t="s">
        <v>164</v>
      </c>
      <c r="BT175" s="556"/>
      <c r="BU175" s="556"/>
      <c r="BV175" s="556" t="s">
        <v>137</v>
      </c>
      <c r="BW175" s="556"/>
      <c r="BX175" s="557" t="str">
        <f>Horaire!B8</f>
        <v>Sem4</v>
      </c>
      <c r="BY175" s="556"/>
      <c r="BZ175" s="558"/>
      <c r="CC175" s="52"/>
      <c r="CD175" s="335"/>
      <c r="CE175" s="53"/>
      <c r="CF175" s="53"/>
      <c r="CG175" s="53"/>
      <c r="CH175" s="53"/>
      <c r="CI175" s="53"/>
      <c r="CJ175" s="53"/>
      <c r="CK175" s="53"/>
      <c r="CL175" s="53"/>
      <c r="CM175" s="53"/>
      <c r="CN175" s="54"/>
      <c r="CO175" s="53"/>
      <c r="CP175" s="53"/>
      <c r="CQ175" s="53"/>
      <c r="CR175" s="53"/>
      <c r="CS175" s="55"/>
      <c r="CU175" s="353"/>
      <c r="CV175" s="354" t="s">
        <v>136</v>
      </c>
      <c r="CW175" s="354"/>
      <c r="CX175" s="354" t="s">
        <v>137</v>
      </c>
      <c r="CY175" s="355">
        <f>Horaire!A9</f>
        <v>42649</v>
      </c>
    </row>
    <row r="176" spans="59:103" ht="13.95" customHeight="1" thickBot="1" x14ac:dyDescent="0.3">
      <c r="BG176" s="590"/>
      <c r="BH176" s="591"/>
      <c r="BI176" s="592" t="s">
        <v>178</v>
      </c>
      <c r="BJ176" s="592"/>
      <c r="BK176" s="592"/>
      <c r="BL176" s="592"/>
      <c r="BM176" s="592"/>
      <c r="BN176" s="593" t="s">
        <v>179</v>
      </c>
      <c r="BO176" s="594"/>
      <c r="BQ176" s="559"/>
      <c r="BR176" s="560"/>
      <c r="BS176" s="560"/>
      <c r="BT176" s="560" t="s">
        <v>165</v>
      </c>
      <c r="BU176" s="560"/>
      <c r="BV176" s="560" t="s">
        <v>135</v>
      </c>
      <c r="BW176" s="560"/>
      <c r="BX176" s="561"/>
      <c r="BY176" s="561"/>
      <c r="BZ176" s="562"/>
      <c r="CC176" s="56"/>
      <c r="CD176" s="57"/>
      <c r="CE176" s="58"/>
      <c r="CF176" s="58"/>
      <c r="CG176" s="58"/>
      <c r="CH176" s="58"/>
      <c r="CI176" s="58"/>
      <c r="CJ176" s="58"/>
      <c r="CK176" s="58"/>
      <c r="CL176" s="58"/>
      <c r="CM176" s="58"/>
      <c r="CN176" s="58"/>
      <c r="CO176" s="58"/>
      <c r="CP176" s="58"/>
      <c r="CQ176" s="58"/>
      <c r="CR176" s="58"/>
      <c r="CS176" s="59"/>
      <c r="CU176" s="356"/>
      <c r="CV176" s="357" t="s">
        <v>6</v>
      </c>
      <c r="CW176" s="358"/>
      <c r="CX176" s="359" t="s">
        <v>138</v>
      </c>
      <c r="CY176" s="359" t="s">
        <v>139</v>
      </c>
    </row>
    <row r="177" spans="59:103" ht="13.95" customHeight="1" x14ac:dyDescent="0.3">
      <c r="BG177" s="595"/>
      <c r="BH177" s="596"/>
      <c r="BI177" s="597"/>
      <c r="BJ177" s="597"/>
      <c r="BK177" s="597"/>
      <c r="BL177" s="597"/>
      <c r="BM177" s="597"/>
      <c r="BN177" s="593"/>
      <c r="BO177" s="594"/>
      <c r="BQ177" s="563" t="s">
        <v>166</v>
      </c>
      <c r="BR177" s="564"/>
      <c r="BS177" s="564"/>
      <c r="BT177" s="564"/>
      <c r="BU177" s="565"/>
      <c r="BV177" s="563" t="s">
        <v>166</v>
      </c>
      <c r="BW177" s="564"/>
      <c r="BX177" s="564"/>
      <c r="BY177" s="564"/>
      <c r="BZ177" s="565"/>
      <c r="CC177" s="60"/>
      <c r="CD177" s="61"/>
      <c r="CE177" s="62"/>
      <c r="CF177" s="58"/>
      <c r="CG177" s="62"/>
      <c r="CH177" s="62"/>
      <c r="CI177" s="58"/>
      <c r="CJ177" s="62"/>
      <c r="CK177" s="62"/>
      <c r="CL177" s="58"/>
      <c r="CM177" s="62"/>
      <c r="CN177" s="62"/>
      <c r="CO177" s="58"/>
      <c r="CP177" s="62"/>
      <c r="CQ177" s="62"/>
      <c r="CR177" s="62"/>
      <c r="CS177" s="63"/>
      <c r="CU177" s="356"/>
      <c r="CV177" s="360" t="str">
        <f>Donnees!BF3</f>
        <v>Lucille Pinel</v>
      </c>
      <c r="CW177" s="358"/>
      <c r="CX177" s="361" t="s">
        <v>140</v>
      </c>
      <c r="CY177" s="361" t="s">
        <v>139</v>
      </c>
    </row>
    <row r="178" spans="59:103" ht="13.95" customHeight="1" x14ac:dyDescent="0.25">
      <c r="BG178" s="598" t="s">
        <v>180</v>
      </c>
      <c r="BH178" s="599">
        <v>1</v>
      </c>
      <c r="BI178" s="592"/>
      <c r="BJ178" s="592"/>
      <c r="BK178" s="592" t="s">
        <v>100</v>
      </c>
      <c r="BL178" s="600">
        <f>Horaire!A8</f>
        <v>42642</v>
      </c>
      <c r="BM178" s="601"/>
      <c r="BN178" s="602"/>
      <c r="BO178" s="603"/>
      <c r="BQ178" s="566" t="s">
        <v>167</v>
      </c>
      <c r="BR178" s="567" t="s">
        <v>126</v>
      </c>
      <c r="BS178" s="567" t="s">
        <v>126</v>
      </c>
      <c r="BT178" s="567" t="s">
        <v>168</v>
      </c>
      <c r="BU178" s="568"/>
      <c r="BV178" s="569" t="s">
        <v>167</v>
      </c>
      <c r="BW178" s="570" t="s">
        <v>126</v>
      </c>
      <c r="BX178" s="570" t="s">
        <v>126</v>
      </c>
      <c r="BY178" s="570" t="s">
        <v>168</v>
      </c>
      <c r="BZ178" s="571"/>
      <c r="CC178" s="64"/>
      <c r="CD178" s="65"/>
      <c r="CE178" s="66"/>
      <c r="CF178" s="67"/>
      <c r="CG178" s="61"/>
      <c r="CH178" s="66"/>
      <c r="CI178" s="67"/>
      <c r="CJ178" s="61"/>
      <c r="CK178" s="66"/>
      <c r="CL178" s="67"/>
      <c r="CM178" s="61"/>
      <c r="CN178" s="68"/>
      <c r="CO178" s="67"/>
      <c r="CP178" s="61"/>
      <c r="CQ178" s="69"/>
      <c r="CR178" s="69"/>
      <c r="CS178" s="70"/>
      <c r="CU178" s="356"/>
      <c r="CV178" s="360"/>
      <c r="CW178" s="358"/>
      <c r="CX178" s="362"/>
      <c r="CY178" s="363"/>
    </row>
    <row r="179" spans="59:103" ht="13.95" customHeight="1" x14ac:dyDescent="0.3">
      <c r="BG179" s="604"/>
      <c r="BH179" s="596"/>
      <c r="BI179" s="597"/>
      <c r="BJ179" s="597"/>
      <c r="BK179" s="597"/>
      <c r="BL179" s="596"/>
      <c r="BM179" s="597"/>
      <c r="BN179" s="593"/>
      <c r="BO179" s="594"/>
      <c r="BQ179" s="569" t="s">
        <v>169</v>
      </c>
      <c r="BR179" s="570" t="s">
        <v>170</v>
      </c>
      <c r="BS179" s="570" t="s">
        <v>171</v>
      </c>
      <c r="BT179" s="570" t="s">
        <v>132</v>
      </c>
      <c r="BU179" s="571" t="s">
        <v>172</v>
      </c>
      <c r="BV179" s="569" t="s">
        <v>173</v>
      </c>
      <c r="BW179" s="570" t="s">
        <v>170</v>
      </c>
      <c r="BX179" s="570" t="s">
        <v>171</v>
      </c>
      <c r="BY179" s="570" t="s">
        <v>132</v>
      </c>
      <c r="BZ179" s="571" t="s">
        <v>172</v>
      </c>
      <c r="CC179" s="64"/>
      <c r="CD179" s="65"/>
      <c r="CE179" s="66"/>
      <c r="CF179" s="67"/>
      <c r="CG179" s="61"/>
      <c r="CH179" s="66"/>
      <c r="CI179" s="67"/>
      <c r="CJ179" s="61"/>
      <c r="CK179" s="66"/>
      <c r="CL179" s="67"/>
      <c r="CM179" s="61"/>
      <c r="CN179" s="68"/>
      <c r="CO179" s="67"/>
      <c r="CP179" s="61"/>
      <c r="CQ179" s="69"/>
      <c r="CR179" s="69"/>
      <c r="CS179" s="70"/>
      <c r="CU179" s="356"/>
      <c r="CV179" s="358" t="s">
        <v>141</v>
      </c>
      <c r="CW179" s="358"/>
      <c r="CX179" s="358"/>
      <c r="CY179" s="364" t="str">
        <f>Horaire!B9</f>
        <v>Sem5</v>
      </c>
    </row>
    <row r="180" spans="59:103" ht="13.95" customHeight="1" x14ac:dyDescent="0.3">
      <c r="BG180" s="598" t="s">
        <v>181</v>
      </c>
      <c r="BH180" s="605" t="str">
        <f>Donnees!BF3</f>
        <v>Lucille Pinel</v>
      </c>
      <c r="BI180" s="591"/>
      <c r="BJ180" s="596"/>
      <c r="BK180" s="606"/>
      <c r="BL180" s="593" t="str">
        <f>Horaire!B8</f>
        <v>Sem4</v>
      </c>
      <c r="BM180" s="607"/>
      <c r="BN180" s="606"/>
      <c r="BO180" s="608"/>
      <c r="BQ180" s="572"/>
      <c r="BR180" s="573"/>
      <c r="BS180" s="573"/>
      <c r="BT180" s="573"/>
      <c r="BU180" s="574"/>
      <c r="BV180" s="572"/>
      <c r="BW180" s="573"/>
      <c r="BX180" s="573"/>
      <c r="BY180" s="573"/>
      <c r="BZ180" s="574"/>
      <c r="CC180" s="64"/>
      <c r="CD180" s="65"/>
      <c r="CE180" s="71"/>
      <c r="CF180" s="67"/>
      <c r="CG180" s="61"/>
      <c r="CH180" s="66"/>
      <c r="CI180" s="67"/>
      <c r="CJ180" s="61"/>
      <c r="CK180" s="66"/>
      <c r="CL180" s="67"/>
      <c r="CM180" s="61"/>
      <c r="CN180" s="68"/>
      <c r="CO180" s="67"/>
      <c r="CP180" s="61"/>
      <c r="CQ180" s="69"/>
      <c r="CR180" s="69"/>
      <c r="CS180" s="70"/>
      <c r="CU180" s="356"/>
      <c r="CV180" s="365" t="s">
        <v>142</v>
      </c>
      <c r="CW180" s="358"/>
      <c r="CX180" s="365" t="s">
        <v>143</v>
      </c>
      <c r="CY180" s="365" t="s">
        <v>144</v>
      </c>
    </row>
    <row r="181" spans="59:103" ht="13.95" customHeight="1" thickBot="1" x14ac:dyDescent="0.35">
      <c r="BG181" s="609"/>
      <c r="BH181" s="610"/>
      <c r="BI181" s="611"/>
      <c r="BJ181" s="612"/>
      <c r="BK181" s="612"/>
      <c r="BL181" s="610"/>
      <c r="BM181" s="613"/>
      <c r="BN181" s="611"/>
      <c r="BO181" s="614"/>
      <c r="BQ181" s="572"/>
      <c r="BR181" s="573"/>
      <c r="BS181" s="573"/>
      <c r="BT181" s="573"/>
      <c r="BU181" s="574"/>
      <c r="BV181" s="572"/>
      <c r="BW181" s="573"/>
      <c r="BX181" s="573"/>
      <c r="BY181" s="573"/>
      <c r="BZ181" s="574"/>
      <c r="CC181" s="64"/>
      <c r="CD181" s="65"/>
      <c r="CE181" s="71"/>
      <c r="CF181" s="67"/>
      <c r="CG181" s="61"/>
      <c r="CH181" s="66"/>
      <c r="CI181" s="67"/>
      <c r="CJ181" s="61"/>
      <c r="CK181" s="66"/>
      <c r="CL181" s="67"/>
      <c r="CM181" s="61"/>
      <c r="CN181" s="68"/>
      <c r="CO181" s="67"/>
      <c r="CP181" s="61"/>
      <c r="CQ181" s="69"/>
      <c r="CR181" s="69"/>
      <c r="CS181" s="70"/>
      <c r="CU181" s="356"/>
      <c r="CV181" s="366"/>
      <c r="CW181" s="367"/>
      <c r="CX181" s="368"/>
      <c r="CY181" s="369"/>
    </row>
    <row r="182" spans="59:103" ht="13.95" customHeight="1" x14ac:dyDescent="0.25">
      <c r="BG182" s="615" t="s">
        <v>182</v>
      </c>
      <c r="BH182" s="616" t="s">
        <v>172</v>
      </c>
      <c r="BI182" s="617">
        <v>1</v>
      </c>
      <c r="BJ182" s="617">
        <v>2</v>
      </c>
      <c r="BK182" s="617">
        <v>3</v>
      </c>
      <c r="BL182" s="617" t="s">
        <v>126</v>
      </c>
      <c r="BM182" s="617">
        <v>69</v>
      </c>
      <c r="BN182" s="618">
        <v>169</v>
      </c>
      <c r="BO182" s="619">
        <v>269</v>
      </c>
      <c r="BQ182" s="572"/>
      <c r="BR182" s="573"/>
      <c r="BS182" s="573"/>
      <c r="BT182" s="573"/>
      <c r="BU182" s="574"/>
      <c r="BV182" s="572"/>
      <c r="BW182" s="573"/>
      <c r="BX182" s="573"/>
      <c r="BY182" s="573"/>
      <c r="BZ182" s="574"/>
      <c r="CC182" s="64"/>
      <c r="CD182" s="65"/>
      <c r="CE182" s="71"/>
      <c r="CF182" s="67"/>
      <c r="CG182" s="61"/>
      <c r="CH182" s="66"/>
      <c r="CI182" s="67"/>
      <c r="CJ182" s="61"/>
      <c r="CK182" s="66"/>
      <c r="CL182" s="67"/>
      <c r="CM182" s="61"/>
      <c r="CN182" s="68"/>
      <c r="CO182" s="67"/>
      <c r="CP182" s="61"/>
      <c r="CQ182" s="69"/>
      <c r="CR182" s="69"/>
      <c r="CS182" s="70"/>
      <c r="CU182" s="356"/>
      <c r="CV182" s="370"/>
      <c r="CW182" s="371"/>
      <c r="CX182" s="368" t="s">
        <v>163</v>
      </c>
      <c r="CY182" s="369">
        <v>10</v>
      </c>
    </row>
    <row r="183" spans="59:103" ht="13.95" customHeight="1" x14ac:dyDescent="0.25">
      <c r="BG183" s="620"/>
      <c r="BH183" s="621"/>
      <c r="BI183" s="622"/>
      <c r="BJ183" s="622"/>
      <c r="BK183" s="622"/>
      <c r="BL183" s="622"/>
      <c r="BM183" s="623"/>
      <c r="BN183" s="624"/>
      <c r="BO183" s="625"/>
      <c r="BQ183" s="572"/>
      <c r="BR183" s="573"/>
      <c r="BS183" s="573"/>
      <c r="BT183" s="573"/>
      <c r="BU183" s="574"/>
      <c r="BV183" s="572"/>
      <c r="BW183" s="573"/>
      <c r="BX183" s="573"/>
      <c r="BY183" s="573"/>
      <c r="BZ183" s="574"/>
      <c r="CC183" s="64"/>
      <c r="CD183" s="65"/>
      <c r="CE183" s="71"/>
      <c r="CF183" s="67"/>
      <c r="CG183" s="61"/>
      <c r="CH183" s="66"/>
      <c r="CI183" s="67"/>
      <c r="CJ183" s="61"/>
      <c r="CK183" s="66"/>
      <c r="CL183" s="67"/>
      <c r="CM183" s="61"/>
      <c r="CN183" s="68"/>
      <c r="CO183" s="67"/>
      <c r="CP183" s="61"/>
      <c r="CQ183" s="69"/>
      <c r="CR183" s="69"/>
      <c r="CS183" s="70"/>
      <c r="CU183" s="356"/>
      <c r="CV183" s="370"/>
      <c r="CW183" s="371"/>
      <c r="CX183" s="368"/>
      <c r="CY183" s="369"/>
    </row>
    <row r="184" spans="59:103" ht="13.95" customHeight="1" x14ac:dyDescent="0.25">
      <c r="BG184" s="620"/>
      <c r="BH184" s="621"/>
      <c r="BI184" s="622"/>
      <c r="BJ184" s="622"/>
      <c r="BK184" s="622"/>
      <c r="BL184" s="622"/>
      <c r="BM184" s="623"/>
      <c r="BN184" s="624"/>
      <c r="BO184" s="625"/>
      <c r="BQ184" s="585"/>
      <c r="BR184" s="573"/>
      <c r="BS184" s="573"/>
      <c r="BT184" s="573"/>
      <c r="BU184" s="574"/>
      <c r="BV184" s="572"/>
      <c r="BW184" s="573"/>
      <c r="BX184" s="573"/>
      <c r="BY184" s="573"/>
      <c r="BZ184" s="574"/>
      <c r="CC184" s="64"/>
      <c r="CD184" s="65"/>
      <c r="CE184" s="71"/>
      <c r="CF184" s="67"/>
      <c r="CG184" s="61"/>
      <c r="CH184" s="66"/>
      <c r="CI184" s="67"/>
      <c r="CJ184" s="61"/>
      <c r="CK184" s="66"/>
      <c r="CL184" s="67"/>
      <c r="CM184" s="61"/>
      <c r="CN184" s="68"/>
      <c r="CO184" s="67"/>
      <c r="CP184" s="61"/>
      <c r="CQ184" s="69"/>
      <c r="CR184" s="69"/>
      <c r="CS184" s="70"/>
      <c r="CU184" s="356"/>
      <c r="CV184" s="370"/>
      <c r="CW184" s="371"/>
      <c r="CX184" s="368"/>
      <c r="CY184" s="369"/>
    </row>
    <row r="185" spans="59:103" ht="13.95" customHeight="1" x14ac:dyDescent="0.25">
      <c r="BG185" s="620"/>
      <c r="BH185" s="621"/>
      <c r="BI185" s="622"/>
      <c r="BJ185" s="622"/>
      <c r="BK185" s="622"/>
      <c r="BL185" s="622"/>
      <c r="BM185" s="623"/>
      <c r="BN185" s="624"/>
      <c r="BO185" s="625"/>
      <c r="BQ185" s="572"/>
      <c r="BR185" s="573"/>
      <c r="BS185" s="573"/>
      <c r="BT185" s="573"/>
      <c r="BU185" s="574"/>
      <c r="BV185" s="572"/>
      <c r="BW185" s="573"/>
      <c r="BX185" s="573"/>
      <c r="BY185" s="573"/>
      <c r="BZ185" s="574"/>
      <c r="CC185" s="64"/>
      <c r="CD185" s="65"/>
      <c r="CE185" s="71"/>
      <c r="CF185" s="67"/>
      <c r="CG185" s="61"/>
      <c r="CH185" s="66"/>
      <c r="CI185" s="67"/>
      <c r="CJ185" s="61"/>
      <c r="CK185" s="66"/>
      <c r="CL185" s="67"/>
      <c r="CM185" s="61"/>
      <c r="CN185" s="68"/>
      <c r="CO185" s="67"/>
      <c r="CP185" s="61"/>
      <c r="CQ185" s="69"/>
      <c r="CR185" s="69"/>
      <c r="CS185" s="70"/>
      <c r="CU185" s="356"/>
      <c r="CV185" s="372"/>
      <c r="CW185" s="371"/>
      <c r="CX185" s="368"/>
      <c r="CY185" s="369"/>
    </row>
    <row r="186" spans="59:103" ht="13.95" customHeight="1" x14ac:dyDescent="0.25">
      <c r="BG186" s="620"/>
      <c r="BH186" s="621"/>
      <c r="BI186" s="622"/>
      <c r="BJ186" s="622"/>
      <c r="BK186" s="622"/>
      <c r="BL186" s="622"/>
      <c r="BM186" s="623"/>
      <c r="BN186" s="624"/>
      <c r="BO186" s="625"/>
      <c r="BQ186" s="572"/>
      <c r="BR186" s="573"/>
      <c r="BS186" s="573"/>
      <c r="BT186" s="573"/>
      <c r="BU186" s="574"/>
      <c r="BV186" s="572"/>
      <c r="BW186" s="573"/>
      <c r="BX186" s="573"/>
      <c r="BY186" s="573"/>
      <c r="BZ186" s="574"/>
      <c r="CC186" s="64"/>
      <c r="CD186" s="65"/>
      <c r="CE186" s="61"/>
      <c r="CF186" s="67"/>
      <c r="CG186" s="61"/>
      <c r="CH186" s="66"/>
      <c r="CI186" s="67"/>
      <c r="CJ186" s="61"/>
      <c r="CK186" s="66"/>
      <c r="CL186" s="67"/>
      <c r="CM186" s="61"/>
      <c r="CN186" s="68"/>
      <c r="CO186" s="67"/>
      <c r="CP186" s="61"/>
      <c r="CQ186" s="69"/>
      <c r="CR186" s="69"/>
      <c r="CS186" s="70"/>
      <c r="CU186" s="356"/>
      <c r="CV186" s="358"/>
      <c r="CW186" s="358"/>
      <c r="CX186" s="361" t="s">
        <v>145</v>
      </c>
      <c r="CY186" s="373"/>
    </row>
    <row r="187" spans="59:103" ht="13.95" customHeight="1" thickBot="1" x14ac:dyDescent="0.3">
      <c r="BG187" s="626"/>
      <c r="BH187" s="627"/>
      <c r="BI187" s="628"/>
      <c r="BJ187" s="628"/>
      <c r="BK187" s="628"/>
      <c r="BL187" s="628"/>
      <c r="BM187" s="629"/>
      <c r="BN187" s="630"/>
      <c r="BO187" s="631"/>
      <c r="BQ187" s="572"/>
      <c r="BR187" s="573"/>
      <c r="BS187" s="573"/>
      <c r="BT187" s="573"/>
      <c r="BU187" s="574"/>
      <c r="BV187" s="572"/>
      <c r="BW187" s="573"/>
      <c r="BX187" s="573"/>
      <c r="BY187" s="573"/>
      <c r="BZ187" s="574"/>
      <c r="CC187" s="64"/>
      <c r="CD187" s="65"/>
      <c r="CE187" s="71"/>
      <c r="CF187" s="67"/>
      <c r="CG187" s="61"/>
      <c r="CH187" s="66"/>
      <c r="CI187" s="67"/>
      <c r="CJ187" s="61"/>
      <c r="CK187" s="66"/>
      <c r="CL187" s="67"/>
      <c r="CM187" s="61"/>
      <c r="CN187" s="68"/>
      <c r="CO187" s="67"/>
      <c r="CP187" s="61"/>
      <c r="CQ187" s="69"/>
      <c r="CR187" s="69"/>
      <c r="CS187" s="70"/>
      <c r="CU187" s="356"/>
      <c r="CV187" s="358"/>
      <c r="CW187" s="358"/>
      <c r="CX187" s="358"/>
      <c r="CY187" s="364"/>
    </row>
    <row r="188" spans="59:103" ht="13.95" customHeight="1" x14ac:dyDescent="0.3">
      <c r="BG188" s="632" t="s">
        <v>183</v>
      </c>
      <c r="BH188" s="633">
        <f>SUM(BH183:BH187)</f>
        <v>0</v>
      </c>
      <c r="BI188" s="634"/>
      <c r="BJ188" s="634"/>
      <c r="BK188" s="634"/>
      <c r="BL188" s="634"/>
      <c r="BM188" s="635"/>
      <c r="BN188" s="618"/>
      <c r="BO188" s="619"/>
      <c r="BQ188" s="572"/>
      <c r="BR188" s="573"/>
      <c r="BS188" s="573"/>
      <c r="BT188" s="573"/>
      <c r="BU188" s="574"/>
      <c r="BV188" s="572"/>
      <c r="BW188" s="573"/>
      <c r="BX188" s="573"/>
      <c r="BY188" s="573"/>
      <c r="BZ188" s="574"/>
      <c r="CC188" s="64"/>
      <c r="CD188" s="65"/>
      <c r="CE188" s="71"/>
      <c r="CF188" s="67"/>
      <c r="CG188" s="61"/>
      <c r="CH188" s="66"/>
      <c r="CI188" s="67"/>
      <c r="CJ188" s="61"/>
      <c r="CK188" s="66"/>
      <c r="CL188" s="67"/>
      <c r="CM188" s="61"/>
      <c r="CN188" s="68"/>
      <c r="CO188" s="67"/>
      <c r="CP188" s="61"/>
      <c r="CQ188" s="69"/>
      <c r="CR188" s="69"/>
      <c r="CS188" s="70"/>
      <c r="CU188" s="374"/>
      <c r="CV188" s="375" t="s">
        <v>146</v>
      </c>
      <c r="CW188" s="376"/>
      <c r="CX188" s="377" t="s">
        <v>147</v>
      </c>
      <c r="CY188" s="378"/>
    </row>
    <row r="189" spans="59:103" ht="13.95" customHeight="1" x14ac:dyDescent="0.3">
      <c r="BG189" s="636" t="s">
        <v>184</v>
      </c>
      <c r="BH189" s="637">
        <f>A11</f>
        <v>0</v>
      </c>
      <c r="BI189" s="638">
        <f>EZ11</f>
        <v>0</v>
      </c>
      <c r="BJ189" s="638">
        <f>EZ11</f>
        <v>0</v>
      </c>
      <c r="BK189" s="638">
        <f>EZ11</f>
        <v>0</v>
      </c>
      <c r="BL189" s="638">
        <f>SUM(BI189:BK189)</f>
        <v>0</v>
      </c>
      <c r="BM189" s="639"/>
      <c r="BN189" s="624"/>
      <c r="BO189" s="625"/>
      <c r="BQ189" s="572"/>
      <c r="BR189" s="573"/>
      <c r="BS189" s="573"/>
      <c r="BT189" s="573"/>
      <c r="BU189" s="574"/>
      <c r="BV189" s="572"/>
      <c r="BW189" s="573"/>
      <c r="BX189" s="573"/>
      <c r="BY189" s="573"/>
      <c r="BZ189" s="574"/>
      <c r="CC189" s="64"/>
      <c r="CD189" s="65"/>
      <c r="CE189" s="61"/>
      <c r="CF189" s="67"/>
      <c r="CG189" s="61"/>
      <c r="CH189" s="66"/>
      <c r="CI189" s="67"/>
      <c r="CJ189" s="61"/>
      <c r="CK189" s="66"/>
      <c r="CL189" s="67"/>
      <c r="CM189" s="61"/>
      <c r="CN189" s="68"/>
      <c r="CO189" s="67"/>
      <c r="CP189" s="61"/>
      <c r="CQ189" s="69"/>
      <c r="CR189" s="69"/>
      <c r="CS189" s="70"/>
      <c r="CU189" s="379"/>
      <c r="CV189" s="379"/>
      <c r="CW189" s="379"/>
      <c r="CX189" s="379"/>
      <c r="CY189" s="379"/>
    </row>
    <row r="190" spans="59:103" ht="13.95" customHeight="1" thickBot="1" x14ac:dyDescent="0.35">
      <c r="BG190" s="640" t="s">
        <v>126</v>
      </c>
      <c r="BH190" s="641">
        <f>SUM(BH188:BH189)</f>
        <v>0</v>
      </c>
      <c r="BI190" s="642"/>
      <c r="BJ190" s="642"/>
      <c r="BK190" s="642"/>
      <c r="BL190" s="642"/>
      <c r="BM190" s="643"/>
      <c r="BN190" s="644"/>
      <c r="BO190" s="645"/>
      <c r="BQ190" s="572"/>
      <c r="BR190" s="573"/>
      <c r="BS190" s="573"/>
      <c r="BT190" s="573"/>
      <c r="BU190" s="574"/>
      <c r="BV190" s="572"/>
      <c r="BW190" s="573"/>
      <c r="BX190" s="573"/>
      <c r="BY190" s="573"/>
      <c r="BZ190" s="574"/>
      <c r="CC190" s="64"/>
      <c r="CD190" s="65"/>
      <c r="CE190" s="71"/>
      <c r="CF190" s="67"/>
      <c r="CG190" s="61"/>
      <c r="CH190" s="66"/>
      <c r="CI190" s="67"/>
      <c r="CJ190" s="61"/>
      <c r="CK190" s="66"/>
      <c r="CL190" s="67"/>
      <c r="CM190" s="61"/>
      <c r="CN190" s="68"/>
      <c r="CO190" s="67"/>
      <c r="CP190" s="61"/>
      <c r="CQ190" s="69"/>
      <c r="CR190" s="69"/>
      <c r="CS190" s="70"/>
      <c r="CU190" s="17"/>
      <c r="CV190" s="17"/>
      <c r="CW190" s="17"/>
      <c r="CX190" s="17"/>
      <c r="CY190" s="17"/>
    </row>
    <row r="191" spans="59:103" ht="13.95" customHeight="1" thickBot="1" x14ac:dyDescent="0.35">
      <c r="BG191" s="646" t="s">
        <v>185</v>
      </c>
      <c r="BH191" s="647"/>
      <c r="BI191" s="648"/>
      <c r="BJ191" s="649"/>
      <c r="BK191" s="650"/>
      <c r="BL191" s="651" t="s">
        <v>186</v>
      </c>
      <c r="BM191" s="652"/>
      <c r="BN191" s="653"/>
      <c r="BO191" s="654"/>
      <c r="BQ191" s="572"/>
      <c r="BR191" s="573"/>
      <c r="BS191" s="573"/>
      <c r="BT191" s="573"/>
      <c r="BU191" s="574"/>
      <c r="BV191" s="572"/>
      <c r="BW191" s="573"/>
      <c r="BX191" s="573"/>
      <c r="BY191" s="573"/>
      <c r="BZ191" s="574"/>
      <c r="CC191" s="64"/>
      <c r="CD191" s="65"/>
      <c r="CE191" s="71"/>
      <c r="CF191" s="67"/>
      <c r="CG191" s="61"/>
      <c r="CH191" s="66"/>
      <c r="CI191" s="67"/>
      <c r="CJ191" s="61"/>
      <c r="CK191" s="66"/>
      <c r="CL191" s="67"/>
      <c r="CM191" s="61"/>
      <c r="CN191" s="68"/>
      <c r="CO191" s="67"/>
      <c r="CP191" s="61"/>
      <c r="CQ191" s="69"/>
      <c r="CR191" s="69"/>
      <c r="CS191" s="70"/>
      <c r="CU191" s="353"/>
      <c r="CV191" s="354" t="s">
        <v>136</v>
      </c>
      <c r="CW191" s="354"/>
      <c r="CX191" s="354" t="s">
        <v>137</v>
      </c>
      <c r="CY191" s="355">
        <f>$CY$175</f>
        <v>42649</v>
      </c>
    </row>
    <row r="192" spans="59:103" ht="13.95" customHeight="1" thickBot="1" x14ac:dyDescent="0.35">
      <c r="BG192" s="655" t="s">
        <v>187</v>
      </c>
      <c r="BH192" s="656"/>
      <c r="BI192" s="657"/>
      <c r="BJ192" s="658"/>
      <c r="BK192" s="658"/>
      <c r="BL192" s="612"/>
      <c r="BM192" s="659"/>
      <c r="BN192" s="659"/>
      <c r="BO192" s="660"/>
      <c r="BQ192" s="572"/>
      <c r="BR192" s="573"/>
      <c r="BS192" s="573"/>
      <c r="BT192" s="573"/>
      <c r="BU192" s="574"/>
      <c r="BV192" s="572"/>
      <c r="BW192" s="573"/>
      <c r="BX192" s="573"/>
      <c r="BY192" s="573"/>
      <c r="BZ192" s="574"/>
      <c r="CC192" s="64"/>
      <c r="CD192" s="65"/>
      <c r="CE192" s="71"/>
      <c r="CF192" s="67"/>
      <c r="CG192" s="61"/>
      <c r="CH192" s="66"/>
      <c r="CI192" s="67"/>
      <c r="CJ192" s="61"/>
      <c r="CK192" s="66"/>
      <c r="CL192" s="67"/>
      <c r="CM192" s="61"/>
      <c r="CN192" s="68"/>
      <c r="CO192" s="67"/>
      <c r="CP192" s="61"/>
      <c r="CQ192" s="69"/>
      <c r="CR192" s="69"/>
      <c r="CS192" s="70"/>
      <c r="CU192" s="356"/>
      <c r="CV192" s="357" t="s">
        <v>6</v>
      </c>
      <c r="CW192" s="358"/>
      <c r="CX192" s="359" t="str">
        <f>$CX$176</f>
        <v xml:space="preserve">          Joueurs @ $13.00</v>
      </c>
      <c r="CY192" s="359" t="s">
        <v>139</v>
      </c>
    </row>
    <row r="193" spans="59:103" ht="13.95" customHeight="1" thickBot="1" x14ac:dyDescent="0.3">
      <c r="BG193" s="661" t="s">
        <v>188</v>
      </c>
      <c r="BH193" s="662"/>
      <c r="BI193" s="617">
        <v>1</v>
      </c>
      <c r="BJ193" s="617">
        <v>2</v>
      </c>
      <c r="BK193" s="617">
        <v>3</v>
      </c>
      <c r="BL193" s="617" t="s">
        <v>126</v>
      </c>
      <c r="BM193" s="617">
        <v>69</v>
      </c>
      <c r="BN193" s="618">
        <v>169</v>
      </c>
      <c r="BO193" s="619">
        <v>269</v>
      </c>
      <c r="BQ193" s="572"/>
      <c r="BR193" s="573"/>
      <c r="BS193" s="573"/>
      <c r="BT193" s="573"/>
      <c r="BU193" s="574"/>
      <c r="BV193" s="572"/>
      <c r="BW193" s="573"/>
      <c r="BX193" s="573"/>
      <c r="BY193" s="573"/>
      <c r="BZ193" s="574"/>
      <c r="CC193" s="72"/>
      <c r="CD193" s="73"/>
      <c r="CE193" s="74"/>
      <c r="CF193" s="75"/>
      <c r="CG193" s="76"/>
      <c r="CH193" s="74"/>
      <c r="CI193" s="75"/>
      <c r="CJ193" s="76"/>
      <c r="CK193" s="74"/>
      <c r="CL193" s="75"/>
      <c r="CM193" s="76"/>
      <c r="CN193" s="77"/>
      <c r="CO193" s="75"/>
      <c r="CP193" s="76"/>
      <c r="CQ193" s="78"/>
      <c r="CR193" s="78"/>
      <c r="CS193" s="70"/>
      <c r="CU193" s="356"/>
      <c r="CV193" s="360" t="str">
        <f>Donnees!BF4</f>
        <v>Francine Allard</v>
      </c>
      <c r="CW193" s="358"/>
      <c r="CX193" s="361" t="str">
        <f>$CX$177</f>
        <v xml:space="preserve">          Substituts @ $10.00</v>
      </c>
      <c r="CY193" s="361" t="s">
        <v>139</v>
      </c>
    </row>
    <row r="194" spans="59:103" ht="13.95" customHeight="1" thickBot="1" x14ac:dyDescent="0.35">
      <c r="BG194" s="663"/>
      <c r="BH194" s="664"/>
      <c r="BI194" s="665"/>
      <c r="BJ194" s="666"/>
      <c r="BK194" s="666"/>
      <c r="BL194" s="666"/>
      <c r="BM194" s="667"/>
      <c r="BN194" s="624"/>
      <c r="BO194" s="625"/>
      <c r="BQ194" s="572"/>
      <c r="BR194" s="573"/>
      <c r="BS194" s="573"/>
      <c r="BT194" s="573"/>
      <c r="BU194" s="574"/>
      <c r="BV194" s="572"/>
      <c r="BW194" s="573"/>
      <c r="BX194" s="573"/>
      <c r="BY194" s="573"/>
      <c r="BZ194" s="574"/>
      <c r="CC194" s="79"/>
      <c r="CD194" s="80"/>
      <c r="CE194" s="80"/>
      <c r="CF194" s="80"/>
      <c r="CG194" s="80"/>
      <c r="CH194" s="80"/>
      <c r="CI194" s="81"/>
      <c r="CJ194" s="82"/>
      <c r="CK194" s="83"/>
      <c r="CL194" s="83"/>
      <c r="CM194" s="83"/>
      <c r="CN194" s="83"/>
      <c r="CO194" s="84"/>
      <c r="CP194" s="81"/>
      <c r="CQ194" s="81"/>
      <c r="CR194" s="81"/>
      <c r="CS194" s="85"/>
      <c r="CU194" s="356"/>
      <c r="CV194" s="360"/>
      <c r="CW194" s="358"/>
      <c r="CX194" s="362"/>
      <c r="CY194" s="363"/>
    </row>
    <row r="195" spans="59:103" ht="13.95" customHeight="1" thickBot="1" x14ac:dyDescent="0.35">
      <c r="BG195" s="668"/>
      <c r="BH195" s="669"/>
      <c r="BI195" s="670"/>
      <c r="BJ195" s="667"/>
      <c r="BK195" s="667"/>
      <c r="BL195" s="667"/>
      <c r="BM195" s="639"/>
      <c r="BN195" s="624"/>
      <c r="BO195" s="625"/>
      <c r="BQ195" s="572"/>
      <c r="BR195" s="573"/>
      <c r="BS195" s="573"/>
      <c r="BT195" s="573"/>
      <c r="BU195" s="574"/>
      <c r="BV195" s="572"/>
      <c r="BW195" s="573"/>
      <c r="BX195" s="573"/>
      <c r="BY195" s="573"/>
      <c r="BZ195" s="574"/>
      <c r="CC195" s="86"/>
      <c r="CD195" s="87" t="s">
        <v>90</v>
      </c>
      <c r="CE195" s="694"/>
      <c r="CF195" s="691"/>
      <c r="CG195" s="691"/>
      <c r="CH195" s="691"/>
      <c r="CI195" s="692"/>
      <c r="CJ195" s="693"/>
      <c r="CK195" s="88"/>
      <c r="CL195" s="694"/>
      <c r="CM195" s="695"/>
      <c r="CN195" s="695"/>
      <c r="CO195" s="695"/>
      <c r="CP195" s="695"/>
      <c r="CQ195" s="696"/>
      <c r="CR195" s="693"/>
      <c r="CS195" s="89"/>
      <c r="CU195" s="356"/>
      <c r="CV195" s="358" t="s">
        <v>148</v>
      </c>
      <c r="CW195" s="358"/>
      <c r="CX195" s="358"/>
      <c r="CY195" s="364" t="str">
        <f>$CY$179</f>
        <v>Sem5</v>
      </c>
    </row>
    <row r="196" spans="59:103" ht="13.95" customHeight="1" x14ac:dyDescent="0.3">
      <c r="BG196" s="671" t="s">
        <v>189</v>
      </c>
      <c r="BH196" s="669"/>
      <c r="BI196" s="670"/>
      <c r="BJ196" s="667"/>
      <c r="BK196" s="667"/>
      <c r="BL196" s="667"/>
      <c r="BM196" s="672"/>
      <c r="BN196" s="644"/>
      <c r="BO196" s="645"/>
      <c r="BQ196" s="572"/>
      <c r="BR196" s="573"/>
      <c r="BS196" s="573"/>
      <c r="BT196" s="573"/>
      <c r="BU196" s="574"/>
      <c r="BV196" s="572"/>
      <c r="BW196" s="573"/>
      <c r="BX196" s="573"/>
      <c r="BY196" s="573"/>
      <c r="BZ196" s="574"/>
      <c r="CC196" s="90"/>
      <c r="CD196" s="91"/>
      <c r="CE196" s="697"/>
      <c r="CF196" s="698"/>
      <c r="CG196" s="698"/>
      <c r="CH196" s="698"/>
      <c r="CI196" s="699"/>
      <c r="CJ196" s="702"/>
      <c r="CK196" s="92"/>
      <c r="CL196" s="697"/>
      <c r="CM196" s="700"/>
      <c r="CN196" s="700"/>
      <c r="CO196" s="700"/>
      <c r="CP196" s="700"/>
      <c r="CQ196" s="701"/>
      <c r="CR196" s="702"/>
      <c r="CS196" s="93"/>
      <c r="CU196" s="356"/>
      <c r="CV196" s="365" t="s">
        <v>142</v>
      </c>
      <c r="CW196" s="358"/>
      <c r="CX196" s="365" t="s">
        <v>143</v>
      </c>
      <c r="CY196" s="365" t="s">
        <v>144</v>
      </c>
    </row>
    <row r="197" spans="59:103" ht="13.95" customHeight="1" x14ac:dyDescent="0.3">
      <c r="BG197" s="673"/>
      <c r="BH197" s="674"/>
      <c r="BI197" s="675"/>
      <c r="BJ197" s="672"/>
      <c r="BK197" s="672"/>
      <c r="BL197" s="672"/>
      <c r="BM197" s="672"/>
      <c r="BN197" s="644"/>
      <c r="BO197" s="645"/>
      <c r="BQ197" s="572"/>
      <c r="BR197" s="573"/>
      <c r="BS197" s="573"/>
      <c r="BT197" s="573"/>
      <c r="BU197" s="574"/>
      <c r="BV197" s="572"/>
      <c r="BW197" s="573"/>
      <c r="BX197" s="573"/>
      <c r="BY197" s="573"/>
      <c r="BZ197" s="574"/>
      <c r="CC197" s="94"/>
      <c r="CD197" s="91"/>
      <c r="CE197" s="697"/>
      <c r="CF197" s="698"/>
      <c r="CG197" s="698"/>
      <c r="CH197" s="698"/>
      <c r="CI197" s="699"/>
      <c r="CJ197" s="702"/>
      <c r="CK197" s="92"/>
      <c r="CL197" s="697"/>
      <c r="CM197" s="700"/>
      <c r="CN197" s="700"/>
      <c r="CO197" s="700"/>
      <c r="CP197" s="700"/>
      <c r="CQ197" s="701"/>
      <c r="CR197" s="702"/>
      <c r="CS197" s="95"/>
      <c r="CU197" s="356"/>
      <c r="CV197" s="366"/>
      <c r="CW197" s="367"/>
      <c r="CX197" s="368"/>
      <c r="CY197" s="369"/>
    </row>
    <row r="198" spans="59:103" ht="13.95" customHeight="1" thickBot="1" x14ac:dyDescent="0.35">
      <c r="BG198" s="676"/>
      <c r="BH198" s="675"/>
      <c r="BI198" s="675"/>
      <c r="BJ198" s="672"/>
      <c r="BK198" s="672"/>
      <c r="BL198" s="677"/>
      <c r="BM198" s="678"/>
      <c r="BN198" s="678"/>
      <c r="BO198" s="679"/>
      <c r="BQ198" s="572"/>
      <c r="BR198" s="573"/>
      <c r="BS198" s="573"/>
      <c r="BT198" s="573"/>
      <c r="BU198" s="574"/>
      <c r="BV198" s="572"/>
      <c r="BW198" s="573"/>
      <c r="BX198" s="573"/>
      <c r="BY198" s="573"/>
      <c r="BZ198" s="574"/>
      <c r="CC198" s="79"/>
      <c r="CD198" s="80"/>
      <c r="CE198" s="704"/>
      <c r="CF198" s="81"/>
      <c r="CG198" s="81"/>
      <c r="CH198" s="81"/>
      <c r="CI198" s="706"/>
      <c r="CJ198" s="703"/>
      <c r="CK198" s="97"/>
      <c r="CL198" s="704"/>
      <c r="CM198" s="84"/>
      <c r="CN198" s="84"/>
      <c r="CO198" s="84"/>
      <c r="CP198" s="84"/>
      <c r="CQ198" s="707"/>
      <c r="CR198" s="703"/>
      <c r="CS198" s="85"/>
      <c r="CU198" s="356"/>
      <c r="CV198" s="370"/>
      <c r="CW198" s="371"/>
      <c r="CX198" s="368"/>
      <c r="CY198" s="369"/>
    </row>
    <row r="199" spans="59:103" ht="13.95" customHeight="1" thickBot="1" x14ac:dyDescent="0.35">
      <c r="BG199" s="680"/>
      <c r="BH199" s="681"/>
      <c r="BI199" s="682"/>
      <c r="BJ199" s="682"/>
      <c r="BK199" s="683"/>
      <c r="BL199" s="614" t="s">
        <v>190</v>
      </c>
      <c r="BM199" s="684"/>
      <c r="BN199" s="659"/>
      <c r="BO199" s="660"/>
      <c r="BQ199" s="572"/>
      <c r="BR199" s="573"/>
      <c r="BS199" s="573"/>
      <c r="BT199" s="573"/>
      <c r="BU199" s="574"/>
      <c r="BV199" s="572"/>
      <c r="BW199" s="573"/>
      <c r="BX199" s="573"/>
      <c r="BY199" s="573"/>
      <c r="BZ199" s="574"/>
      <c r="CC199" s="94"/>
      <c r="CD199" s="91"/>
      <c r="CE199" s="91"/>
      <c r="CF199" s="91"/>
      <c r="CG199" s="91"/>
      <c r="CH199" s="91"/>
      <c r="CI199" s="98"/>
      <c r="CJ199" s="99"/>
      <c r="CK199" s="100"/>
      <c r="CL199" s="100"/>
      <c r="CM199" s="100"/>
      <c r="CN199" s="100"/>
      <c r="CO199" s="101"/>
      <c r="CP199" s="98"/>
      <c r="CQ199" s="98"/>
      <c r="CR199" s="98"/>
      <c r="CS199" s="95"/>
      <c r="CU199" s="356"/>
      <c r="CV199" s="370"/>
      <c r="CW199" s="371"/>
      <c r="CX199" s="368"/>
      <c r="CY199" s="369"/>
    </row>
    <row r="200" spans="59:103" ht="13.95" customHeight="1" thickBot="1" x14ac:dyDescent="0.35">
      <c r="BG200" s="685"/>
      <c r="BH200" s="686"/>
      <c r="BI200" s="685"/>
      <c r="BJ200" s="685"/>
      <c r="BK200" s="685"/>
      <c r="BL200" s="685"/>
      <c r="BM200" s="685"/>
      <c r="BN200" s="26"/>
      <c r="BO200" s="26"/>
      <c r="BQ200" s="572"/>
      <c r="BR200" s="573"/>
      <c r="BS200" s="573"/>
      <c r="BT200" s="573"/>
      <c r="BU200" s="574"/>
      <c r="BV200" s="572"/>
      <c r="BW200" s="573"/>
      <c r="BX200" s="573"/>
      <c r="BY200" s="573"/>
      <c r="BZ200" s="574"/>
      <c r="CC200" s="102"/>
      <c r="CD200" s="325" t="s">
        <v>102</v>
      </c>
      <c r="CE200" s="103"/>
      <c r="CF200" s="103"/>
      <c r="CG200" s="103"/>
      <c r="CH200" s="103"/>
      <c r="CI200" s="104"/>
      <c r="CJ200" s="91"/>
      <c r="CK200" s="105" t="s">
        <v>91</v>
      </c>
      <c r="CL200" s="106"/>
      <c r="CM200" s="106"/>
      <c r="CN200" s="106"/>
      <c r="CO200" s="106"/>
      <c r="CP200" s="106"/>
      <c r="CQ200" s="106"/>
      <c r="CR200" s="107"/>
      <c r="CS200" s="108"/>
      <c r="CU200" s="356"/>
      <c r="CV200" s="370"/>
      <c r="CW200" s="371"/>
      <c r="CX200" s="368"/>
      <c r="CY200" s="369"/>
    </row>
    <row r="201" spans="59:103" ht="13.95" customHeight="1" thickBot="1" x14ac:dyDescent="0.35">
      <c r="BG201" s="48"/>
      <c r="BH201" s="48"/>
      <c r="BI201" s="48"/>
      <c r="BJ201" s="48"/>
      <c r="BK201" s="48"/>
      <c r="BL201" s="48"/>
      <c r="BM201" s="48"/>
      <c r="BN201" s="48"/>
      <c r="BO201" s="48"/>
      <c r="BQ201" s="572"/>
      <c r="BR201" s="573"/>
      <c r="BS201" s="573"/>
      <c r="BT201" s="573"/>
      <c r="BU201" s="574"/>
      <c r="BV201" s="572"/>
      <c r="BW201" s="573"/>
      <c r="BX201" s="573"/>
      <c r="BY201" s="573"/>
      <c r="BZ201" s="574"/>
      <c r="CC201" s="109"/>
      <c r="CD201" s="110"/>
      <c r="CE201" s="110"/>
      <c r="CF201" s="110"/>
      <c r="CG201" s="110"/>
      <c r="CH201" s="111"/>
      <c r="CI201" s="112"/>
      <c r="CJ201" s="91"/>
      <c r="CK201" s="94"/>
      <c r="CL201" s="91"/>
      <c r="CM201" s="91"/>
      <c r="CN201" s="91"/>
      <c r="CO201" s="91"/>
      <c r="CP201" s="91"/>
      <c r="CQ201" s="98"/>
      <c r="CR201" s="113"/>
      <c r="CS201" s="114"/>
      <c r="CU201" s="356"/>
      <c r="CV201" s="372"/>
      <c r="CW201" s="371"/>
      <c r="CX201" s="368"/>
      <c r="CY201" s="369"/>
    </row>
    <row r="202" spans="59:103" ht="13.95" customHeight="1" thickBot="1" x14ac:dyDescent="0.3">
      <c r="BG202" s="586"/>
      <c r="BH202" s="587" t="s">
        <v>176</v>
      </c>
      <c r="BI202" s="588"/>
      <c r="BJ202" s="588" t="s">
        <v>177</v>
      </c>
      <c r="BK202" s="588"/>
      <c r="BL202" s="588"/>
      <c r="BM202" s="588"/>
      <c r="BN202" s="588"/>
      <c r="BO202" s="589"/>
      <c r="BQ202" s="572"/>
      <c r="BR202" s="573"/>
      <c r="BS202" s="573"/>
      <c r="BT202" s="573"/>
      <c r="BU202" s="574"/>
      <c r="BV202" s="572"/>
      <c r="BW202" s="573"/>
      <c r="BX202" s="573"/>
      <c r="BY202" s="573"/>
      <c r="BZ202" s="574"/>
      <c r="CC202" s="115"/>
      <c r="CD202" s="116"/>
      <c r="CE202" s="116"/>
      <c r="CF202" s="116"/>
      <c r="CG202" s="116"/>
      <c r="CH202" s="80"/>
      <c r="CI202" s="117"/>
      <c r="CJ202" s="91"/>
      <c r="CK202" s="118"/>
      <c r="CL202" s="119"/>
      <c r="CM202" s="119"/>
      <c r="CN202" s="119"/>
      <c r="CO202" s="119"/>
      <c r="CP202" s="119"/>
      <c r="CQ202" s="96"/>
      <c r="CR202" s="120"/>
      <c r="CS202" s="121"/>
      <c r="CU202" s="356"/>
      <c r="CV202" s="358"/>
      <c r="CW202" s="358"/>
      <c r="CX202" s="361" t="s">
        <v>145</v>
      </c>
      <c r="CY202" s="373"/>
    </row>
    <row r="203" spans="59:103" ht="13.95" customHeight="1" thickBot="1" x14ac:dyDescent="0.3">
      <c r="BG203" s="590"/>
      <c r="BH203" s="591"/>
      <c r="BI203" s="592" t="s">
        <v>178</v>
      </c>
      <c r="BJ203" s="592"/>
      <c r="BK203" s="592"/>
      <c r="BL203" s="592"/>
      <c r="BM203" s="592"/>
      <c r="BN203" s="593" t="s">
        <v>179</v>
      </c>
      <c r="BO203" s="594"/>
      <c r="BQ203" s="572"/>
      <c r="BR203" s="573"/>
      <c r="BS203" s="573"/>
      <c r="BT203" s="573"/>
      <c r="BU203" s="574"/>
      <c r="BV203" s="572"/>
      <c r="BW203" s="573"/>
      <c r="BX203" s="573"/>
      <c r="BY203" s="573"/>
      <c r="BZ203" s="574"/>
      <c r="CC203" s="94"/>
      <c r="CD203" s="91"/>
      <c r="CE203" s="91"/>
      <c r="CF203" s="91"/>
      <c r="CG203" s="91"/>
      <c r="CH203" s="91"/>
      <c r="CI203" s="98"/>
      <c r="CJ203" s="99"/>
      <c r="CK203" s="100"/>
      <c r="CL203" s="100"/>
      <c r="CM203" s="100"/>
      <c r="CN203" s="100"/>
      <c r="CO203" s="101"/>
      <c r="CP203" s="98"/>
      <c r="CQ203" s="98"/>
      <c r="CR203" s="98"/>
      <c r="CS203" s="95"/>
      <c r="CU203" s="356"/>
      <c r="CV203" s="358"/>
      <c r="CW203" s="358"/>
      <c r="CX203" s="358"/>
      <c r="CY203" s="364"/>
    </row>
    <row r="204" spans="59:103" ht="13.95" customHeight="1" thickBot="1" x14ac:dyDescent="0.35">
      <c r="BG204" s="595"/>
      <c r="BH204" s="596"/>
      <c r="BI204" s="597"/>
      <c r="BJ204" s="597"/>
      <c r="BK204" s="597"/>
      <c r="BL204" s="597"/>
      <c r="BM204" s="597"/>
      <c r="BN204" s="593"/>
      <c r="BO204" s="594"/>
      <c r="BQ204" s="572"/>
      <c r="BR204" s="573"/>
      <c r="BS204" s="573"/>
      <c r="BT204" s="573"/>
      <c r="BU204" s="574"/>
      <c r="BV204" s="572"/>
      <c r="BW204" s="573"/>
      <c r="BX204" s="573"/>
      <c r="BY204" s="573"/>
      <c r="BZ204" s="574"/>
      <c r="CC204" s="122"/>
      <c r="CD204" s="326" t="s">
        <v>103</v>
      </c>
      <c r="CE204" s="123"/>
      <c r="CF204" s="123"/>
      <c r="CG204" s="123"/>
      <c r="CH204" s="123"/>
      <c r="CI204" s="124"/>
      <c r="CJ204" s="101"/>
      <c r="CK204" s="105" t="s">
        <v>92</v>
      </c>
      <c r="CL204" s="106"/>
      <c r="CM204" s="106"/>
      <c r="CN204" s="106"/>
      <c r="CO204" s="106"/>
      <c r="CP204" s="106"/>
      <c r="CQ204" s="106"/>
      <c r="CR204" s="106"/>
      <c r="CS204" s="55"/>
      <c r="CU204" s="374"/>
      <c r="CV204" s="375" t="s">
        <v>146</v>
      </c>
      <c r="CW204" s="376"/>
      <c r="CX204" s="377" t="s">
        <v>147</v>
      </c>
      <c r="CY204" s="378"/>
    </row>
    <row r="205" spans="59:103" ht="13.95" customHeight="1" x14ac:dyDescent="0.3">
      <c r="BG205" s="598" t="s">
        <v>180</v>
      </c>
      <c r="BH205" s="599">
        <v>2</v>
      </c>
      <c r="BI205" s="592"/>
      <c r="BJ205" s="592"/>
      <c r="BK205" s="592" t="s">
        <v>100</v>
      </c>
      <c r="BL205" s="600">
        <f>$BL$178</f>
        <v>42642</v>
      </c>
      <c r="BM205" s="601"/>
      <c r="BN205" s="602"/>
      <c r="BO205" s="603"/>
      <c r="BQ205" s="572"/>
      <c r="BR205" s="573"/>
      <c r="BS205" s="573"/>
      <c r="BT205" s="573"/>
      <c r="BU205" s="574"/>
      <c r="BV205" s="572"/>
      <c r="BW205" s="573"/>
      <c r="BX205" s="573"/>
      <c r="BY205" s="573"/>
      <c r="BZ205" s="574"/>
      <c r="CC205" s="90"/>
      <c r="CD205" s="125"/>
      <c r="CE205" s="125"/>
      <c r="CF205" s="125"/>
      <c r="CG205" s="125"/>
      <c r="CH205" s="91"/>
      <c r="CI205" s="112"/>
      <c r="CJ205" s="101"/>
      <c r="CK205" s="126"/>
      <c r="CL205" s="91"/>
      <c r="CM205" s="91"/>
      <c r="CN205" s="91"/>
      <c r="CO205" s="91"/>
      <c r="CP205" s="91"/>
      <c r="CQ205" s="91"/>
      <c r="CR205" s="113"/>
      <c r="CS205" s="114"/>
      <c r="CU205" s="48"/>
      <c r="CV205" s="48"/>
      <c r="CW205" s="48"/>
      <c r="CX205" s="48"/>
      <c r="CY205" s="48"/>
    </row>
    <row r="206" spans="59:103" ht="13.95" customHeight="1" thickBot="1" x14ac:dyDescent="0.35">
      <c r="BG206" s="604"/>
      <c r="BH206" s="596"/>
      <c r="BI206" s="597"/>
      <c r="BJ206" s="597"/>
      <c r="BK206" s="597"/>
      <c r="BL206" s="596"/>
      <c r="BM206" s="597"/>
      <c r="BN206" s="593"/>
      <c r="BO206" s="594"/>
      <c r="BQ206" s="572"/>
      <c r="BR206" s="573"/>
      <c r="BS206" s="573"/>
      <c r="BT206" s="573"/>
      <c r="BU206" s="574"/>
      <c r="BV206" s="572"/>
      <c r="BW206" s="573"/>
      <c r="BX206" s="573"/>
      <c r="BY206" s="573"/>
      <c r="BZ206" s="574"/>
      <c r="CC206" s="118"/>
      <c r="CD206" s="119"/>
      <c r="CE206" s="119"/>
      <c r="CF206" s="119"/>
      <c r="CG206" s="119"/>
      <c r="CH206" s="119"/>
      <c r="CI206" s="117"/>
      <c r="CJ206" s="101"/>
      <c r="CK206" s="79"/>
      <c r="CL206" s="119"/>
      <c r="CM206" s="119"/>
      <c r="CN206" s="119"/>
      <c r="CO206" s="119"/>
      <c r="CP206" s="119"/>
      <c r="CQ206" s="119"/>
      <c r="CR206" s="120"/>
      <c r="CS206" s="127"/>
      <c r="CU206" s="48"/>
      <c r="CV206" s="48"/>
      <c r="CW206" s="48"/>
      <c r="CX206" s="48"/>
      <c r="CY206" s="48"/>
    </row>
    <row r="207" spans="59:103" ht="13.95" customHeight="1" thickBot="1" x14ac:dyDescent="0.35">
      <c r="BG207" s="598" t="s">
        <v>181</v>
      </c>
      <c r="BH207" s="605" t="str">
        <f>Donnees!BF4</f>
        <v>Francine Allard</v>
      </c>
      <c r="BI207" s="591"/>
      <c r="BJ207" s="596"/>
      <c r="BK207" s="606"/>
      <c r="BL207" s="593" t="str">
        <f>$BL$180</f>
        <v>Sem4</v>
      </c>
      <c r="BM207" s="607"/>
      <c r="BN207" s="606"/>
      <c r="BO207" s="608"/>
      <c r="BQ207" s="572"/>
      <c r="BR207" s="573"/>
      <c r="BS207" s="573"/>
      <c r="BT207" s="573"/>
      <c r="BU207" s="574"/>
      <c r="BV207" s="572"/>
      <c r="BW207" s="573"/>
      <c r="BX207" s="573"/>
      <c r="BY207" s="573"/>
      <c r="BZ207" s="574"/>
      <c r="CC207" s="94"/>
      <c r="CD207" s="91"/>
      <c r="CE207" s="91"/>
      <c r="CF207" s="91"/>
      <c r="CG207" s="91"/>
      <c r="CH207" s="91"/>
      <c r="CI207" s="98"/>
      <c r="CJ207" s="99"/>
      <c r="CK207" s="100"/>
      <c r="CL207" s="100"/>
      <c r="CM207" s="100"/>
      <c r="CN207" s="100"/>
      <c r="CO207" s="101"/>
      <c r="CP207" s="98"/>
      <c r="CQ207" s="98"/>
      <c r="CR207" s="98"/>
      <c r="CS207" s="95"/>
      <c r="CU207" s="353"/>
      <c r="CV207" s="354" t="s">
        <v>136</v>
      </c>
      <c r="CW207" s="354"/>
      <c r="CX207" s="354" t="s">
        <v>137</v>
      </c>
      <c r="CY207" s="355">
        <f>$CY$175</f>
        <v>42649</v>
      </c>
    </row>
    <row r="208" spans="59:103" ht="13.95" customHeight="1" thickBot="1" x14ac:dyDescent="0.35">
      <c r="BG208" s="609"/>
      <c r="BH208" s="610"/>
      <c r="BI208" s="611"/>
      <c r="BJ208" s="612"/>
      <c r="BK208" s="612"/>
      <c r="BL208" s="610"/>
      <c r="BM208" s="613"/>
      <c r="BN208" s="611"/>
      <c r="BO208" s="614"/>
      <c r="BQ208" s="572"/>
      <c r="BR208" s="573"/>
      <c r="BS208" s="573"/>
      <c r="BT208" s="573"/>
      <c r="BU208" s="574"/>
      <c r="BV208" s="572"/>
      <c r="BW208" s="573"/>
      <c r="BX208" s="573"/>
      <c r="BY208" s="573"/>
      <c r="BZ208" s="574"/>
      <c r="CC208" s="105"/>
      <c r="CD208" s="328" t="s">
        <v>104</v>
      </c>
      <c r="CE208" s="106"/>
      <c r="CF208" s="106"/>
      <c r="CG208" s="106"/>
      <c r="CH208" s="106"/>
      <c r="CI208" s="55"/>
      <c r="CJ208" s="101"/>
      <c r="CK208" s="105" t="s">
        <v>93</v>
      </c>
      <c r="CL208" s="106"/>
      <c r="CM208" s="106"/>
      <c r="CN208" s="106"/>
      <c r="CO208" s="106"/>
      <c r="CP208" s="106"/>
      <c r="CQ208" s="106"/>
      <c r="CR208" s="106"/>
      <c r="CS208" s="55"/>
      <c r="CU208" s="356"/>
      <c r="CV208" s="357" t="s">
        <v>6</v>
      </c>
      <c r="CW208" s="358"/>
      <c r="CX208" s="359" t="str">
        <f>$CX$176</f>
        <v xml:space="preserve">          Joueurs @ $13.00</v>
      </c>
      <c r="CY208" s="359" t="s">
        <v>139</v>
      </c>
    </row>
    <row r="209" spans="59:103" ht="13.95" customHeight="1" thickBot="1" x14ac:dyDescent="0.3">
      <c r="BG209" s="615" t="s">
        <v>182</v>
      </c>
      <c r="BH209" s="616" t="s">
        <v>172</v>
      </c>
      <c r="BI209" s="617">
        <v>1</v>
      </c>
      <c r="BJ209" s="617">
        <v>2</v>
      </c>
      <c r="BK209" s="617">
        <v>3</v>
      </c>
      <c r="BL209" s="617" t="s">
        <v>126</v>
      </c>
      <c r="BM209" s="617">
        <v>69</v>
      </c>
      <c r="BN209" s="618">
        <v>169</v>
      </c>
      <c r="BO209" s="619">
        <v>269</v>
      </c>
      <c r="BQ209" s="572"/>
      <c r="BR209" s="573"/>
      <c r="BS209" s="573"/>
      <c r="BT209" s="573"/>
      <c r="BU209" s="574"/>
      <c r="BV209" s="572"/>
      <c r="BW209" s="573"/>
      <c r="BX209" s="573"/>
      <c r="BY209" s="573"/>
      <c r="BZ209" s="574"/>
      <c r="CC209" s="128"/>
      <c r="CD209" s="129"/>
      <c r="CE209" s="129"/>
      <c r="CF209" s="129"/>
      <c r="CG209" s="129"/>
      <c r="CH209" s="80"/>
      <c r="CI209" s="130"/>
      <c r="CJ209" s="101"/>
      <c r="CK209" s="128"/>
      <c r="CL209" s="129"/>
      <c r="CM209" s="129"/>
      <c r="CN209" s="129"/>
      <c r="CO209" s="129"/>
      <c r="CP209" s="129"/>
      <c r="CQ209" s="129"/>
      <c r="CR209" s="131"/>
      <c r="CS209" s="132"/>
      <c r="CU209" s="356"/>
      <c r="CV209" s="360" t="str">
        <f>Donnees!BF5</f>
        <v>André Ouimet</v>
      </c>
      <c r="CW209" s="358"/>
      <c r="CX209" s="361" t="str">
        <f>$CX$177</f>
        <v xml:space="preserve">          Substituts @ $10.00</v>
      </c>
      <c r="CY209" s="361" t="s">
        <v>139</v>
      </c>
    </row>
    <row r="210" spans="59:103" ht="13.95" customHeight="1" thickBot="1" x14ac:dyDescent="0.3">
      <c r="BG210" s="620">
        <f t="shared" ref="BG210:BH214" si="0">C12</f>
        <v>0</v>
      </c>
      <c r="BH210" s="621">
        <f t="shared" si="0"/>
        <v>0</v>
      </c>
      <c r="BI210" s="622"/>
      <c r="BJ210" s="622"/>
      <c r="BK210" s="622"/>
      <c r="BL210" s="622"/>
      <c r="BM210" s="623"/>
      <c r="BN210" s="624"/>
      <c r="BO210" s="625"/>
      <c r="BQ210" s="572"/>
      <c r="BR210" s="573"/>
      <c r="BS210" s="573"/>
      <c r="BT210" s="573"/>
      <c r="BU210" s="574"/>
      <c r="BV210" s="572"/>
      <c r="BW210" s="573"/>
      <c r="BX210" s="573"/>
      <c r="BY210" s="573"/>
      <c r="BZ210" s="574"/>
      <c r="CC210" s="94"/>
      <c r="CD210" s="91"/>
      <c r="CE210" s="91"/>
      <c r="CF210" s="91"/>
      <c r="CG210" s="91"/>
      <c r="CH210" s="91"/>
      <c r="CI210" s="98"/>
      <c r="CJ210" s="99"/>
      <c r="CK210" s="100"/>
      <c r="CL210" s="100"/>
      <c r="CM210" s="100"/>
      <c r="CN210" s="100"/>
      <c r="CO210" s="101"/>
      <c r="CP210" s="98"/>
      <c r="CQ210" s="98"/>
      <c r="CR210" s="98"/>
      <c r="CS210" s="95"/>
      <c r="CU210" s="356"/>
      <c r="CV210" s="360"/>
      <c r="CW210" s="358"/>
      <c r="CX210" s="362"/>
      <c r="CY210" s="363"/>
    </row>
    <row r="211" spans="59:103" ht="13.95" customHeight="1" thickBot="1" x14ac:dyDescent="0.3">
      <c r="BG211" s="620">
        <f t="shared" si="0"/>
        <v>0</v>
      </c>
      <c r="BH211" s="621">
        <f t="shared" si="0"/>
        <v>0</v>
      </c>
      <c r="BI211" s="622"/>
      <c r="BJ211" s="622"/>
      <c r="BK211" s="622"/>
      <c r="BL211" s="622"/>
      <c r="BM211" s="623"/>
      <c r="BN211" s="624"/>
      <c r="BO211" s="625"/>
      <c r="BQ211" s="572"/>
      <c r="BR211" s="573"/>
      <c r="BS211" s="573"/>
      <c r="BT211" s="573"/>
      <c r="BU211" s="574"/>
      <c r="BV211" s="572"/>
      <c r="BW211" s="573"/>
      <c r="BX211" s="573"/>
      <c r="BY211" s="573"/>
      <c r="BZ211" s="574"/>
      <c r="CC211" s="94"/>
      <c r="CD211" s="91"/>
      <c r="CE211" s="105" t="s">
        <v>94</v>
      </c>
      <c r="CF211" s="106"/>
      <c r="CG211" s="106"/>
      <c r="CH211" s="106"/>
      <c r="CI211" s="106"/>
      <c r="CJ211" s="106"/>
      <c r="CK211" s="106"/>
      <c r="CL211" s="106"/>
      <c r="CM211" s="106"/>
      <c r="CN211" s="55"/>
      <c r="CO211" s="91"/>
      <c r="CP211" s="91"/>
      <c r="CQ211" s="91"/>
      <c r="CR211" s="91"/>
      <c r="CS211" s="93"/>
      <c r="CU211" s="356"/>
      <c r="CV211" s="358" t="s">
        <v>149</v>
      </c>
      <c r="CW211" s="358"/>
      <c r="CX211" s="358"/>
      <c r="CY211" s="364" t="str">
        <f>$CY$179</f>
        <v>Sem5</v>
      </c>
    </row>
    <row r="212" spans="59:103" ht="13.95" customHeight="1" thickBot="1" x14ac:dyDescent="0.3">
      <c r="BG212" s="620">
        <f t="shared" si="0"/>
        <v>0</v>
      </c>
      <c r="BH212" s="621">
        <f t="shared" si="0"/>
        <v>0</v>
      </c>
      <c r="BI212" s="622"/>
      <c r="BJ212" s="622"/>
      <c r="BK212" s="622"/>
      <c r="BL212" s="622"/>
      <c r="BM212" s="623"/>
      <c r="BN212" s="624"/>
      <c r="BO212" s="625"/>
      <c r="BQ212" s="572"/>
      <c r="BR212" s="573"/>
      <c r="BS212" s="573"/>
      <c r="BT212" s="573"/>
      <c r="BU212" s="574"/>
      <c r="BV212" s="572"/>
      <c r="BW212" s="573"/>
      <c r="BX212" s="573"/>
      <c r="BY212" s="573"/>
      <c r="BZ212" s="574"/>
      <c r="CC212" s="94"/>
      <c r="CD212" s="91"/>
      <c r="CE212" s="133">
        <f>R5</f>
        <v>0</v>
      </c>
      <c r="CF212" s="134"/>
      <c r="CG212" s="134"/>
      <c r="CH212" s="134"/>
      <c r="CI212" s="134"/>
      <c r="CJ212" s="134"/>
      <c r="CK212" s="135"/>
      <c r="CL212" s="136">
        <f>R6</f>
        <v>0</v>
      </c>
      <c r="CM212" s="137"/>
      <c r="CN212" s="138"/>
      <c r="CO212" s="91"/>
      <c r="CP212" s="91"/>
      <c r="CQ212" s="139"/>
      <c r="CR212" s="139"/>
      <c r="CS212" s="93"/>
      <c r="CU212" s="356"/>
      <c r="CV212" s="365" t="s">
        <v>142</v>
      </c>
      <c r="CW212" s="358"/>
      <c r="CX212" s="365" t="s">
        <v>143</v>
      </c>
      <c r="CY212" s="365" t="s">
        <v>144</v>
      </c>
    </row>
    <row r="213" spans="59:103" ht="13.95" customHeight="1" thickBot="1" x14ac:dyDescent="0.3">
      <c r="BG213" s="620">
        <f t="shared" si="0"/>
        <v>0</v>
      </c>
      <c r="BH213" s="621">
        <f t="shared" si="0"/>
        <v>0</v>
      </c>
      <c r="BI213" s="622"/>
      <c r="BJ213" s="622"/>
      <c r="BK213" s="622"/>
      <c r="BL213" s="622"/>
      <c r="BM213" s="623"/>
      <c r="BN213" s="624"/>
      <c r="BO213" s="625"/>
      <c r="BQ213" s="572"/>
      <c r="BR213" s="573"/>
      <c r="BS213" s="573"/>
      <c r="BT213" s="573"/>
      <c r="BU213" s="574"/>
      <c r="BV213" s="572"/>
      <c r="BW213" s="573"/>
      <c r="BX213" s="573"/>
      <c r="BY213" s="573"/>
      <c r="BZ213" s="574"/>
      <c r="CC213" s="94"/>
      <c r="CD213" s="91"/>
      <c r="CE213" s="91"/>
      <c r="CF213" s="91"/>
      <c r="CG213" s="91"/>
      <c r="CH213" s="91"/>
      <c r="CI213" s="98"/>
      <c r="CJ213" s="99"/>
      <c r="CK213" s="100"/>
      <c r="CL213" s="100"/>
      <c r="CM213" s="100"/>
      <c r="CN213" s="100"/>
      <c r="CO213" s="101"/>
      <c r="CP213" s="98"/>
      <c r="CQ213" s="98"/>
      <c r="CR213" s="98"/>
      <c r="CS213" s="95"/>
      <c r="CU213" s="356"/>
      <c r="CV213" s="366"/>
      <c r="CW213" s="367"/>
      <c r="CX213" s="368"/>
      <c r="CY213" s="369"/>
    </row>
    <row r="214" spans="59:103" ht="13.95" customHeight="1" thickBot="1" x14ac:dyDescent="0.3">
      <c r="BG214" s="626">
        <f t="shared" si="0"/>
        <v>0</v>
      </c>
      <c r="BH214" s="627">
        <f t="shared" si="0"/>
        <v>0</v>
      </c>
      <c r="BI214" s="628"/>
      <c r="BJ214" s="628"/>
      <c r="BK214" s="628"/>
      <c r="BL214" s="628"/>
      <c r="BM214" s="629"/>
      <c r="BN214" s="630"/>
      <c r="BO214" s="631"/>
      <c r="BQ214" s="572"/>
      <c r="BR214" s="573"/>
      <c r="BS214" s="573"/>
      <c r="BT214" s="573"/>
      <c r="BU214" s="574"/>
      <c r="BV214" s="572"/>
      <c r="BW214" s="573"/>
      <c r="BX214" s="573"/>
      <c r="BY214" s="573"/>
      <c r="BZ214" s="574"/>
      <c r="CC214" s="330"/>
      <c r="CD214" s="329" t="s">
        <v>105</v>
      </c>
      <c r="CE214" s="331" t="s">
        <v>96</v>
      </c>
      <c r="CF214" s="331" t="s">
        <v>97</v>
      </c>
      <c r="CG214" s="331" t="s">
        <v>98</v>
      </c>
      <c r="CH214" s="330" t="s">
        <v>99</v>
      </c>
      <c r="CI214" s="332"/>
      <c r="CJ214" s="333"/>
      <c r="CK214" s="334"/>
      <c r="CL214" s="330" t="s">
        <v>95</v>
      </c>
      <c r="CM214" s="329"/>
      <c r="CN214" s="327"/>
      <c r="CO214" s="329"/>
      <c r="CP214" s="331" t="s">
        <v>96</v>
      </c>
      <c r="CQ214" s="331" t="s">
        <v>97</v>
      </c>
      <c r="CR214" s="331" t="s">
        <v>98</v>
      </c>
      <c r="CS214" s="140"/>
      <c r="CU214" s="356"/>
      <c r="CV214" s="370"/>
      <c r="CW214" s="371"/>
      <c r="CX214" s="368"/>
      <c r="CY214" s="369"/>
    </row>
    <row r="215" spans="59:103" ht="13.95" customHeight="1" x14ac:dyDescent="0.3">
      <c r="BG215" s="632" t="s">
        <v>183</v>
      </c>
      <c r="BH215" s="633">
        <f>SUM(BH210:BH214)</f>
        <v>0</v>
      </c>
      <c r="BI215" s="634"/>
      <c r="BJ215" s="634"/>
      <c r="BK215" s="634"/>
      <c r="BL215" s="634"/>
      <c r="BM215" s="635"/>
      <c r="BN215" s="618"/>
      <c r="BO215" s="619"/>
      <c r="BQ215" s="572"/>
      <c r="BR215" s="573"/>
      <c r="BS215" s="573"/>
      <c r="BT215" s="573"/>
      <c r="BU215" s="574"/>
      <c r="BV215" s="572"/>
      <c r="BW215" s="573"/>
      <c r="BX215" s="573"/>
      <c r="BY215" s="573"/>
      <c r="BZ215" s="574"/>
      <c r="CC215" s="141"/>
      <c r="CD215" s="142"/>
      <c r="CE215" s="57"/>
      <c r="CF215" s="143"/>
      <c r="CG215" s="144"/>
      <c r="CH215" s="145"/>
      <c r="CI215" s="146"/>
      <c r="CJ215" s="147"/>
      <c r="CK215" s="148"/>
      <c r="CL215" s="149"/>
      <c r="CM215" s="149"/>
      <c r="CN215" s="149"/>
      <c r="CO215" s="149"/>
      <c r="CP215" s="57"/>
      <c r="CQ215" s="150"/>
      <c r="CR215" s="151"/>
      <c r="CS215" s="140"/>
      <c r="CU215" s="356"/>
      <c r="CV215" s="370"/>
      <c r="CW215" s="371"/>
      <c r="CX215" s="368"/>
      <c r="CY215" s="369"/>
    </row>
    <row r="216" spans="59:103" ht="13.95" customHeight="1" x14ac:dyDescent="0.3">
      <c r="BG216" s="636" t="s">
        <v>184</v>
      </c>
      <c r="BH216" s="637">
        <f>A21</f>
        <v>0</v>
      </c>
      <c r="BI216" s="638"/>
      <c r="BJ216" s="638"/>
      <c r="BK216" s="638"/>
      <c r="BL216" s="638"/>
      <c r="BM216" s="639"/>
      <c r="BN216" s="624"/>
      <c r="BO216" s="625"/>
      <c r="BQ216" s="572"/>
      <c r="BR216" s="573"/>
      <c r="BS216" s="573"/>
      <c r="BT216" s="573"/>
      <c r="BU216" s="574"/>
      <c r="BV216" s="572"/>
      <c r="BW216" s="573"/>
      <c r="BX216" s="573"/>
      <c r="BY216" s="573"/>
      <c r="BZ216" s="574"/>
      <c r="CC216" s="152"/>
      <c r="CD216" s="153"/>
      <c r="CE216" s="61"/>
      <c r="CF216" s="143"/>
      <c r="CG216" s="154"/>
      <c r="CH216" s="155"/>
      <c r="CI216" s="156"/>
      <c r="CJ216" s="156"/>
      <c r="CK216" s="157"/>
      <c r="CL216" s="149"/>
      <c r="CM216" s="111"/>
      <c r="CN216" s="111"/>
      <c r="CO216" s="111"/>
      <c r="CP216" s="57"/>
      <c r="CQ216" s="150"/>
      <c r="CR216" s="158"/>
      <c r="CS216" s="93"/>
      <c r="CU216" s="356"/>
      <c r="CV216" s="370"/>
      <c r="CW216" s="371"/>
      <c r="CX216" s="368"/>
      <c r="CY216" s="369"/>
    </row>
    <row r="217" spans="59:103" ht="13.95" customHeight="1" thickBot="1" x14ac:dyDescent="0.35">
      <c r="BG217" s="640" t="s">
        <v>126</v>
      </c>
      <c r="BH217" s="641">
        <f>SUM(BH215:BH216)</f>
        <v>0</v>
      </c>
      <c r="BI217" s="642"/>
      <c r="BJ217" s="642"/>
      <c r="BK217" s="642"/>
      <c r="BL217" s="642"/>
      <c r="BM217" s="643"/>
      <c r="BN217" s="644"/>
      <c r="BO217" s="645"/>
      <c r="BQ217" s="572"/>
      <c r="BR217" s="573"/>
      <c r="BS217" s="573"/>
      <c r="BT217" s="573"/>
      <c r="BU217" s="574"/>
      <c r="BV217" s="572"/>
      <c r="BW217" s="573"/>
      <c r="BX217" s="573"/>
      <c r="BY217" s="573"/>
      <c r="BZ217" s="574"/>
      <c r="CC217" s="152"/>
      <c r="CD217" s="153"/>
      <c r="CE217" s="61"/>
      <c r="CF217" s="159"/>
      <c r="CG217" s="154"/>
      <c r="CH217" s="160"/>
      <c r="CI217" s="161"/>
      <c r="CJ217" s="161"/>
      <c r="CK217" s="162"/>
      <c r="CL217" s="149"/>
      <c r="CM217" s="111"/>
      <c r="CN217" s="111"/>
      <c r="CO217" s="111"/>
      <c r="CP217" s="57"/>
      <c r="CQ217" s="150"/>
      <c r="CR217" s="158"/>
      <c r="CS217" s="163"/>
      <c r="CU217" s="356"/>
      <c r="CV217" s="372"/>
      <c r="CW217" s="371"/>
      <c r="CX217" s="368"/>
      <c r="CY217" s="369"/>
    </row>
    <row r="218" spans="59:103" ht="13.95" customHeight="1" thickBot="1" x14ac:dyDescent="0.35">
      <c r="BG218" s="646" t="s">
        <v>185</v>
      </c>
      <c r="BH218" s="647"/>
      <c r="BI218" s="648"/>
      <c r="BJ218" s="649"/>
      <c r="BK218" s="650"/>
      <c r="BL218" s="651" t="s">
        <v>186</v>
      </c>
      <c r="BM218" s="652"/>
      <c r="BN218" s="653"/>
      <c r="BO218" s="654"/>
      <c r="BQ218" s="572"/>
      <c r="BR218" s="573"/>
      <c r="BS218" s="573"/>
      <c r="BT218" s="573"/>
      <c r="BU218" s="574"/>
      <c r="BV218" s="572"/>
      <c r="BW218" s="573"/>
      <c r="BX218" s="573"/>
      <c r="BY218" s="573"/>
      <c r="BZ218" s="574"/>
      <c r="CC218" s="152"/>
      <c r="CD218" s="153"/>
      <c r="CE218" s="61"/>
      <c r="CF218" s="159"/>
      <c r="CG218" s="154"/>
      <c r="CH218" s="155"/>
      <c r="CI218" s="156"/>
      <c r="CJ218" s="156"/>
      <c r="CK218" s="157"/>
      <c r="CL218" s="149"/>
      <c r="CM218" s="111"/>
      <c r="CN218" s="111"/>
      <c r="CO218" s="111"/>
      <c r="CP218" s="57"/>
      <c r="CQ218" s="150"/>
      <c r="CR218" s="158"/>
      <c r="CS218" s="164"/>
      <c r="CU218" s="356"/>
      <c r="CV218" s="358"/>
      <c r="CW218" s="358"/>
      <c r="CX218" s="361" t="s">
        <v>145</v>
      </c>
      <c r="CY218" s="373"/>
    </row>
    <row r="219" spans="59:103" ht="13.95" customHeight="1" thickBot="1" x14ac:dyDescent="0.35">
      <c r="BG219" s="655" t="s">
        <v>187</v>
      </c>
      <c r="BH219" s="656"/>
      <c r="BI219" s="657"/>
      <c r="BJ219" s="658"/>
      <c r="BK219" s="658"/>
      <c r="BL219" s="612"/>
      <c r="BM219" s="659"/>
      <c r="BN219" s="659"/>
      <c r="BO219" s="660"/>
      <c r="BQ219" s="572"/>
      <c r="BR219" s="573"/>
      <c r="BS219" s="573"/>
      <c r="BT219" s="573"/>
      <c r="BU219" s="574"/>
      <c r="BV219" s="572"/>
      <c r="BW219" s="573"/>
      <c r="BX219" s="573"/>
      <c r="BY219" s="573"/>
      <c r="BZ219" s="574"/>
      <c r="CC219" s="152"/>
      <c r="CD219" s="153"/>
      <c r="CE219" s="61"/>
      <c r="CF219" s="159"/>
      <c r="CG219" s="154"/>
      <c r="CH219" s="160"/>
      <c r="CI219" s="161"/>
      <c r="CJ219" s="161"/>
      <c r="CK219" s="162"/>
      <c r="CL219" s="149"/>
      <c r="CM219" s="111"/>
      <c r="CN219" s="111"/>
      <c r="CO219" s="111"/>
      <c r="CP219" s="57"/>
      <c r="CQ219" s="150"/>
      <c r="CR219" s="158"/>
      <c r="CS219" s="164"/>
      <c r="CU219" s="356"/>
      <c r="CV219" s="358"/>
      <c r="CW219" s="358"/>
      <c r="CX219" s="358"/>
      <c r="CY219" s="364"/>
    </row>
    <row r="220" spans="59:103" ht="13.95" customHeight="1" x14ac:dyDescent="0.3">
      <c r="BG220" s="661" t="s">
        <v>188</v>
      </c>
      <c r="BH220" s="662"/>
      <c r="BI220" s="617">
        <v>1</v>
      </c>
      <c r="BJ220" s="617">
        <v>2</v>
      </c>
      <c r="BK220" s="617">
        <v>3</v>
      </c>
      <c r="BL220" s="617" t="s">
        <v>126</v>
      </c>
      <c r="BM220" s="617">
        <v>69</v>
      </c>
      <c r="BN220" s="618">
        <v>169</v>
      </c>
      <c r="BO220" s="619">
        <v>269</v>
      </c>
      <c r="BQ220" s="572"/>
      <c r="BR220" s="573"/>
      <c r="BS220" s="573"/>
      <c r="BT220" s="573"/>
      <c r="BU220" s="574"/>
      <c r="BV220" s="572"/>
      <c r="BW220" s="573"/>
      <c r="BX220" s="573"/>
      <c r="BY220" s="573"/>
      <c r="BZ220" s="574"/>
      <c r="CC220" s="152"/>
      <c r="CD220" s="153"/>
      <c r="CE220" s="61"/>
      <c r="CF220" s="159"/>
      <c r="CG220" s="154"/>
      <c r="CH220" s="155"/>
      <c r="CI220" s="156"/>
      <c r="CJ220" s="156"/>
      <c r="CK220" s="157"/>
      <c r="CL220" s="149"/>
      <c r="CM220" s="111"/>
      <c r="CN220" s="111"/>
      <c r="CO220" s="111"/>
      <c r="CP220" s="57"/>
      <c r="CQ220" s="150"/>
      <c r="CR220" s="158"/>
      <c r="CS220" s="164"/>
      <c r="CU220" s="374"/>
      <c r="CV220" s="375" t="s">
        <v>146</v>
      </c>
      <c r="CW220" s="376"/>
      <c r="CX220" s="377" t="s">
        <v>147</v>
      </c>
      <c r="CY220" s="378"/>
    </row>
    <row r="221" spans="59:103" ht="13.95" customHeight="1" x14ac:dyDescent="0.3">
      <c r="BG221" s="663"/>
      <c r="BH221" s="664"/>
      <c r="BI221" s="665"/>
      <c r="BJ221" s="666"/>
      <c r="BK221" s="666"/>
      <c r="BL221" s="666"/>
      <c r="BM221" s="667"/>
      <c r="BN221" s="624"/>
      <c r="BO221" s="625"/>
      <c r="BQ221" s="572"/>
      <c r="BR221" s="573"/>
      <c r="BS221" s="573"/>
      <c r="BT221" s="573"/>
      <c r="BU221" s="574"/>
      <c r="BV221" s="572"/>
      <c r="BW221" s="573"/>
      <c r="BX221" s="573"/>
      <c r="BY221" s="573"/>
      <c r="BZ221" s="574"/>
      <c r="CC221" s="152"/>
      <c r="CD221" s="153"/>
      <c r="CE221" s="61"/>
      <c r="CF221" s="159"/>
      <c r="CG221" s="154"/>
      <c r="CH221" s="160"/>
      <c r="CI221" s="161"/>
      <c r="CJ221" s="161"/>
      <c r="CK221" s="162"/>
      <c r="CL221" s="149"/>
      <c r="CM221" s="111"/>
      <c r="CN221" s="111"/>
      <c r="CO221" s="111"/>
      <c r="CP221" s="57"/>
      <c r="CQ221" s="150"/>
      <c r="CR221" s="158"/>
      <c r="CS221" s="164"/>
    </row>
    <row r="222" spans="59:103" ht="13.95" customHeight="1" thickBot="1" x14ac:dyDescent="0.35">
      <c r="BG222" s="668"/>
      <c r="BH222" s="669"/>
      <c r="BI222" s="670"/>
      <c r="BJ222" s="667"/>
      <c r="BK222" s="667"/>
      <c r="BL222" s="667"/>
      <c r="BM222" s="639"/>
      <c r="BN222" s="624"/>
      <c r="BO222" s="625"/>
      <c r="BQ222" s="572"/>
      <c r="BR222" s="573"/>
      <c r="BS222" s="573"/>
      <c r="BT222" s="573"/>
      <c r="BU222" s="574"/>
      <c r="BV222" s="572"/>
      <c r="BW222" s="573"/>
      <c r="BX222" s="573"/>
      <c r="BY222" s="573"/>
      <c r="BZ222" s="574"/>
      <c r="CC222" s="118"/>
      <c r="CD222" s="165"/>
      <c r="CE222" s="76"/>
      <c r="CF222" s="166"/>
      <c r="CG222" s="167"/>
      <c r="CH222" s="168"/>
      <c r="CI222" s="169"/>
      <c r="CJ222" s="169"/>
      <c r="CK222" s="170"/>
      <c r="CL222" s="119"/>
      <c r="CM222" s="119"/>
      <c r="CN222" s="119"/>
      <c r="CO222" s="119"/>
      <c r="CP222" s="76"/>
      <c r="CQ222" s="171"/>
      <c r="CR222" s="172"/>
      <c r="CS222" s="173"/>
      <c r="CU222" s="353"/>
      <c r="CV222" s="354" t="s">
        <v>136</v>
      </c>
      <c r="CW222" s="354"/>
      <c r="CX222" s="354" t="s">
        <v>137</v>
      </c>
      <c r="CY222" s="355">
        <f>$CY$175</f>
        <v>42649</v>
      </c>
    </row>
    <row r="223" spans="59:103" ht="13.95" customHeight="1" x14ac:dyDescent="0.3">
      <c r="BG223" s="671" t="s">
        <v>189</v>
      </c>
      <c r="BH223" s="669"/>
      <c r="BI223" s="670"/>
      <c r="BJ223" s="667"/>
      <c r="BK223" s="667"/>
      <c r="BL223" s="667"/>
      <c r="BM223" s="672"/>
      <c r="BN223" s="644"/>
      <c r="BO223" s="645"/>
      <c r="BQ223" s="572"/>
      <c r="BR223" s="579"/>
      <c r="BS223" s="573"/>
      <c r="BT223" s="573"/>
      <c r="BU223" s="574"/>
      <c r="BV223" s="572"/>
      <c r="BW223" s="573"/>
      <c r="BX223" s="573"/>
      <c r="BY223" s="573"/>
      <c r="BZ223" s="574"/>
      <c r="CU223" s="356"/>
      <c r="CV223" s="357" t="s">
        <v>6</v>
      </c>
      <c r="CW223" s="358"/>
      <c r="CX223" s="359" t="str">
        <f>$CX$176</f>
        <v xml:space="preserve">          Joueurs @ $13.00</v>
      </c>
      <c r="CY223" s="359" t="s">
        <v>139</v>
      </c>
    </row>
    <row r="224" spans="59:103" ht="13.95" customHeight="1" x14ac:dyDescent="0.3">
      <c r="BG224" s="673"/>
      <c r="BH224" s="674"/>
      <c r="BI224" s="675"/>
      <c r="BJ224" s="672"/>
      <c r="BK224" s="672"/>
      <c r="BL224" s="672"/>
      <c r="BM224" s="672"/>
      <c r="BN224" s="644"/>
      <c r="BO224" s="645"/>
      <c r="BQ224" s="572"/>
      <c r="BR224" s="573"/>
      <c r="BS224" s="573"/>
      <c r="BT224" s="573"/>
      <c r="BU224" s="574"/>
      <c r="BV224" s="572"/>
      <c r="BW224" s="573"/>
      <c r="BX224" s="573"/>
      <c r="BY224" s="573"/>
      <c r="BZ224" s="574"/>
      <c r="CU224" s="356"/>
      <c r="CV224" s="360" t="str">
        <f>Donnees!BF6</f>
        <v>Jocelyne Brunelle</v>
      </c>
      <c r="CW224" s="358"/>
      <c r="CX224" s="361" t="str">
        <f>$CX$177</f>
        <v xml:space="preserve">          Substituts @ $10.00</v>
      </c>
      <c r="CY224" s="361" t="s">
        <v>139</v>
      </c>
    </row>
    <row r="225" spans="59:103" ht="13.95" customHeight="1" thickBot="1" x14ac:dyDescent="0.35">
      <c r="BG225" s="676"/>
      <c r="BH225" s="675"/>
      <c r="BI225" s="675"/>
      <c r="BJ225" s="672"/>
      <c r="BK225" s="672"/>
      <c r="BL225" s="677"/>
      <c r="BM225" s="678"/>
      <c r="BN225" s="678"/>
      <c r="BO225" s="679"/>
      <c r="BQ225" s="572"/>
      <c r="BR225" s="573"/>
      <c r="BS225" s="573"/>
      <c r="BT225" s="573"/>
      <c r="BU225" s="574"/>
      <c r="BV225" s="572"/>
      <c r="BW225" s="573"/>
      <c r="BX225" s="573"/>
      <c r="BY225" s="573"/>
      <c r="BZ225" s="574"/>
      <c r="CU225" s="356"/>
      <c r="CV225" s="360"/>
      <c r="CW225" s="358"/>
      <c r="CX225" s="362"/>
      <c r="CY225" s="363"/>
    </row>
    <row r="226" spans="59:103" ht="13.95" customHeight="1" thickBot="1" x14ac:dyDescent="0.35">
      <c r="BG226" s="680"/>
      <c r="BH226" s="681"/>
      <c r="BI226" s="682"/>
      <c r="BJ226" s="682"/>
      <c r="BK226" s="683"/>
      <c r="BL226" s="614" t="s">
        <v>190</v>
      </c>
      <c r="BM226" s="684"/>
      <c r="BN226" s="659"/>
      <c r="BO226" s="660"/>
      <c r="BQ226" s="575"/>
      <c r="BR226" s="576"/>
      <c r="BS226" s="576"/>
      <c r="BT226" s="576"/>
      <c r="BU226" s="577"/>
      <c r="BV226" s="575"/>
      <c r="BW226" s="576"/>
      <c r="BX226" s="576"/>
      <c r="BY226" s="576"/>
      <c r="BZ226" s="577"/>
      <c r="CU226" s="356"/>
      <c r="CV226" s="358" t="s">
        <v>150</v>
      </c>
      <c r="CW226" s="358"/>
      <c r="CX226" s="358"/>
      <c r="CY226" s="364" t="str">
        <f>$CY$179</f>
        <v>Sem5</v>
      </c>
    </row>
    <row r="227" spans="59:103" ht="13.95" customHeight="1" x14ac:dyDescent="0.25">
      <c r="BG227" s="586"/>
      <c r="BH227" s="587" t="s">
        <v>176</v>
      </c>
      <c r="BI227" s="588"/>
      <c r="BJ227" s="588" t="s">
        <v>177</v>
      </c>
      <c r="BK227" s="588"/>
      <c r="BL227" s="588"/>
      <c r="BM227" s="588"/>
      <c r="BN227" s="588"/>
      <c r="BO227" s="589"/>
      <c r="BQ227" s="578"/>
      <c r="BR227" s="579"/>
      <c r="BS227" s="579"/>
      <c r="BT227" s="579"/>
      <c r="BU227" s="580"/>
      <c r="BV227" s="578"/>
      <c r="BW227" s="579"/>
      <c r="BX227" s="579"/>
      <c r="BY227" s="579"/>
      <c r="BZ227" s="580"/>
      <c r="CU227" s="356"/>
      <c r="CV227" s="365" t="s">
        <v>142</v>
      </c>
      <c r="CW227" s="358"/>
      <c r="CX227" s="365" t="s">
        <v>143</v>
      </c>
      <c r="CY227" s="365" t="s">
        <v>144</v>
      </c>
    </row>
    <row r="228" spans="59:103" ht="13.95" customHeight="1" x14ac:dyDescent="0.25">
      <c r="BG228" s="590"/>
      <c r="BH228" s="591"/>
      <c r="BI228" s="592" t="s">
        <v>178</v>
      </c>
      <c r="BJ228" s="592"/>
      <c r="BK228" s="592"/>
      <c r="BL228" s="592"/>
      <c r="BM228" s="592"/>
      <c r="BN228" s="593" t="s">
        <v>179</v>
      </c>
      <c r="BO228" s="594">
        <v>6</v>
      </c>
      <c r="BQ228" s="572"/>
      <c r="BR228" s="573"/>
      <c r="BS228" s="573"/>
      <c r="BT228" s="573"/>
      <c r="BU228" s="574"/>
      <c r="BV228" s="572"/>
      <c r="BW228" s="573"/>
      <c r="BX228" s="573"/>
      <c r="BY228" s="573"/>
      <c r="BZ228" s="574"/>
      <c r="CU228" s="356"/>
      <c r="CV228" s="366"/>
      <c r="CW228" s="367"/>
      <c r="CX228" s="368"/>
      <c r="CY228" s="369"/>
    </row>
    <row r="229" spans="59:103" ht="13.95" customHeight="1" x14ac:dyDescent="0.3">
      <c r="BG229" s="595"/>
      <c r="BH229" s="596"/>
      <c r="BI229" s="597"/>
      <c r="BJ229" s="597"/>
      <c r="BK229" s="597"/>
      <c r="BL229" s="597"/>
      <c r="BM229" s="597"/>
      <c r="BN229" s="593"/>
      <c r="BO229" s="594"/>
      <c r="BQ229" s="572"/>
      <c r="BR229" s="573"/>
      <c r="BS229" s="573"/>
      <c r="BT229" s="573"/>
      <c r="BU229" s="574"/>
      <c r="BV229" s="572"/>
      <c r="BW229" s="573"/>
      <c r="BX229" s="573"/>
      <c r="BY229" s="573"/>
      <c r="BZ229" s="574"/>
      <c r="CU229" s="356"/>
      <c r="CV229" s="370"/>
      <c r="CW229" s="371"/>
      <c r="CX229" s="368"/>
      <c r="CY229" s="369"/>
    </row>
    <row r="230" spans="59:103" ht="13.95" customHeight="1" x14ac:dyDescent="0.25">
      <c r="BG230" s="598" t="s">
        <v>180</v>
      </c>
      <c r="BH230" s="599">
        <v>3</v>
      </c>
      <c r="BI230" s="592"/>
      <c r="BJ230" s="592"/>
      <c r="BK230" s="592" t="s">
        <v>100</v>
      </c>
      <c r="BL230" s="600">
        <f>$BL$178</f>
        <v>42642</v>
      </c>
      <c r="BM230" s="601"/>
      <c r="BN230" s="602"/>
      <c r="BO230" s="603"/>
      <c r="BQ230" s="572"/>
      <c r="BR230" s="573"/>
      <c r="BS230" s="573"/>
      <c r="BT230" s="573"/>
      <c r="BU230" s="574"/>
      <c r="BV230" s="572"/>
      <c r="BW230" s="573"/>
      <c r="BX230" s="573"/>
      <c r="BY230" s="573"/>
      <c r="BZ230" s="574"/>
      <c r="CU230" s="356"/>
      <c r="CV230" s="370"/>
      <c r="CW230" s="371"/>
      <c r="CX230" s="368"/>
      <c r="CY230" s="369"/>
    </row>
    <row r="231" spans="59:103" ht="13.95" customHeight="1" x14ac:dyDescent="0.3">
      <c r="BG231" s="604"/>
      <c r="BH231" s="596"/>
      <c r="BI231" s="597"/>
      <c r="BJ231" s="597"/>
      <c r="BK231" s="597"/>
      <c r="BL231" s="596"/>
      <c r="BM231" s="597"/>
      <c r="BN231" s="593"/>
      <c r="BO231" s="594"/>
      <c r="BQ231" s="572"/>
      <c r="BR231" s="573"/>
      <c r="BS231" s="573"/>
      <c r="BT231" s="573"/>
      <c r="BU231" s="574"/>
      <c r="BV231" s="572"/>
      <c r="BW231" s="573"/>
      <c r="BX231" s="573"/>
      <c r="BY231" s="573"/>
      <c r="BZ231" s="574"/>
      <c r="CU231" s="356"/>
      <c r="CV231" s="370"/>
      <c r="CW231" s="371"/>
      <c r="CX231" s="368"/>
      <c r="CY231" s="369"/>
    </row>
    <row r="232" spans="59:103" ht="13.95" customHeight="1" x14ac:dyDescent="0.3">
      <c r="BG232" s="598" t="s">
        <v>181</v>
      </c>
      <c r="BH232" s="605" t="str">
        <f>Donnees!BF5</f>
        <v>André Ouimet</v>
      </c>
      <c r="BI232" s="591"/>
      <c r="BJ232" s="596"/>
      <c r="BK232" s="606"/>
      <c r="BL232" s="593" t="str">
        <f>$BL$180</f>
        <v>Sem4</v>
      </c>
      <c r="BM232" s="607"/>
      <c r="BN232" s="606"/>
      <c r="BO232" s="608"/>
      <c r="BQ232" s="572"/>
      <c r="BR232" s="573"/>
      <c r="BS232" s="573"/>
      <c r="BT232" s="573"/>
      <c r="BU232" s="574"/>
      <c r="BV232" s="572"/>
      <c r="BW232" s="573"/>
      <c r="BX232" s="573"/>
      <c r="BY232" s="573"/>
      <c r="BZ232" s="574"/>
      <c r="CU232" s="356"/>
      <c r="CV232" s="372"/>
      <c r="CW232" s="371"/>
      <c r="CX232" s="368"/>
      <c r="CY232" s="369"/>
    </row>
    <row r="233" spans="59:103" ht="13.95" customHeight="1" thickBot="1" x14ac:dyDescent="0.35">
      <c r="BG233" s="609"/>
      <c r="BH233" s="610"/>
      <c r="BI233" s="611"/>
      <c r="BJ233" s="612"/>
      <c r="BK233" s="612"/>
      <c r="BL233" s="610"/>
      <c r="BM233" s="613"/>
      <c r="BN233" s="611"/>
      <c r="BO233" s="614"/>
      <c r="BQ233" s="572"/>
      <c r="BR233" s="573"/>
      <c r="BS233" s="573"/>
      <c r="BT233" s="573"/>
      <c r="BU233" s="574"/>
      <c r="BV233" s="572"/>
      <c r="BW233" s="573"/>
      <c r="BX233" s="573"/>
      <c r="BY233" s="573"/>
      <c r="BZ233" s="574"/>
      <c r="CU233" s="356"/>
      <c r="CV233" s="358"/>
      <c r="CW233" s="358"/>
      <c r="CX233" s="361" t="s">
        <v>145</v>
      </c>
      <c r="CY233" s="373"/>
    </row>
    <row r="234" spans="59:103" ht="13.95" customHeight="1" thickBot="1" x14ac:dyDescent="0.3">
      <c r="BG234" s="615" t="s">
        <v>182</v>
      </c>
      <c r="BH234" s="616" t="s">
        <v>172</v>
      </c>
      <c r="BI234" s="617">
        <v>1</v>
      </c>
      <c r="BJ234" s="617">
        <v>2</v>
      </c>
      <c r="BK234" s="617">
        <v>3</v>
      </c>
      <c r="BL234" s="617" t="s">
        <v>126</v>
      </c>
      <c r="BM234" s="617">
        <v>69</v>
      </c>
      <c r="BN234" s="618">
        <v>169</v>
      </c>
      <c r="BO234" s="619">
        <v>269</v>
      </c>
      <c r="BQ234" s="581"/>
      <c r="BR234" s="582"/>
      <c r="BS234" s="582"/>
      <c r="BT234" s="583"/>
      <c r="BU234" s="584"/>
      <c r="BV234" s="581"/>
      <c r="BW234" s="582"/>
      <c r="BX234" s="582"/>
      <c r="BY234" s="583"/>
      <c r="BZ234" s="584"/>
      <c r="CU234" s="356"/>
      <c r="CV234" s="358"/>
      <c r="CW234" s="358"/>
      <c r="CX234" s="358"/>
      <c r="CY234" s="364"/>
    </row>
    <row r="235" spans="59:103" ht="13.95" customHeight="1" x14ac:dyDescent="0.25">
      <c r="BG235" s="620">
        <f t="shared" ref="BG235:BH239" si="1">C22</f>
        <v>0</v>
      </c>
      <c r="BH235" s="621">
        <f t="shared" si="1"/>
        <v>0</v>
      </c>
      <c r="BI235" s="622"/>
      <c r="BJ235" s="622"/>
      <c r="BK235" s="622"/>
      <c r="BL235" s="622"/>
      <c r="BM235" s="623"/>
      <c r="BN235" s="624"/>
      <c r="BO235" s="625"/>
      <c r="CU235" s="374"/>
      <c r="CV235" s="375" t="s">
        <v>146</v>
      </c>
      <c r="CW235" s="376"/>
      <c r="CX235" s="377" t="s">
        <v>147</v>
      </c>
      <c r="CY235" s="378"/>
    </row>
    <row r="236" spans="59:103" ht="13.95" customHeight="1" x14ac:dyDescent="0.25">
      <c r="BG236" s="620">
        <f t="shared" si="1"/>
        <v>0</v>
      </c>
      <c r="BH236" s="621">
        <f t="shared" si="1"/>
        <v>0</v>
      </c>
      <c r="BI236" s="622"/>
      <c r="BJ236" s="622"/>
      <c r="BK236" s="622"/>
      <c r="BL236" s="622"/>
      <c r="BM236" s="623"/>
      <c r="BN236" s="624"/>
      <c r="BO236" s="625"/>
      <c r="CU236" s="379"/>
      <c r="CV236" s="379"/>
      <c r="CW236" s="379"/>
      <c r="CX236" s="379"/>
      <c r="CY236" s="379"/>
    </row>
    <row r="237" spans="59:103" ht="13.95" customHeight="1" x14ac:dyDescent="0.3">
      <c r="BG237" s="620">
        <f t="shared" si="1"/>
        <v>0</v>
      </c>
      <c r="BH237" s="621">
        <f t="shared" si="1"/>
        <v>0</v>
      </c>
      <c r="BI237" s="622"/>
      <c r="BJ237" s="622"/>
      <c r="BK237" s="622"/>
      <c r="BL237" s="622"/>
      <c r="BM237" s="623"/>
      <c r="BN237" s="624"/>
      <c r="BO237" s="625"/>
      <c r="CU237" s="48"/>
      <c r="CV237" s="48"/>
      <c r="CW237" s="48"/>
      <c r="CX237" s="48"/>
      <c r="CY237" s="48"/>
    </row>
    <row r="238" spans="59:103" ht="13.95" customHeight="1" x14ac:dyDescent="0.25">
      <c r="BG238" s="620">
        <f t="shared" si="1"/>
        <v>0</v>
      </c>
      <c r="BH238" s="621">
        <f t="shared" si="1"/>
        <v>0</v>
      </c>
      <c r="BI238" s="622"/>
      <c r="BJ238" s="622"/>
      <c r="BK238" s="622"/>
      <c r="BL238" s="622"/>
      <c r="BM238" s="623"/>
      <c r="BN238" s="624"/>
      <c r="BO238" s="625"/>
      <c r="CU238" s="353"/>
      <c r="CV238" s="354" t="s">
        <v>136</v>
      </c>
      <c r="CW238" s="354"/>
      <c r="CX238" s="354" t="s">
        <v>137</v>
      </c>
      <c r="CY238" s="355">
        <f>$CY$175</f>
        <v>42649</v>
      </c>
    </row>
    <row r="239" spans="59:103" ht="13.95" customHeight="1" thickBot="1" x14ac:dyDescent="0.3">
      <c r="BG239" s="626">
        <f t="shared" si="1"/>
        <v>0</v>
      </c>
      <c r="BH239" s="627">
        <f t="shared" si="1"/>
        <v>0</v>
      </c>
      <c r="BI239" s="628"/>
      <c r="BJ239" s="628"/>
      <c r="BK239" s="628"/>
      <c r="BL239" s="628"/>
      <c r="BM239" s="629"/>
      <c r="BN239" s="630"/>
      <c r="BO239" s="631"/>
      <c r="CU239" s="356"/>
      <c r="CV239" s="357" t="s">
        <v>6</v>
      </c>
      <c r="CW239" s="358"/>
      <c r="CX239" s="359" t="str">
        <f>$CX$176</f>
        <v xml:space="preserve">          Joueurs @ $13.00</v>
      </c>
      <c r="CY239" s="359" t="s">
        <v>139</v>
      </c>
    </row>
    <row r="240" spans="59:103" ht="13.95" customHeight="1" x14ac:dyDescent="0.3">
      <c r="BG240" s="632" t="s">
        <v>183</v>
      </c>
      <c r="BH240" s="633">
        <f>SUM(BH235:BH239)</f>
        <v>0</v>
      </c>
      <c r="BI240" s="634"/>
      <c r="BJ240" s="634"/>
      <c r="BK240" s="634"/>
      <c r="BL240" s="634"/>
      <c r="BM240" s="635"/>
      <c r="BN240" s="618"/>
      <c r="BO240" s="619"/>
      <c r="CU240" s="356"/>
      <c r="CV240" s="360" t="str">
        <f>Donnees!BF7</f>
        <v>Gilberte Caron</v>
      </c>
      <c r="CW240" s="358"/>
      <c r="CX240" s="361" t="str">
        <f>$CX$177</f>
        <v xml:space="preserve">          Substituts @ $10.00</v>
      </c>
      <c r="CY240" s="361" t="s">
        <v>139</v>
      </c>
    </row>
    <row r="241" spans="59:103" ht="13.95" customHeight="1" x14ac:dyDescent="0.3">
      <c r="BG241" s="636" t="s">
        <v>184</v>
      </c>
      <c r="BH241" s="637">
        <f>A31</f>
        <v>0</v>
      </c>
      <c r="BI241" s="638"/>
      <c r="BJ241" s="638"/>
      <c r="BK241" s="638"/>
      <c r="BL241" s="638"/>
      <c r="BM241" s="639"/>
      <c r="BN241" s="624"/>
      <c r="BO241" s="625"/>
      <c r="CU241" s="356"/>
      <c r="CV241" s="360"/>
      <c r="CW241" s="358"/>
      <c r="CX241" s="362"/>
      <c r="CY241" s="363"/>
    </row>
    <row r="242" spans="59:103" ht="13.95" customHeight="1" thickBot="1" x14ac:dyDescent="0.35">
      <c r="BG242" s="640" t="s">
        <v>126</v>
      </c>
      <c r="BH242" s="641">
        <f>SUM(BH240:BH241)</f>
        <v>0</v>
      </c>
      <c r="BI242" s="642"/>
      <c r="BJ242" s="642"/>
      <c r="BK242" s="642"/>
      <c r="BL242" s="642"/>
      <c r="BM242" s="643"/>
      <c r="BN242" s="644"/>
      <c r="BO242" s="645"/>
      <c r="CU242" s="356"/>
      <c r="CV242" s="358" t="s">
        <v>151</v>
      </c>
      <c r="CW242" s="358"/>
      <c r="CX242" s="358"/>
      <c r="CY242" s="364" t="str">
        <f>$CY$179</f>
        <v>Sem5</v>
      </c>
    </row>
    <row r="243" spans="59:103" ht="13.95" customHeight="1" thickBot="1" x14ac:dyDescent="0.35">
      <c r="BG243" s="646" t="s">
        <v>185</v>
      </c>
      <c r="BH243" s="647"/>
      <c r="BI243" s="648"/>
      <c r="BJ243" s="649"/>
      <c r="BK243" s="650"/>
      <c r="BL243" s="651" t="s">
        <v>186</v>
      </c>
      <c r="BM243" s="652"/>
      <c r="BN243" s="653"/>
      <c r="BO243" s="654"/>
      <c r="CU243" s="356"/>
      <c r="CV243" s="365" t="s">
        <v>142</v>
      </c>
      <c r="CW243" s="358"/>
      <c r="CX243" s="365" t="s">
        <v>143</v>
      </c>
      <c r="CY243" s="365" t="s">
        <v>144</v>
      </c>
    </row>
    <row r="244" spans="59:103" ht="13.95" customHeight="1" thickBot="1" x14ac:dyDescent="0.35">
      <c r="BG244" s="655" t="s">
        <v>187</v>
      </c>
      <c r="BH244" s="656"/>
      <c r="BI244" s="657"/>
      <c r="BJ244" s="658"/>
      <c r="BK244" s="658"/>
      <c r="BL244" s="612"/>
      <c r="BM244" s="659"/>
      <c r="BN244" s="659"/>
      <c r="BO244" s="660"/>
      <c r="CU244" s="356"/>
      <c r="CV244" s="366"/>
      <c r="CW244" s="367"/>
      <c r="CX244" s="368"/>
      <c r="CY244" s="369"/>
    </row>
    <row r="245" spans="59:103" ht="13.95" customHeight="1" x14ac:dyDescent="0.25">
      <c r="BG245" s="661" t="s">
        <v>188</v>
      </c>
      <c r="BH245" s="662"/>
      <c r="BI245" s="617">
        <v>1</v>
      </c>
      <c r="BJ245" s="617">
        <v>2</v>
      </c>
      <c r="BK245" s="617">
        <v>3</v>
      </c>
      <c r="BL245" s="617" t="s">
        <v>126</v>
      </c>
      <c r="BM245" s="617">
        <v>69</v>
      </c>
      <c r="BN245" s="618">
        <v>169</v>
      </c>
      <c r="BO245" s="619">
        <v>269</v>
      </c>
      <c r="CU245" s="356"/>
      <c r="CV245" s="370"/>
      <c r="CW245" s="371"/>
      <c r="CX245" s="368"/>
      <c r="CY245" s="369"/>
    </row>
    <row r="246" spans="59:103" ht="13.95" customHeight="1" x14ac:dyDescent="0.3">
      <c r="BG246" s="663"/>
      <c r="BH246" s="664"/>
      <c r="BI246" s="665"/>
      <c r="BJ246" s="666"/>
      <c r="BK246" s="666"/>
      <c r="BL246" s="666"/>
      <c r="BM246" s="667"/>
      <c r="BN246" s="624"/>
      <c r="BO246" s="625"/>
      <c r="CU246" s="356"/>
      <c r="CV246" s="370"/>
      <c r="CW246" s="371"/>
      <c r="CX246" s="368"/>
      <c r="CY246" s="369"/>
    </row>
    <row r="247" spans="59:103" ht="13.95" customHeight="1" x14ac:dyDescent="0.3">
      <c r="BG247" s="668"/>
      <c r="BH247" s="669"/>
      <c r="BI247" s="670"/>
      <c r="BJ247" s="667"/>
      <c r="BK247" s="667"/>
      <c r="BL247" s="667"/>
      <c r="BM247" s="639"/>
      <c r="BN247" s="624"/>
      <c r="BO247" s="625"/>
      <c r="CU247" s="356"/>
      <c r="CV247" s="370"/>
      <c r="CW247" s="371"/>
      <c r="CX247" s="368"/>
      <c r="CY247" s="369"/>
    </row>
    <row r="248" spans="59:103" ht="13.95" customHeight="1" x14ac:dyDescent="0.3">
      <c r="BG248" s="671" t="s">
        <v>189</v>
      </c>
      <c r="BH248" s="669"/>
      <c r="BI248" s="670"/>
      <c r="BJ248" s="667"/>
      <c r="BK248" s="667"/>
      <c r="BL248" s="667"/>
      <c r="BM248" s="672"/>
      <c r="BN248" s="644"/>
      <c r="BO248" s="645"/>
      <c r="CU248" s="356"/>
      <c r="CV248" s="372"/>
      <c r="CW248" s="371"/>
      <c r="CX248" s="368"/>
      <c r="CY248" s="369"/>
    </row>
    <row r="249" spans="59:103" ht="13.95" customHeight="1" x14ac:dyDescent="0.3">
      <c r="BG249" s="673"/>
      <c r="BH249" s="674"/>
      <c r="BI249" s="675"/>
      <c r="BJ249" s="672"/>
      <c r="BK249" s="672"/>
      <c r="BL249" s="672"/>
      <c r="BM249" s="672"/>
      <c r="BN249" s="644"/>
      <c r="BO249" s="645"/>
      <c r="CU249" s="356"/>
      <c r="CV249" s="358"/>
      <c r="CW249" s="358"/>
      <c r="CX249" s="361" t="s">
        <v>145</v>
      </c>
      <c r="CY249" s="373"/>
    </row>
    <row r="250" spans="59:103" ht="13.95" customHeight="1" thickBot="1" x14ac:dyDescent="0.35">
      <c r="BG250" s="676"/>
      <c r="BH250" s="675"/>
      <c r="BI250" s="675"/>
      <c r="BJ250" s="672"/>
      <c r="BK250" s="672"/>
      <c r="BL250" s="677"/>
      <c r="BM250" s="678"/>
      <c r="BN250" s="678"/>
      <c r="BO250" s="679"/>
      <c r="CU250" s="356"/>
      <c r="CV250" s="358"/>
      <c r="CW250" s="358"/>
      <c r="CX250" s="358"/>
      <c r="CY250" s="364"/>
    </row>
    <row r="251" spans="59:103" ht="13.95" customHeight="1" thickBot="1" x14ac:dyDescent="0.35">
      <c r="BG251" s="680"/>
      <c r="BH251" s="681"/>
      <c r="BI251" s="682"/>
      <c r="BJ251" s="682"/>
      <c r="BK251" s="683"/>
      <c r="BL251" s="614" t="s">
        <v>190</v>
      </c>
      <c r="BM251" s="684"/>
      <c r="BN251" s="659"/>
      <c r="BO251" s="660"/>
      <c r="CU251" s="374"/>
      <c r="CV251" s="375" t="s">
        <v>146</v>
      </c>
      <c r="CW251" s="376"/>
      <c r="CX251" s="377" t="s">
        <v>147</v>
      </c>
      <c r="CY251" s="378"/>
    </row>
    <row r="252" spans="59:103" ht="13.95" customHeight="1" x14ac:dyDescent="0.3">
      <c r="BG252" s="685"/>
      <c r="BH252" s="686"/>
      <c r="BI252" s="685"/>
      <c r="BJ252" s="685"/>
      <c r="BK252" s="685"/>
      <c r="BL252" s="685"/>
      <c r="BM252" s="685"/>
      <c r="BN252" s="26"/>
      <c r="BO252" s="26"/>
      <c r="CU252" s="48"/>
      <c r="CV252" s="48"/>
      <c r="CW252" s="48"/>
      <c r="CX252" s="48"/>
      <c r="CY252" s="48"/>
    </row>
    <row r="253" spans="59:103" ht="13.95" customHeight="1" thickBot="1" x14ac:dyDescent="0.35">
      <c r="BG253" s="48"/>
      <c r="BH253" s="48"/>
      <c r="BI253" s="48"/>
      <c r="BJ253" s="48"/>
      <c r="BK253" s="48"/>
      <c r="BL253" s="48"/>
      <c r="BM253" s="48"/>
      <c r="BN253" s="48"/>
      <c r="BO253" s="48"/>
      <c r="CU253" s="48"/>
      <c r="CV253" s="48"/>
      <c r="CW253" s="48"/>
      <c r="CX253" s="48"/>
      <c r="CY253" s="48"/>
    </row>
    <row r="254" spans="59:103" ht="13.95" customHeight="1" x14ac:dyDescent="0.25">
      <c r="BG254" s="586"/>
      <c r="BH254" s="587" t="s">
        <v>176</v>
      </c>
      <c r="BI254" s="588"/>
      <c r="BJ254" s="588" t="s">
        <v>177</v>
      </c>
      <c r="BK254" s="588"/>
      <c r="BL254" s="588"/>
      <c r="BM254" s="588"/>
      <c r="BN254" s="588"/>
      <c r="BO254" s="589"/>
      <c r="CU254" s="353"/>
      <c r="CV254" s="354" t="s">
        <v>136</v>
      </c>
      <c r="CW254" s="354"/>
      <c r="CX254" s="354" t="s">
        <v>137</v>
      </c>
      <c r="CY254" s="355">
        <f>$CY$175</f>
        <v>42649</v>
      </c>
    </row>
    <row r="255" spans="59:103" ht="13.95" customHeight="1" x14ac:dyDescent="0.25">
      <c r="BG255" s="590"/>
      <c r="BH255" s="591"/>
      <c r="BI255" s="592" t="s">
        <v>178</v>
      </c>
      <c r="BJ255" s="592"/>
      <c r="BK255" s="592"/>
      <c r="BL255" s="592"/>
      <c r="BM255" s="592"/>
      <c r="BN255" s="593" t="s">
        <v>179</v>
      </c>
      <c r="BO255" s="594">
        <v>15</v>
      </c>
      <c r="CU255" s="356"/>
      <c r="CV255" s="357" t="s">
        <v>6</v>
      </c>
      <c r="CW255" s="358"/>
      <c r="CX255" s="359" t="str">
        <f>$CX$176</f>
        <v xml:space="preserve">          Joueurs @ $13.00</v>
      </c>
      <c r="CY255" s="359" t="s">
        <v>139</v>
      </c>
    </row>
    <row r="256" spans="59:103" ht="13.95" customHeight="1" x14ac:dyDescent="0.3">
      <c r="BG256" s="595"/>
      <c r="BH256" s="596"/>
      <c r="BI256" s="597"/>
      <c r="BJ256" s="597"/>
      <c r="BK256" s="597"/>
      <c r="BL256" s="597"/>
      <c r="BM256" s="597"/>
      <c r="BN256" s="593"/>
      <c r="BO256" s="594"/>
      <c r="CU256" s="356"/>
      <c r="CV256" s="360" t="str">
        <f>Donnees!BF8</f>
        <v>Carole Moreau</v>
      </c>
      <c r="CW256" s="358"/>
      <c r="CX256" s="361" t="str">
        <f>$CX$177</f>
        <v xml:space="preserve">          Substituts @ $10.00</v>
      </c>
      <c r="CY256" s="361" t="s">
        <v>139</v>
      </c>
    </row>
    <row r="257" spans="59:103" ht="13.95" customHeight="1" x14ac:dyDescent="0.25">
      <c r="BG257" s="598" t="s">
        <v>180</v>
      </c>
      <c r="BH257" s="599">
        <v>4</v>
      </c>
      <c r="BI257" s="592"/>
      <c r="BJ257" s="592"/>
      <c r="BK257" s="592" t="s">
        <v>100</v>
      </c>
      <c r="BL257" s="600">
        <f>$BL$178</f>
        <v>42642</v>
      </c>
      <c r="BM257" s="601"/>
      <c r="BN257" s="602"/>
      <c r="BO257" s="603"/>
      <c r="CU257" s="356"/>
      <c r="CV257" s="360"/>
      <c r="CW257" s="358"/>
      <c r="CX257" s="362"/>
      <c r="CY257" s="363"/>
    </row>
    <row r="258" spans="59:103" ht="13.95" customHeight="1" x14ac:dyDescent="0.3">
      <c r="BG258" s="604"/>
      <c r="BH258" s="596"/>
      <c r="BI258" s="597"/>
      <c r="BJ258" s="597"/>
      <c r="BK258" s="597"/>
      <c r="BL258" s="596"/>
      <c r="BM258" s="597"/>
      <c r="BN258" s="593"/>
      <c r="BO258" s="594"/>
      <c r="CU258" s="356"/>
      <c r="CV258" s="358" t="s">
        <v>152</v>
      </c>
      <c r="CW258" s="358"/>
      <c r="CX258" s="358"/>
      <c r="CY258" s="364" t="str">
        <f>$CY$179</f>
        <v>Sem5</v>
      </c>
    </row>
    <row r="259" spans="59:103" ht="13.95" customHeight="1" x14ac:dyDescent="0.3">
      <c r="BG259" s="598" t="s">
        <v>181</v>
      </c>
      <c r="BH259" s="605" t="str">
        <f>Donnees!BF6</f>
        <v>Jocelyne Brunelle</v>
      </c>
      <c r="BI259" s="591"/>
      <c r="BJ259" s="596"/>
      <c r="BK259" s="606"/>
      <c r="BL259" s="593" t="str">
        <f>$BL$180</f>
        <v>Sem4</v>
      </c>
      <c r="BM259" s="607"/>
      <c r="BN259" s="606"/>
      <c r="BO259" s="608"/>
      <c r="CU259" s="356"/>
      <c r="CV259" s="365" t="s">
        <v>142</v>
      </c>
      <c r="CW259" s="358"/>
      <c r="CX259" s="365" t="s">
        <v>143</v>
      </c>
      <c r="CY259" s="365" t="s">
        <v>144</v>
      </c>
    </row>
    <row r="260" spans="59:103" ht="13.95" customHeight="1" thickBot="1" x14ac:dyDescent="0.35">
      <c r="BG260" s="609"/>
      <c r="BH260" s="610"/>
      <c r="BI260" s="611"/>
      <c r="BJ260" s="612"/>
      <c r="BK260" s="612"/>
      <c r="BL260" s="610"/>
      <c r="BM260" s="613"/>
      <c r="BN260" s="611"/>
      <c r="BO260" s="614"/>
      <c r="CU260" s="356"/>
      <c r="CV260" s="366"/>
      <c r="CW260" s="367"/>
      <c r="CX260" s="368"/>
      <c r="CY260" s="369"/>
    </row>
    <row r="261" spans="59:103" ht="13.95" customHeight="1" x14ac:dyDescent="0.25">
      <c r="BG261" s="615" t="s">
        <v>182</v>
      </c>
      <c r="BH261" s="616" t="s">
        <v>172</v>
      </c>
      <c r="BI261" s="617">
        <v>1</v>
      </c>
      <c r="BJ261" s="617">
        <v>2</v>
      </c>
      <c r="BK261" s="617">
        <v>3</v>
      </c>
      <c r="BL261" s="617" t="s">
        <v>126</v>
      </c>
      <c r="BM261" s="617">
        <v>69</v>
      </c>
      <c r="BN261" s="618">
        <v>169</v>
      </c>
      <c r="BO261" s="619">
        <v>269</v>
      </c>
      <c r="CU261" s="356"/>
      <c r="CV261" s="370"/>
      <c r="CW261" s="371"/>
      <c r="CX261" s="368"/>
      <c r="CY261" s="369"/>
    </row>
    <row r="262" spans="59:103" ht="13.95" customHeight="1" x14ac:dyDescent="0.25">
      <c r="BG262" s="620">
        <f t="shared" ref="BG262:BH266" si="2">C32</f>
        <v>0</v>
      </c>
      <c r="BH262" s="621">
        <f t="shared" si="2"/>
        <v>0</v>
      </c>
      <c r="BI262" s="622"/>
      <c r="BJ262" s="622"/>
      <c r="BK262" s="622"/>
      <c r="BL262" s="622"/>
      <c r="BM262" s="623"/>
      <c r="BN262" s="624"/>
      <c r="BO262" s="625"/>
      <c r="CU262" s="356"/>
      <c r="CV262" s="370"/>
      <c r="CW262" s="371"/>
      <c r="CX262" s="368"/>
      <c r="CY262" s="369"/>
    </row>
    <row r="263" spans="59:103" ht="13.95" customHeight="1" x14ac:dyDescent="0.25">
      <c r="BG263" s="620">
        <f t="shared" si="2"/>
        <v>0</v>
      </c>
      <c r="BH263" s="621">
        <f t="shared" si="2"/>
        <v>0</v>
      </c>
      <c r="BI263" s="622"/>
      <c r="BJ263" s="622"/>
      <c r="BK263" s="622"/>
      <c r="BL263" s="622"/>
      <c r="BM263" s="623"/>
      <c r="BN263" s="624"/>
      <c r="BO263" s="625"/>
      <c r="CU263" s="356"/>
      <c r="CV263" s="370"/>
      <c r="CW263" s="371"/>
      <c r="CX263" s="368"/>
      <c r="CY263" s="369"/>
    </row>
    <row r="264" spans="59:103" ht="13.95" customHeight="1" x14ac:dyDescent="0.25">
      <c r="BG264" s="620">
        <f t="shared" si="2"/>
        <v>0</v>
      </c>
      <c r="BH264" s="621">
        <f t="shared" si="2"/>
        <v>0</v>
      </c>
      <c r="BI264" s="622"/>
      <c r="BJ264" s="622"/>
      <c r="BK264" s="622"/>
      <c r="BL264" s="622"/>
      <c r="BM264" s="623"/>
      <c r="BN264" s="624"/>
      <c r="BO264" s="625"/>
      <c r="CU264" s="356"/>
      <c r="CV264" s="372"/>
      <c r="CW264" s="371"/>
      <c r="CX264" s="368"/>
      <c r="CY264" s="369"/>
    </row>
    <row r="265" spans="59:103" ht="13.95" customHeight="1" x14ac:dyDescent="0.25">
      <c r="BG265" s="620">
        <f t="shared" si="2"/>
        <v>0</v>
      </c>
      <c r="BH265" s="621">
        <f t="shared" si="2"/>
        <v>0</v>
      </c>
      <c r="BI265" s="622"/>
      <c r="BJ265" s="622"/>
      <c r="BK265" s="622"/>
      <c r="BL265" s="622"/>
      <c r="BM265" s="623"/>
      <c r="BN265" s="624"/>
      <c r="BO265" s="625"/>
      <c r="CU265" s="356"/>
      <c r="CV265" s="358"/>
      <c r="CW265" s="358"/>
      <c r="CX265" s="361" t="s">
        <v>145</v>
      </c>
      <c r="CY265" s="373"/>
    </row>
    <row r="266" spans="59:103" ht="13.95" customHeight="1" thickBot="1" x14ac:dyDescent="0.3">
      <c r="BG266" s="626">
        <f t="shared" si="2"/>
        <v>0</v>
      </c>
      <c r="BH266" s="627">
        <f t="shared" si="2"/>
        <v>0</v>
      </c>
      <c r="BI266" s="628"/>
      <c r="BJ266" s="628"/>
      <c r="BK266" s="628"/>
      <c r="BL266" s="628"/>
      <c r="BM266" s="629"/>
      <c r="BN266" s="630"/>
      <c r="BO266" s="631"/>
      <c r="CU266" s="356"/>
      <c r="CV266" s="358"/>
      <c r="CW266" s="358"/>
      <c r="CX266" s="358"/>
      <c r="CY266" s="364"/>
    </row>
    <row r="267" spans="59:103" ht="13.95" customHeight="1" x14ac:dyDescent="0.3">
      <c r="BG267" s="632" t="s">
        <v>183</v>
      </c>
      <c r="BH267" s="633">
        <f>SUM(BH262:BH266)</f>
        <v>0</v>
      </c>
      <c r="BI267" s="634"/>
      <c r="BJ267" s="634"/>
      <c r="BK267" s="634"/>
      <c r="BL267" s="634"/>
      <c r="BM267" s="635"/>
      <c r="BN267" s="618"/>
      <c r="BO267" s="619"/>
      <c r="CU267" s="374"/>
      <c r="CV267" s="375" t="s">
        <v>146</v>
      </c>
      <c r="CW267" s="376"/>
      <c r="CX267" s="377" t="s">
        <v>147</v>
      </c>
      <c r="CY267" s="378"/>
    </row>
    <row r="268" spans="59:103" ht="13.95" customHeight="1" x14ac:dyDescent="0.3">
      <c r="BG268" s="636" t="s">
        <v>184</v>
      </c>
      <c r="BH268" s="637">
        <f>A41</f>
        <v>0</v>
      </c>
      <c r="BI268" s="638"/>
      <c r="BJ268" s="638"/>
      <c r="BK268" s="638"/>
      <c r="BL268" s="638"/>
      <c r="BM268" s="639"/>
      <c r="BN268" s="624"/>
      <c r="BO268" s="625"/>
    </row>
    <row r="269" spans="59:103" ht="13.95" customHeight="1" thickBot="1" x14ac:dyDescent="0.35">
      <c r="BG269" s="640" t="s">
        <v>126</v>
      </c>
      <c r="BH269" s="641">
        <f>SUM(BH267:BH268)</f>
        <v>0</v>
      </c>
      <c r="BI269" s="642"/>
      <c r="BJ269" s="642"/>
      <c r="BK269" s="642"/>
      <c r="BL269" s="642"/>
      <c r="BM269" s="643"/>
      <c r="BN269" s="644"/>
      <c r="BO269" s="645"/>
      <c r="CU269" s="353"/>
      <c r="CV269" s="354" t="s">
        <v>136</v>
      </c>
      <c r="CW269" s="354"/>
      <c r="CX269" s="354" t="s">
        <v>137</v>
      </c>
      <c r="CY269" s="355">
        <f>$CY$175</f>
        <v>42649</v>
      </c>
    </row>
    <row r="270" spans="59:103" ht="13.95" customHeight="1" thickBot="1" x14ac:dyDescent="0.35">
      <c r="BG270" s="646" t="s">
        <v>185</v>
      </c>
      <c r="BH270" s="647"/>
      <c r="BI270" s="648"/>
      <c r="BJ270" s="649"/>
      <c r="BK270" s="650"/>
      <c r="BL270" s="651" t="s">
        <v>186</v>
      </c>
      <c r="BM270" s="652"/>
      <c r="BN270" s="653"/>
      <c r="BO270" s="654"/>
      <c r="CU270" s="356"/>
      <c r="CV270" s="357" t="s">
        <v>6</v>
      </c>
      <c r="CW270" s="358"/>
      <c r="CX270" s="359" t="str">
        <f>$CX$176</f>
        <v xml:space="preserve">          Joueurs @ $13.00</v>
      </c>
      <c r="CY270" s="359" t="s">
        <v>139</v>
      </c>
    </row>
    <row r="271" spans="59:103" ht="13.95" customHeight="1" thickBot="1" x14ac:dyDescent="0.35">
      <c r="BG271" s="655" t="s">
        <v>187</v>
      </c>
      <c r="BH271" s="656"/>
      <c r="BI271" s="657"/>
      <c r="BJ271" s="658"/>
      <c r="BK271" s="658"/>
      <c r="BL271" s="612"/>
      <c r="BM271" s="659"/>
      <c r="BN271" s="659"/>
      <c r="BO271" s="660"/>
      <c r="CU271" s="356"/>
      <c r="CV271" s="360" t="str">
        <f>Donnees!BF9</f>
        <v>Cécile Hébert</v>
      </c>
      <c r="CW271" s="358"/>
      <c r="CX271" s="361" t="str">
        <f>$CX$177</f>
        <v xml:space="preserve">          Substituts @ $10.00</v>
      </c>
      <c r="CY271" s="361" t="s">
        <v>139</v>
      </c>
    </row>
    <row r="272" spans="59:103" ht="13.95" customHeight="1" x14ac:dyDescent="0.25">
      <c r="BG272" s="661" t="s">
        <v>188</v>
      </c>
      <c r="BH272" s="662"/>
      <c r="BI272" s="617">
        <v>1</v>
      </c>
      <c r="BJ272" s="617">
        <v>2</v>
      </c>
      <c r="BK272" s="617">
        <v>3</v>
      </c>
      <c r="BL272" s="617" t="s">
        <v>126</v>
      </c>
      <c r="BM272" s="617">
        <v>69</v>
      </c>
      <c r="BN272" s="618">
        <v>169</v>
      </c>
      <c r="BO272" s="619">
        <v>269</v>
      </c>
      <c r="CU272" s="356"/>
      <c r="CV272" s="360"/>
      <c r="CW272" s="358"/>
      <c r="CX272" s="362"/>
      <c r="CY272" s="363"/>
    </row>
    <row r="273" spans="59:103" ht="13.95" customHeight="1" x14ac:dyDescent="0.3">
      <c r="BG273" s="663"/>
      <c r="BH273" s="664"/>
      <c r="BI273" s="665"/>
      <c r="BJ273" s="666"/>
      <c r="BK273" s="666"/>
      <c r="BL273" s="666"/>
      <c r="BM273" s="667"/>
      <c r="BN273" s="624"/>
      <c r="BO273" s="625"/>
      <c r="CU273" s="356"/>
      <c r="CV273" s="358" t="s">
        <v>153</v>
      </c>
      <c r="CW273" s="358"/>
      <c r="CX273" s="358"/>
      <c r="CY273" s="364" t="str">
        <f>$CY$179</f>
        <v>Sem5</v>
      </c>
    </row>
    <row r="274" spans="59:103" ht="13.95" customHeight="1" x14ac:dyDescent="0.3">
      <c r="BG274" s="668"/>
      <c r="BH274" s="669"/>
      <c r="BI274" s="670"/>
      <c r="BJ274" s="667"/>
      <c r="BK274" s="667"/>
      <c r="BL274" s="667"/>
      <c r="BM274" s="639"/>
      <c r="BN274" s="624"/>
      <c r="BO274" s="625"/>
      <c r="CU274" s="356"/>
      <c r="CV274" s="365" t="s">
        <v>142</v>
      </c>
      <c r="CW274" s="358"/>
      <c r="CX274" s="365" t="s">
        <v>143</v>
      </c>
      <c r="CY274" s="365" t="s">
        <v>144</v>
      </c>
    </row>
    <row r="275" spans="59:103" ht="13.95" customHeight="1" x14ac:dyDescent="0.3">
      <c r="BG275" s="671" t="s">
        <v>189</v>
      </c>
      <c r="BH275" s="669"/>
      <c r="BI275" s="670"/>
      <c r="BJ275" s="667"/>
      <c r="BK275" s="667"/>
      <c r="BL275" s="667"/>
      <c r="BM275" s="672"/>
      <c r="BN275" s="644"/>
      <c r="BO275" s="645"/>
      <c r="CU275" s="356"/>
      <c r="CV275" s="366"/>
      <c r="CW275" s="367"/>
      <c r="CX275" s="368"/>
      <c r="CY275" s="369"/>
    </row>
    <row r="276" spans="59:103" ht="13.95" customHeight="1" x14ac:dyDescent="0.3">
      <c r="BG276" s="673"/>
      <c r="BH276" s="674"/>
      <c r="BI276" s="675"/>
      <c r="BJ276" s="672"/>
      <c r="BK276" s="672"/>
      <c r="BL276" s="672"/>
      <c r="BM276" s="672"/>
      <c r="BN276" s="644"/>
      <c r="BO276" s="645"/>
      <c r="CU276" s="356"/>
      <c r="CV276" s="370"/>
      <c r="CW276" s="371"/>
      <c r="CX276" s="368"/>
      <c r="CY276" s="369"/>
    </row>
    <row r="277" spans="59:103" ht="13.95" customHeight="1" thickBot="1" x14ac:dyDescent="0.35">
      <c r="BG277" s="676"/>
      <c r="BH277" s="675"/>
      <c r="BI277" s="675"/>
      <c r="BJ277" s="672"/>
      <c r="BK277" s="672"/>
      <c r="BL277" s="677"/>
      <c r="BM277" s="678"/>
      <c r="BN277" s="678"/>
      <c r="BO277" s="679"/>
      <c r="CU277" s="356"/>
      <c r="CV277" s="370"/>
      <c r="CW277" s="371"/>
      <c r="CX277" s="368"/>
      <c r="CY277" s="369"/>
    </row>
    <row r="278" spans="59:103" ht="13.95" customHeight="1" thickBot="1" x14ac:dyDescent="0.35">
      <c r="BG278" s="680"/>
      <c r="BH278" s="681"/>
      <c r="BI278" s="682"/>
      <c r="BJ278" s="682"/>
      <c r="BK278" s="683"/>
      <c r="BL278" s="614" t="s">
        <v>190</v>
      </c>
      <c r="BM278" s="684"/>
      <c r="BN278" s="659"/>
      <c r="BO278" s="660"/>
      <c r="CU278" s="356"/>
      <c r="CV278" s="370"/>
      <c r="CW278" s="371"/>
      <c r="CX278" s="368"/>
      <c r="CY278" s="369"/>
    </row>
    <row r="279" spans="59:103" ht="13.95" customHeight="1" x14ac:dyDescent="0.25">
      <c r="BG279" s="586"/>
      <c r="BH279" s="587" t="s">
        <v>176</v>
      </c>
      <c r="BI279" s="588"/>
      <c r="BJ279" s="588" t="s">
        <v>177</v>
      </c>
      <c r="BK279" s="588"/>
      <c r="BL279" s="588"/>
      <c r="BM279" s="588"/>
      <c r="BN279" s="588"/>
      <c r="BO279" s="589"/>
      <c r="CU279" s="356"/>
      <c r="CV279" s="372"/>
      <c r="CW279" s="371"/>
      <c r="CX279" s="368"/>
      <c r="CY279" s="369"/>
    </row>
    <row r="280" spans="59:103" ht="13.95" customHeight="1" x14ac:dyDescent="0.25">
      <c r="BG280" s="590"/>
      <c r="BH280" s="591"/>
      <c r="BI280" s="592" t="s">
        <v>178</v>
      </c>
      <c r="BJ280" s="592"/>
      <c r="BK280" s="592"/>
      <c r="BL280" s="592"/>
      <c r="BM280" s="592"/>
      <c r="BN280" s="593" t="s">
        <v>179</v>
      </c>
      <c r="BO280" s="594">
        <v>8</v>
      </c>
      <c r="CU280" s="356"/>
      <c r="CV280" s="358"/>
      <c r="CW280" s="358"/>
      <c r="CX280" s="361" t="s">
        <v>145</v>
      </c>
      <c r="CY280" s="373"/>
    </row>
    <row r="281" spans="59:103" ht="13.95" customHeight="1" thickBot="1" x14ac:dyDescent="0.35">
      <c r="BG281" s="595"/>
      <c r="BH281" s="596"/>
      <c r="BI281" s="597"/>
      <c r="BJ281" s="597"/>
      <c r="BK281" s="597"/>
      <c r="BL281" s="597"/>
      <c r="BM281" s="597"/>
      <c r="BN281" s="593"/>
      <c r="BO281" s="594"/>
      <c r="CU281" s="356"/>
      <c r="CV281" s="358"/>
      <c r="CW281" s="358"/>
      <c r="CX281" s="358"/>
      <c r="CY281" s="364"/>
    </row>
    <row r="282" spans="59:103" ht="13.95" customHeight="1" x14ac:dyDescent="0.25">
      <c r="BG282" s="598" t="s">
        <v>180</v>
      </c>
      <c r="BH282" s="599">
        <v>5</v>
      </c>
      <c r="BI282" s="592"/>
      <c r="BJ282" s="592"/>
      <c r="BK282" s="592" t="s">
        <v>100</v>
      </c>
      <c r="BL282" s="600">
        <f>$BL$178</f>
        <v>42642</v>
      </c>
      <c r="BM282" s="601"/>
      <c r="BN282" s="602"/>
      <c r="BO282" s="603"/>
      <c r="CU282" s="374"/>
      <c r="CV282" s="375" t="s">
        <v>146</v>
      </c>
      <c r="CW282" s="376"/>
      <c r="CX282" s="377" t="s">
        <v>147</v>
      </c>
      <c r="CY282" s="378"/>
    </row>
    <row r="283" spans="59:103" ht="13.95" customHeight="1" x14ac:dyDescent="0.3">
      <c r="BG283" s="604"/>
      <c r="BH283" s="596"/>
      <c r="BI283" s="597"/>
      <c r="BJ283" s="597"/>
      <c r="BK283" s="597"/>
      <c r="BL283" s="596"/>
      <c r="BM283" s="597"/>
      <c r="BN283" s="593"/>
      <c r="BO283" s="594"/>
      <c r="CU283" s="379"/>
      <c r="CV283" s="379"/>
      <c r="CW283" s="379"/>
      <c r="CX283" s="379"/>
      <c r="CY283" s="379"/>
    </row>
    <row r="284" spans="59:103" ht="13.95" customHeight="1" x14ac:dyDescent="0.3">
      <c r="BG284" s="598" t="s">
        <v>181</v>
      </c>
      <c r="BH284" s="605" t="str">
        <f>Donnees!BF7</f>
        <v>Gilberte Caron</v>
      </c>
      <c r="BI284" s="591"/>
      <c r="BJ284" s="596"/>
      <c r="BK284" s="606"/>
      <c r="BL284" s="593" t="str">
        <f>$BL$180</f>
        <v>Sem4</v>
      </c>
      <c r="BM284" s="607"/>
      <c r="BN284" s="606"/>
      <c r="BO284" s="608"/>
      <c r="CU284" s="48"/>
      <c r="CV284" s="48"/>
      <c r="CW284" s="48"/>
      <c r="CX284" s="48"/>
      <c r="CY284" s="48"/>
    </row>
    <row r="285" spans="59:103" ht="13.95" customHeight="1" thickBot="1" x14ac:dyDescent="0.35">
      <c r="BG285" s="609"/>
      <c r="BH285" s="610"/>
      <c r="BI285" s="611"/>
      <c r="BJ285" s="612"/>
      <c r="BK285" s="612"/>
      <c r="BL285" s="610"/>
      <c r="BM285" s="613"/>
      <c r="BN285" s="611"/>
      <c r="BO285" s="614"/>
      <c r="CU285" s="353"/>
      <c r="CV285" s="354" t="s">
        <v>136</v>
      </c>
      <c r="CW285" s="354"/>
      <c r="CX285" s="354" t="s">
        <v>137</v>
      </c>
      <c r="CY285" s="355">
        <f>$CY$175</f>
        <v>42649</v>
      </c>
    </row>
    <row r="286" spans="59:103" ht="13.95" customHeight="1" x14ac:dyDescent="0.25">
      <c r="BG286" s="615" t="s">
        <v>182</v>
      </c>
      <c r="BH286" s="616" t="s">
        <v>172</v>
      </c>
      <c r="BI286" s="617">
        <v>1</v>
      </c>
      <c r="BJ286" s="617">
        <v>2</v>
      </c>
      <c r="BK286" s="617">
        <v>3</v>
      </c>
      <c r="BL286" s="617" t="s">
        <v>126</v>
      </c>
      <c r="BM286" s="617">
        <v>69</v>
      </c>
      <c r="BN286" s="618">
        <v>169</v>
      </c>
      <c r="BO286" s="619">
        <v>269</v>
      </c>
      <c r="CU286" s="356"/>
      <c r="CV286" s="357" t="s">
        <v>6</v>
      </c>
      <c r="CW286" s="358"/>
      <c r="CX286" s="359" t="str">
        <f>$CX$176</f>
        <v xml:space="preserve">          Joueurs @ $13.00</v>
      </c>
      <c r="CY286" s="359" t="s">
        <v>139</v>
      </c>
    </row>
    <row r="287" spans="59:103" ht="13.95" customHeight="1" x14ac:dyDescent="0.25">
      <c r="BG287" s="620">
        <f t="shared" ref="BG287:BH291" si="3">C42</f>
        <v>0</v>
      </c>
      <c r="BH287" s="621">
        <f t="shared" si="3"/>
        <v>0</v>
      </c>
      <c r="BI287" s="622"/>
      <c r="BJ287" s="622"/>
      <c r="BK287" s="622"/>
      <c r="BL287" s="622"/>
      <c r="BM287" s="623"/>
      <c r="BN287" s="624"/>
      <c r="BO287" s="625"/>
      <c r="CU287" s="356"/>
      <c r="CV287" s="360" t="str">
        <f>Donnees!BF10</f>
        <v>Jeannine Chartré</v>
      </c>
      <c r="CW287" s="358"/>
      <c r="CX287" s="361" t="str">
        <f>$CX$177</f>
        <v xml:space="preserve">          Substituts @ $10.00</v>
      </c>
      <c r="CY287" s="361" t="s">
        <v>139</v>
      </c>
    </row>
    <row r="288" spans="59:103" ht="13.95" customHeight="1" x14ac:dyDescent="0.25">
      <c r="BG288" s="620">
        <f t="shared" si="3"/>
        <v>0</v>
      </c>
      <c r="BH288" s="621">
        <f t="shared" si="3"/>
        <v>0</v>
      </c>
      <c r="BI288" s="622"/>
      <c r="BJ288" s="622"/>
      <c r="BK288" s="622"/>
      <c r="BL288" s="622"/>
      <c r="BM288" s="623"/>
      <c r="BN288" s="624"/>
      <c r="BO288" s="625"/>
      <c r="CU288" s="356"/>
      <c r="CV288" s="360"/>
      <c r="CW288" s="358"/>
      <c r="CX288" s="362"/>
      <c r="CY288" s="363"/>
    </row>
    <row r="289" spans="59:103" ht="13.95" customHeight="1" x14ac:dyDescent="0.25">
      <c r="BG289" s="620">
        <f t="shared" si="3"/>
        <v>0</v>
      </c>
      <c r="BH289" s="621">
        <f t="shared" si="3"/>
        <v>0</v>
      </c>
      <c r="BI289" s="622"/>
      <c r="BJ289" s="622"/>
      <c r="BK289" s="622"/>
      <c r="BL289" s="622"/>
      <c r="BM289" s="623"/>
      <c r="BN289" s="624"/>
      <c r="BO289" s="625"/>
      <c r="CU289" s="356"/>
      <c r="CV289" s="358" t="s">
        <v>154</v>
      </c>
      <c r="CW289" s="358"/>
      <c r="CX289" s="358"/>
      <c r="CY289" s="364" t="str">
        <f>$CY$179</f>
        <v>Sem5</v>
      </c>
    </row>
    <row r="290" spans="59:103" ht="13.95" customHeight="1" x14ac:dyDescent="0.25">
      <c r="BG290" s="620">
        <f t="shared" si="3"/>
        <v>0</v>
      </c>
      <c r="BH290" s="621">
        <f t="shared" si="3"/>
        <v>0</v>
      </c>
      <c r="BI290" s="622"/>
      <c r="BJ290" s="622"/>
      <c r="BK290" s="622"/>
      <c r="BL290" s="622"/>
      <c r="BM290" s="623"/>
      <c r="BN290" s="624"/>
      <c r="BO290" s="625"/>
      <c r="CU290" s="356"/>
      <c r="CV290" s="365" t="s">
        <v>142</v>
      </c>
      <c r="CW290" s="358"/>
      <c r="CX290" s="365" t="s">
        <v>143</v>
      </c>
      <c r="CY290" s="365" t="s">
        <v>144</v>
      </c>
    </row>
    <row r="291" spans="59:103" ht="13.95" customHeight="1" thickBot="1" x14ac:dyDescent="0.3">
      <c r="BG291" s="626">
        <f t="shared" si="3"/>
        <v>0</v>
      </c>
      <c r="BH291" s="627">
        <f t="shared" si="3"/>
        <v>0</v>
      </c>
      <c r="BI291" s="628"/>
      <c r="BJ291" s="628"/>
      <c r="BK291" s="628"/>
      <c r="BL291" s="628"/>
      <c r="BM291" s="629"/>
      <c r="BN291" s="630"/>
      <c r="BO291" s="631"/>
      <c r="CU291" s="356"/>
      <c r="CV291" s="366"/>
      <c r="CW291" s="367"/>
      <c r="CX291" s="368"/>
      <c r="CY291" s="369"/>
    </row>
    <row r="292" spans="59:103" ht="13.95" customHeight="1" x14ac:dyDescent="0.3">
      <c r="BG292" s="632" t="s">
        <v>183</v>
      </c>
      <c r="BH292" s="633">
        <f>SUM(BH287:BH291)</f>
        <v>0</v>
      </c>
      <c r="BI292" s="634"/>
      <c r="BJ292" s="634"/>
      <c r="BK292" s="634"/>
      <c r="BL292" s="634"/>
      <c r="BM292" s="635"/>
      <c r="BN292" s="618"/>
      <c r="BO292" s="619"/>
      <c r="CU292" s="356"/>
      <c r="CV292" s="370"/>
      <c r="CW292" s="371"/>
      <c r="CX292" s="368"/>
      <c r="CY292" s="369"/>
    </row>
    <row r="293" spans="59:103" ht="13.95" customHeight="1" x14ac:dyDescent="0.3">
      <c r="BG293" s="636" t="s">
        <v>184</v>
      </c>
      <c r="BH293" s="637">
        <f>A51</f>
        <v>0</v>
      </c>
      <c r="BI293" s="638"/>
      <c r="BJ293" s="638"/>
      <c r="BK293" s="638"/>
      <c r="BL293" s="638"/>
      <c r="BM293" s="639"/>
      <c r="BN293" s="624"/>
      <c r="BO293" s="625"/>
      <c r="CU293" s="356"/>
      <c r="CV293" s="370"/>
      <c r="CW293" s="371"/>
      <c r="CX293" s="368"/>
      <c r="CY293" s="369"/>
    </row>
    <row r="294" spans="59:103" ht="13.95" customHeight="1" thickBot="1" x14ac:dyDescent="0.35">
      <c r="BG294" s="640" t="s">
        <v>126</v>
      </c>
      <c r="BH294" s="641">
        <f>SUM(BH292:BH293)</f>
        <v>0</v>
      </c>
      <c r="BI294" s="642"/>
      <c r="BJ294" s="642"/>
      <c r="BK294" s="642"/>
      <c r="BL294" s="642"/>
      <c r="BM294" s="643"/>
      <c r="BN294" s="644"/>
      <c r="BO294" s="645"/>
      <c r="CU294" s="356"/>
      <c r="CV294" s="370"/>
      <c r="CW294" s="371"/>
      <c r="CX294" s="368"/>
      <c r="CY294" s="369"/>
    </row>
    <row r="295" spans="59:103" ht="13.95" customHeight="1" thickBot="1" x14ac:dyDescent="0.35">
      <c r="BG295" s="646" t="s">
        <v>185</v>
      </c>
      <c r="BH295" s="647"/>
      <c r="BI295" s="648"/>
      <c r="BJ295" s="649"/>
      <c r="BK295" s="650"/>
      <c r="BL295" s="651" t="s">
        <v>186</v>
      </c>
      <c r="BM295" s="652"/>
      <c r="BN295" s="653"/>
      <c r="BO295" s="654"/>
      <c r="CU295" s="356"/>
      <c r="CV295" s="372"/>
      <c r="CW295" s="371"/>
      <c r="CX295" s="368"/>
      <c r="CY295" s="369"/>
    </row>
    <row r="296" spans="59:103" ht="13.95" customHeight="1" thickBot="1" x14ac:dyDescent="0.35">
      <c r="BG296" s="655" t="s">
        <v>187</v>
      </c>
      <c r="BH296" s="656"/>
      <c r="BI296" s="657"/>
      <c r="BJ296" s="658"/>
      <c r="BK296" s="658"/>
      <c r="BL296" s="612"/>
      <c r="BM296" s="659"/>
      <c r="BN296" s="659"/>
      <c r="BO296" s="660"/>
      <c r="CU296" s="356"/>
      <c r="CV296" s="358"/>
      <c r="CW296" s="358"/>
      <c r="CX296" s="361" t="s">
        <v>145</v>
      </c>
      <c r="CY296" s="373"/>
    </row>
    <row r="297" spans="59:103" ht="13.95" customHeight="1" thickBot="1" x14ac:dyDescent="0.3">
      <c r="BG297" s="661" t="s">
        <v>188</v>
      </c>
      <c r="BH297" s="662"/>
      <c r="BI297" s="617">
        <v>1</v>
      </c>
      <c r="BJ297" s="617">
        <v>2</v>
      </c>
      <c r="BK297" s="617">
        <v>3</v>
      </c>
      <c r="BL297" s="617" t="s">
        <v>126</v>
      </c>
      <c r="BM297" s="617">
        <v>69</v>
      </c>
      <c r="BN297" s="618">
        <v>169</v>
      </c>
      <c r="BO297" s="619">
        <v>269</v>
      </c>
      <c r="CU297" s="356"/>
      <c r="CV297" s="358"/>
      <c r="CW297" s="358"/>
      <c r="CX297" s="358"/>
      <c r="CY297" s="364"/>
    </row>
    <row r="298" spans="59:103" ht="13.95" customHeight="1" x14ac:dyDescent="0.3">
      <c r="BG298" s="663"/>
      <c r="BH298" s="664"/>
      <c r="BI298" s="665"/>
      <c r="BJ298" s="666"/>
      <c r="BK298" s="666"/>
      <c r="BL298" s="666"/>
      <c r="BM298" s="667"/>
      <c r="BN298" s="624"/>
      <c r="BO298" s="625"/>
      <c r="CU298" s="374"/>
      <c r="CV298" s="375" t="s">
        <v>146</v>
      </c>
      <c r="CW298" s="376"/>
      <c r="CX298" s="377" t="s">
        <v>147</v>
      </c>
      <c r="CY298" s="378"/>
    </row>
    <row r="299" spans="59:103" ht="13.95" customHeight="1" x14ac:dyDescent="0.3">
      <c r="BG299" s="668"/>
      <c r="BH299" s="669"/>
      <c r="BI299" s="670"/>
      <c r="BJ299" s="667"/>
      <c r="BK299" s="667"/>
      <c r="BL299" s="667"/>
      <c r="BM299" s="639"/>
      <c r="BN299" s="624"/>
      <c r="BO299" s="625"/>
      <c r="CU299" s="48"/>
      <c r="CV299" s="48"/>
      <c r="CW299" s="48"/>
      <c r="CX299" s="48"/>
      <c r="CY299" s="48"/>
    </row>
    <row r="300" spans="59:103" ht="13.95" customHeight="1" x14ac:dyDescent="0.3">
      <c r="BG300" s="671" t="s">
        <v>189</v>
      </c>
      <c r="BH300" s="669"/>
      <c r="BI300" s="670"/>
      <c r="BJ300" s="667"/>
      <c r="BK300" s="667"/>
      <c r="BL300" s="667"/>
      <c r="BM300" s="672"/>
      <c r="BN300" s="644"/>
      <c r="BO300" s="645"/>
      <c r="CU300" s="48"/>
      <c r="CV300" s="48"/>
      <c r="CW300" s="48"/>
      <c r="CX300" s="48"/>
      <c r="CY300" s="48"/>
    </row>
    <row r="301" spans="59:103" ht="13.95" customHeight="1" x14ac:dyDescent="0.3">
      <c r="BG301" s="673"/>
      <c r="BH301" s="674"/>
      <c r="BI301" s="675"/>
      <c r="BJ301" s="672"/>
      <c r="BK301" s="672"/>
      <c r="BL301" s="672"/>
      <c r="BM301" s="672"/>
      <c r="BN301" s="644"/>
      <c r="BO301" s="645"/>
      <c r="CU301" s="353"/>
      <c r="CV301" s="354" t="s">
        <v>136</v>
      </c>
      <c r="CW301" s="354"/>
      <c r="CX301" s="354" t="s">
        <v>137</v>
      </c>
      <c r="CY301" s="355">
        <f>$CY$175</f>
        <v>42649</v>
      </c>
    </row>
    <row r="302" spans="59:103" ht="13.95" customHeight="1" thickBot="1" x14ac:dyDescent="0.35">
      <c r="BG302" s="676"/>
      <c r="BH302" s="675"/>
      <c r="BI302" s="675"/>
      <c r="BJ302" s="672"/>
      <c r="BK302" s="672"/>
      <c r="BL302" s="677"/>
      <c r="BM302" s="678"/>
      <c r="BN302" s="678"/>
      <c r="BO302" s="679"/>
      <c r="CU302" s="356"/>
      <c r="CV302" s="357" t="s">
        <v>6</v>
      </c>
      <c r="CW302" s="358"/>
      <c r="CX302" s="359" t="str">
        <f>$CX$176</f>
        <v xml:space="preserve">          Joueurs @ $13.00</v>
      </c>
      <c r="CY302" s="359" t="s">
        <v>139</v>
      </c>
    </row>
    <row r="303" spans="59:103" ht="13.95" customHeight="1" thickBot="1" x14ac:dyDescent="0.35">
      <c r="BG303" s="680"/>
      <c r="BH303" s="681"/>
      <c r="BI303" s="682"/>
      <c r="BJ303" s="682"/>
      <c r="BK303" s="683"/>
      <c r="BL303" s="614" t="s">
        <v>190</v>
      </c>
      <c r="BM303" s="684"/>
      <c r="BN303" s="659"/>
      <c r="BO303" s="660"/>
      <c r="CU303" s="356"/>
      <c r="CV303" s="360" t="str">
        <f>Donnees!BF11</f>
        <v>France Baril</v>
      </c>
      <c r="CW303" s="358"/>
      <c r="CX303" s="361" t="str">
        <f>$CX$177</f>
        <v xml:space="preserve">          Substituts @ $10.00</v>
      </c>
      <c r="CY303" s="361" t="s">
        <v>139</v>
      </c>
    </row>
    <row r="304" spans="59:103" ht="13.95" customHeight="1" x14ac:dyDescent="0.3">
      <c r="BG304" s="685"/>
      <c r="BH304" s="686"/>
      <c r="BI304" s="685"/>
      <c r="BJ304" s="685"/>
      <c r="BK304" s="685"/>
      <c r="BL304" s="685"/>
      <c r="BM304" s="685"/>
      <c r="BN304" s="26"/>
      <c r="BO304" s="26"/>
      <c r="CU304" s="356"/>
      <c r="CV304" s="360"/>
      <c r="CW304" s="358"/>
      <c r="CX304" s="362"/>
      <c r="CY304" s="363"/>
    </row>
    <row r="305" spans="59:103" ht="13.95" customHeight="1" thickBot="1" x14ac:dyDescent="0.35">
      <c r="BG305" s="48"/>
      <c r="BH305" s="48"/>
      <c r="BI305" s="48"/>
      <c r="BJ305" s="48"/>
      <c r="BK305" s="48"/>
      <c r="BL305" s="48"/>
      <c r="BM305" s="48"/>
      <c r="BN305" s="48"/>
      <c r="BO305" s="48"/>
      <c r="CU305" s="356"/>
      <c r="CV305" s="358" t="s">
        <v>155</v>
      </c>
      <c r="CW305" s="358"/>
      <c r="CX305" s="358"/>
      <c r="CY305" s="364" t="str">
        <f>$CY$179</f>
        <v>Sem5</v>
      </c>
    </row>
    <row r="306" spans="59:103" ht="13.95" customHeight="1" x14ac:dyDescent="0.25">
      <c r="BG306" s="586"/>
      <c r="BH306" s="587" t="s">
        <v>176</v>
      </c>
      <c r="BI306" s="588"/>
      <c r="BJ306" s="588" t="s">
        <v>177</v>
      </c>
      <c r="BK306" s="588"/>
      <c r="BL306" s="588"/>
      <c r="BM306" s="588"/>
      <c r="BN306" s="588"/>
      <c r="BO306" s="589"/>
      <c r="CU306" s="356"/>
      <c r="CV306" s="365" t="s">
        <v>142</v>
      </c>
      <c r="CW306" s="358"/>
      <c r="CX306" s="365" t="s">
        <v>143</v>
      </c>
      <c r="CY306" s="365" t="s">
        <v>144</v>
      </c>
    </row>
    <row r="307" spans="59:103" ht="13.95" customHeight="1" x14ac:dyDescent="0.25">
      <c r="BG307" s="590"/>
      <c r="BH307" s="591"/>
      <c r="BI307" s="592" t="s">
        <v>178</v>
      </c>
      <c r="BJ307" s="592"/>
      <c r="BK307" s="592"/>
      <c r="BL307" s="592"/>
      <c r="BM307" s="592"/>
      <c r="BN307" s="593" t="s">
        <v>179</v>
      </c>
      <c r="BO307" s="594">
        <v>3</v>
      </c>
      <c r="CU307" s="356"/>
      <c r="CV307" s="366"/>
      <c r="CW307" s="367"/>
      <c r="CX307" s="368"/>
      <c r="CY307" s="369"/>
    </row>
    <row r="308" spans="59:103" ht="13.95" customHeight="1" x14ac:dyDescent="0.3">
      <c r="BG308" s="595"/>
      <c r="BH308" s="596"/>
      <c r="BI308" s="597"/>
      <c r="BJ308" s="597"/>
      <c r="BK308" s="597"/>
      <c r="BL308" s="597"/>
      <c r="BM308" s="597"/>
      <c r="BN308" s="593"/>
      <c r="BO308" s="594"/>
      <c r="CU308" s="356"/>
      <c r="CV308" s="370"/>
      <c r="CW308" s="371"/>
      <c r="CX308" s="368"/>
      <c r="CY308" s="369"/>
    </row>
    <row r="309" spans="59:103" ht="13.95" customHeight="1" x14ac:dyDescent="0.25">
      <c r="BG309" s="598" t="s">
        <v>180</v>
      </c>
      <c r="BH309" s="599">
        <v>6</v>
      </c>
      <c r="BI309" s="592"/>
      <c r="BJ309" s="592"/>
      <c r="BK309" s="592" t="s">
        <v>100</v>
      </c>
      <c r="BL309" s="600">
        <f>$BL$178</f>
        <v>42642</v>
      </c>
      <c r="BM309" s="601"/>
      <c r="BN309" s="602"/>
      <c r="BO309" s="603"/>
      <c r="CU309" s="356"/>
      <c r="CV309" s="370"/>
      <c r="CW309" s="371"/>
      <c r="CX309" s="368"/>
      <c r="CY309" s="369"/>
    </row>
    <row r="310" spans="59:103" ht="13.95" customHeight="1" x14ac:dyDescent="0.3">
      <c r="BG310" s="604"/>
      <c r="BH310" s="596"/>
      <c r="BI310" s="597"/>
      <c r="BJ310" s="597"/>
      <c r="BK310" s="597"/>
      <c r="BL310" s="596"/>
      <c r="BM310" s="597"/>
      <c r="BN310" s="593"/>
      <c r="BO310" s="594"/>
      <c r="CU310" s="356"/>
      <c r="CV310" s="370"/>
      <c r="CW310" s="371"/>
      <c r="CX310" s="368"/>
      <c r="CY310" s="369"/>
    </row>
    <row r="311" spans="59:103" ht="13.95" customHeight="1" x14ac:dyDescent="0.3">
      <c r="BG311" s="598" t="s">
        <v>181</v>
      </c>
      <c r="BH311" s="605" t="str">
        <f>Donnees!BF8</f>
        <v>Carole Moreau</v>
      </c>
      <c r="BI311" s="591"/>
      <c r="BJ311" s="596"/>
      <c r="BK311" s="606"/>
      <c r="BL311" s="593" t="str">
        <f>$BL$180</f>
        <v>Sem4</v>
      </c>
      <c r="BM311" s="607"/>
      <c r="BN311" s="606"/>
      <c r="BO311" s="608"/>
      <c r="CU311" s="356"/>
      <c r="CV311" s="372"/>
      <c r="CW311" s="371"/>
      <c r="CX311" s="368"/>
      <c r="CY311" s="369"/>
    </row>
    <row r="312" spans="59:103" ht="13.95" customHeight="1" thickBot="1" x14ac:dyDescent="0.35">
      <c r="BG312" s="609"/>
      <c r="BH312" s="610"/>
      <c r="BI312" s="611"/>
      <c r="BJ312" s="612"/>
      <c r="BK312" s="612"/>
      <c r="BL312" s="610"/>
      <c r="BM312" s="613"/>
      <c r="BN312" s="611"/>
      <c r="BO312" s="614"/>
      <c r="CU312" s="356"/>
      <c r="CV312" s="358"/>
      <c r="CW312" s="358"/>
      <c r="CX312" s="361" t="s">
        <v>145</v>
      </c>
      <c r="CY312" s="373"/>
    </row>
    <row r="313" spans="59:103" ht="13.95" customHeight="1" thickBot="1" x14ac:dyDescent="0.3">
      <c r="BG313" s="615" t="s">
        <v>182</v>
      </c>
      <c r="BH313" s="616" t="s">
        <v>172</v>
      </c>
      <c r="BI313" s="617">
        <v>1</v>
      </c>
      <c r="BJ313" s="617">
        <v>2</v>
      </c>
      <c r="BK313" s="617">
        <v>3</v>
      </c>
      <c r="BL313" s="617" t="s">
        <v>126</v>
      </c>
      <c r="BM313" s="617">
        <v>69</v>
      </c>
      <c r="BN313" s="618">
        <v>169</v>
      </c>
      <c r="BO313" s="619">
        <v>269</v>
      </c>
      <c r="CU313" s="356"/>
      <c r="CV313" s="358"/>
      <c r="CW313" s="358"/>
      <c r="CX313" s="358"/>
      <c r="CY313" s="364"/>
    </row>
    <row r="314" spans="59:103" ht="13.95" customHeight="1" x14ac:dyDescent="0.25">
      <c r="BG314" s="620">
        <f t="shared" ref="BG314:BH318" si="4">C52</f>
        <v>0</v>
      </c>
      <c r="BH314" s="621">
        <f t="shared" si="4"/>
        <v>0</v>
      </c>
      <c r="BI314" s="622"/>
      <c r="BJ314" s="622"/>
      <c r="BK314" s="622"/>
      <c r="BL314" s="622"/>
      <c r="BM314" s="623"/>
      <c r="BN314" s="624"/>
      <c r="BO314" s="625"/>
      <c r="CU314" s="374"/>
      <c r="CV314" s="375" t="s">
        <v>146</v>
      </c>
      <c r="CW314" s="376"/>
      <c r="CX314" s="377" t="s">
        <v>147</v>
      </c>
      <c r="CY314" s="378"/>
    </row>
    <row r="315" spans="59:103" ht="13.95" customHeight="1" x14ac:dyDescent="0.25">
      <c r="BG315" s="620">
        <f t="shared" si="4"/>
        <v>0</v>
      </c>
      <c r="BH315" s="621">
        <f t="shared" si="4"/>
        <v>0</v>
      </c>
      <c r="BI315" s="622"/>
      <c r="BJ315" s="622"/>
      <c r="BK315" s="622"/>
      <c r="BL315" s="622"/>
      <c r="BM315" s="623"/>
      <c r="BN315" s="624"/>
      <c r="BO315" s="625"/>
    </row>
    <row r="316" spans="59:103" ht="13.95" customHeight="1" x14ac:dyDescent="0.25">
      <c r="BG316" s="620">
        <f t="shared" si="4"/>
        <v>0</v>
      </c>
      <c r="BH316" s="621">
        <f t="shared" si="4"/>
        <v>0</v>
      </c>
      <c r="BI316" s="622"/>
      <c r="BJ316" s="622"/>
      <c r="BK316" s="622"/>
      <c r="BL316" s="622"/>
      <c r="BM316" s="623"/>
      <c r="BN316" s="624"/>
      <c r="BO316" s="625"/>
      <c r="CU316" s="353"/>
      <c r="CV316" s="354" t="s">
        <v>136</v>
      </c>
      <c r="CW316" s="354"/>
      <c r="CX316" s="354" t="s">
        <v>137</v>
      </c>
      <c r="CY316" s="355">
        <f>$CY$175</f>
        <v>42649</v>
      </c>
    </row>
    <row r="317" spans="59:103" ht="13.95" customHeight="1" x14ac:dyDescent="0.25">
      <c r="BG317" s="620">
        <f t="shared" si="4"/>
        <v>0</v>
      </c>
      <c r="BH317" s="621">
        <f t="shared" si="4"/>
        <v>0</v>
      </c>
      <c r="BI317" s="622"/>
      <c r="BJ317" s="622"/>
      <c r="BK317" s="622"/>
      <c r="BL317" s="622"/>
      <c r="BM317" s="623"/>
      <c r="BN317" s="624"/>
      <c r="BO317" s="625"/>
      <c r="CU317" s="356"/>
      <c r="CV317" s="357" t="s">
        <v>6</v>
      </c>
      <c r="CW317" s="358"/>
      <c r="CX317" s="359" t="str">
        <f>$CX$176</f>
        <v xml:space="preserve">          Joueurs @ $13.00</v>
      </c>
      <c r="CY317" s="359" t="s">
        <v>139</v>
      </c>
    </row>
    <row r="318" spans="59:103" ht="13.95" customHeight="1" thickBot="1" x14ac:dyDescent="0.3">
      <c r="BG318" s="626">
        <f t="shared" si="4"/>
        <v>0</v>
      </c>
      <c r="BH318" s="627">
        <f t="shared" si="4"/>
        <v>0</v>
      </c>
      <c r="BI318" s="628"/>
      <c r="BJ318" s="628"/>
      <c r="BK318" s="628"/>
      <c r="BL318" s="628"/>
      <c r="BM318" s="629"/>
      <c r="BN318" s="630"/>
      <c r="BO318" s="631"/>
      <c r="CU318" s="356"/>
      <c r="CV318" s="360" t="str">
        <f>Donnees!BF12</f>
        <v>Raymond Chartré</v>
      </c>
      <c r="CW318" s="358"/>
      <c r="CX318" s="361" t="str">
        <f>$CX$177</f>
        <v xml:space="preserve">          Substituts @ $10.00</v>
      </c>
      <c r="CY318" s="361" t="s">
        <v>139</v>
      </c>
    </row>
    <row r="319" spans="59:103" ht="13.95" customHeight="1" x14ac:dyDescent="0.3">
      <c r="BG319" s="632" t="s">
        <v>183</v>
      </c>
      <c r="BH319" s="633">
        <f>SUM(BH314:BH318)</f>
        <v>0</v>
      </c>
      <c r="BI319" s="634"/>
      <c r="BJ319" s="634"/>
      <c r="BK319" s="634"/>
      <c r="BL319" s="634"/>
      <c r="BM319" s="635"/>
      <c r="BN319" s="618"/>
      <c r="BO319" s="619"/>
      <c r="CU319" s="356"/>
      <c r="CV319" s="360"/>
      <c r="CW319" s="358"/>
      <c r="CX319" s="362"/>
      <c r="CY319" s="363"/>
    </row>
    <row r="320" spans="59:103" ht="13.95" customHeight="1" x14ac:dyDescent="0.3">
      <c r="BG320" s="636" t="s">
        <v>184</v>
      </c>
      <c r="BH320" s="637">
        <f>A61</f>
        <v>0</v>
      </c>
      <c r="BI320" s="638"/>
      <c r="BJ320" s="638"/>
      <c r="BK320" s="638"/>
      <c r="BL320" s="638"/>
      <c r="BM320" s="639"/>
      <c r="BN320" s="624"/>
      <c r="BO320" s="625"/>
      <c r="CU320" s="356"/>
      <c r="CV320" s="358" t="s">
        <v>156</v>
      </c>
      <c r="CW320" s="358"/>
      <c r="CX320" s="358"/>
      <c r="CY320" s="364" t="str">
        <f>$CY$179</f>
        <v>Sem5</v>
      </c>
    </row>
    <row r="321" spans="59:103" ht="13.95" customHeight="1" thickBot="1" x14ac:dyDescent="0.35">
      <c r="BG321" s="640" t="s">
        <v>126</v>
      </c>
      <c r="BH321" s="641">
        <f>SUM(BH319:BH320)</f>
        <v>0</v>
      </c>
      <c r="BI321" s="642"/>
      <c r="BJ321" s="642"/>
      <c r="BK321" s="642"/>
      <c r="BL321" s="642"/>
      <c r="BM321" s="643"/>
      <c r="BN321" s="644"/>
      <c r="BO321" s="645"/>
      <c r="CU321" s="356"/>
      <c r="CV321" s="365" t="s">
        <v>142</v>
      </c>
      <c r="CW321" s="358"/>
      <c r="CX321" s="365" t="s">
        <v>143</v>
      </c>
      <c r="CY321" s="365" t="s">
        <v>144</v>
      </c>
    </row>
    <row r="322" spans="59:103" ht="13.95" customHeight="1" thickBot="1" x14ac:dyDescent="0.35">
      <c r="BG322" s="646" t="s">
        <v>185</v>
      </c>
      <c r="BH322" s="647"/>
      <c r="BI322" s="648"/>
      <c r="BJ322" s="649"/>
      <c r="BK322" s="650"/>
      <c r="BL322" s="651" t="s">
        <v>186</v>
      </c>
      <c r="BM322" s="652"/>
      <c r="BN322" s="653"/>
      <c r="BO322" s="654"/>
      <c r="CU322" s="356"/>
      <c r="CV322" s="366"/>
      <c r="CW322" s="367"/>
      <c r="CX322" s="368"/>
      <c r="CY322" s="369"/>
    </row>
    <row r="323" spans="59:103" ht="13.95" customHeight="1" thickBot="1" x14ac:dyDescent="0.35">
      <c r="BG323" s="655" t="s">
        <v>187</v>
      </c>
      <c r="BH323" s="656"/>
      <c r="BI323" s="657"/>
      <c r="BJ323" s="658"/>
      <c r="BK323" s="658"/>
      <c r="BL323" s="612"/>
      <c r="BM323" s="659"/>
      <c r="BN323" s="659"/>
      <c r="BO323" s="660"/>
      <c r="CU323" s="356"/>
      <c r="CV323" s="370"/>
      <c r="CW323" s="371"/>
      <c r="CX323" s="368"/>
      <c r="CY323" s="369"/>
    </row>
    <row r="324" spans="59:103" ht="13.95" customHeight="1" x14ac:dyDescent="0.25">
      <c r="BG324" s="661" t="s">
        <v>188</v>
      </c>
      <c r="BH324" s="662"/>
      <c r="BI324" s="617">
        <v>1</v>
      </c>
      <c r="BJ324" s="617">
        <v>2</v>
      </c>
      <c r="BK324" s="617">
        <v>3</v>
      </c>
      <c r="BL324" s="617" t="s">
        <v>126</v>
      </c>
      <c r="BM324" s="617">
        <v>69</v>
      </c>
      <c r="BN324" s="618">
        <v>169</v>
      </c>
      <c r="BO324" s="619">
        <v>269</v>
      </c>
      <c r="CU324" s="356"/>
      <c r="CV324" s="370"/>
      <c r="CW324" s="371"/>
      <c r="CX324" s="368"/>
      <c r="CY324" s="369"/>
    </row>
    <row r="325" spans="59:103" ht="13.95" customHeight="1" x14ac:dyDescent="0.3">
      <c r="BG325" s="663"/>
      <c r="BH325" s="664"/>
      <c r="BI325" s="665"/>
      <c r="BJ325" s="666"/>
      <c r="BK325" s="666"/>
      <c r="BL325" s="666"/>
      <c r="BM325" s="667"/>
      <c r="BN325" s="624"/>
      <c r="BO325" s="625"/>
      <c r="CU325" s="356"/>
      <c r="CV325" s="370"/>
      <c r="CW325" s="371"/>
      <c r="CX325" s="368"/>
      <c r="CY325" s="369"/>
    </row>
    <row r="326" spans="59:103" ht="13.95" customHeight="1" x14ac:dyDescent="0.3">
      <c r="BG326" s="668"/>
      <c r="BH326" s="669"/>
      <c r="BI326" s="670"/>
      <c r="BJ326" s="667"/>
      <c r="BK326" s="667"/>
      <c r="BL326" s="667"/>
      <c r="BM326" s="639"/>
      <c r="BN326" s="624"/>
      <c r="BO326" s="625"/>
      <c r="CU326" s="356"/>
      <c r="CV326" s="372"/>
      <c r="CW326" s="371"/>
      <c r="CX326" s="368"/>
      <c r="CY326" s="369"/>
    </row>
    <row r="327" spans="59:103" ht="13.95" customHeight="1" x14ac:dyDescent="0.3">
      <c r="BG327" s="671" t="s">
        <v>189</v>
      </c>
      <c r="BH327" s="669"/>
      <c r="BI327" s="670"/>
      <c r="BJ327" s="667"/>
      <c r="BK327" s="667"/>
      <c r="BL327" s="667"/>
      <c r="BM327" s="672"/>
      <c r="BN327" s="644"/>
      <c r="BO327" s="645"/>
      <c r="CU327" s="356"/>
      <c r="CV327" s="358"/>
      <c r="CW327" s="358"/>
      <c r="CX327" s="361" t="s">
        <v>145</v>
      </c>
      <c r="CY327" s="373"/>
    </row>
    <row r="328" spans="59:103" ht="13.95" customHeight="1" thickBot="1" x14ac:dyDescent="0.35">
      <c r="BG328" s="673"/>
      <c r="BH328" s="674"/>
      <c r="BI328" s="675"/>
      <c r="BJ328" s="672"/>
      <c r="BK328" s="672"/>
      <c r="BL328" s="672"/>
      <c r="BM328" s="672"/>
      <c r="BN328" s="644"/>
      <c r="BO328" s="645"/>
      <c r="CU328" s="356"/>
      <c r="CV328" s="358"/>
      <c r="CW328" s="358"/>
      <c r="CX328" s="358"/>
      <c r="CY328" s="364"/>
    </row>
    <row r="329" spans="59:103" ht="13.95" customHeight="1" thickBot="1" x14ac:dyDescent="0.35">
      <c r="BG329" s="676"/>
      <c r="BH329" s="675"/>
      <c r="BI329" s="675"/>
      <c r="BJ329" s="672"/>
      <c r="BK329" s="672"/>
      <c r="BL329" s="677"/>
      <c r="BM329" s="678"/>
      <c r="BN329" s="678"/>
      <c r="BO329" s="679"/>
      <c r="CU329" s="374"/>
      <c r="CV329" s="375" t="s">
        <v>146</v>
      </c>
      <c r="CW329" s="376"/>
      <c r="CX329" s="377" t="s">
        <v>147</v>
      </c>
      <c r="CY329" s="378"/>
    </row>
    <row r="330" spans="59:103" ht="13.95" customHeight="1" thickBot="1" x14ac:dyDescent="0.35">
      <c r="BG330" s="680"/>
      <c r="BH330" s="681"/>
      <c r="BI330" s="682"/>
      <c r="BJ330" s="682"/>
      <c r="BK330" s="683"/>
      <c r="BL330" s="614" t="s">
        <v>190</v>
      </c>
      <c r="BM330" s="684"/>
      <c r="BN330" s="659"/>
      <c r="BO330" s="660"/>
      <c r="CU330" s="379"/>
      <c r="CV330" s="379"/>
      <c r="CW330" s="379"/>
      <c r="CX330" s="379"/>
      <c r="CY330" s="379"/>
    </row>
    <row r="331" spans="59:103" ht="13.95" customHeight="1" x14ac:dyDescent="0.3">
      <c r="BG331" s="586"/>
      <c r="BH331" s="587" t="s">
        <v>176</v>
      </c>
      <c r="BI331" s="588"/>
      <c r="BJ331" s="588" t="s">
        <v>177</v>
      </c>
      <c r="BK331" s="588"/>
      <c r="BL331" s="588"/>
      <c r="BM331" s="588"/>
      <c r="BN331" s="588"/>
      <c r="BO331" s="589"/>
      <c r="CU331" s="48"/>
      <c r="CV331" s="48"/>
      <c r="CW331" s="48"/>
      <c r="CX331" s="48"/>
      <c r="CY331" s="48"/>
    </row>
    <row r="332" spans="59:103" ht="13.95" customHeight="1" x14ac:dyDescent="0.25">
      <c r="BG332" s="590"/>
      <c r="BH332" s="591"/>
      <c r="BI332" s="592" t="s">
        <v>178</v>
      </c>
      <c r="BJ332" s="592"/>
      <c r="BK332" s="592"/>
      <c r="BL332" s="592"/>
      <c r="BM332" s="592"/>
      <c r="BN332" s="593" t="s">
        <v>179</v>
      </c>
      <c r="BO332" s="594">
        <v>10</v>
      </c>
      <c r="CU332" s="353"/>
      <c r="CV332" s="354" t="s">
        <v>136</v>
      </c>
      <c r="CW332" s="354"/>
      <c r="CX332" s="354" t="s">
        <v>137</v>
      </c>
      <c r="CY332" s="355">
        <f>$CY$175</f>
        <v>42649</v>
      </c>
    </row>
    <row r="333" spans="59:103" ht="13.95" customHeight="1" x14ac:dyDescent="0.3">
      <c r="BG333" s="595"/>
      <c r="BH333" s="596"/>
      <c r="BI333" s="597"/>
      <c r="BJ333" s="597"/>
      <c r="BK333" s="597"/>
      <c r="BL333" s="597"/>
      <c r="BM333" s="597"/>
      <c r="BN333" s="593"/>
      <c r="BO333" s="594"/>
      <c r="CU333" s="356"/>
      <c r="CV333" s="357" t="s">
        <v>6</v>
      </c>
      <c r="CW333" s="358"/>
      <c r="CX333" s="359" t="str">
        <f>$CX$176</f>
        <v xml:space="preserve">          Joueurs @ $13.00</v>
      </c>
      <c r="CY333" s="359" t="s">
        <v>139</v>
      </c>
    </row>
    <row r="334" spans="59:103" ht="13.95" customHeight="1" x14ac:dyDescent="0.25">
      <c r="BG334" s="598" t="s">
        <v>180</v>
      </c>
      <c r="BH334" s="599">
        <v>7</v>
      </c>
      <c r="BI334" s="592"/>
      <c r="BJ334" s="592"/>
      <c r="BK334" s="592" t="s">
        <v>100</v>
      </c>
      <c r="BL334" s="600">
        <f>$BL$178</f>
        <v>42642</v>
      </c>
      <c r="BM334" s="601"/>
      <c r="BN334" s="602"/>
      <c r="BO334" s="603"/>
      <c r="CU334" s="356"/>
      <c r="CV334" s="360" t="str">
        <f>Donnees!BF13</f>
        <v>Dorothée Beauchesne</v>
      </c>
      <c r="CW334" s="358"/>
      <c r="CX334" s="361" t="str">
        <f>$CX$177</f>
        <v xml:space="preserve">          Substituts @ $10.00</v>
      </c>
      <c r="CY334" s="361" t="s">
        <v>139</v>
      </c>
    </row>
    <row r="335" spans="59:103" ht="13.95" customHeight="1" x14ac:dyDescent="0.3">
      <c r="BG335" s="604"/>
      <c r="BH335" s="596"/>
      <c r="BI335" s="597"/>
      <c r="BJ335" s="597"/>
      <c r="BK335" s="597"/>
      <c r="BL335" s="596"/>
      <c r="BM335" s="597"/>
      <c r="BN335" s="593"/>
      <c r="BO335" s="594"/>
      <c r="CU335" s="356"/>
      <c r="CV335" s="360"/>
      <c r="CW335" s="358"/>
      <c r="CX335" s="362"/>
      <c r="CY335" s="363"/>
    </row>
    <row r="336" spans="59:103" ht="13.95" customHeight="1" x14ac:dyDescent="0.3">
      <c r="BG336" s="598" t="s">
        <v>181</v>
      </c>
      <c r="BH336" s="605" t="str">
        <f>Donnees!BF9</f>
        <v>Cécile Hébert</v>
      </c>
      <c r="BI336" s="591"/>
      <c r="BJ336" s="596"/>
      <c r="BK336" s="606"/>
      <c r="BL336" s="593" t="str">
        <f>$BL$180</f>
        <v>Sem4</v>
      </c>
      <c r="BM336" s="607"/>
      <c r="BN336" s="606"/>
      <c r="BO336" s="608"/>
      <c r="CU336" s="356"/>
      <c r="CV336" s="358" t="s">
        <v>157</v>
      </c>
      <c r="CW336" s="358"/>
      <c r="CX336" s="358"/>
      <c r="CY336" s="364" t="str">
        <f>$CY$179</f>
        <v>Sem5</v>
      </c>
    </row>
    <row r="337" spans="59:103" ht="13.95" customHeight="1" thickBot="1" x14ac:dyDescent="0.35">
      <c r="BG337" s="609"/>
      <c r="BH337" s="610"/>
      <c r="BI337" s="611"/>
      <c r="BJ337" s="612"/>
      <c r="BK337" s="612"/>
      <c r="BL337" s="610"/>
      <c r="BM337" s="613"/>
      <c r="BN337" s="611"/>
      <c r="BO337" s="614"/>
      <c r="CU337" s="356"/>
      <c r="CV337" s="365" t="s">
        <v>142</v>
      </c>
      <c r="CW337" s="358"/>
      <c r="CX337" s="365" t="s">
        <v>143</v>
      </c>
      <c r="CY337" s="365" t="s">
        <v>144</v>
      </c>
    </row>
    <row r="338" spans="59:103" ht="13.95" customHeight="1" x14ac:dyDescent="0.25">
      <c r="BG338" s="615" t="s">
        <v>182</v>
      </c>
      <c r="BH338" s="616" t="s">
        <v>172</v>
      </c>
      <c r="BI338" s="617">
        <v>1</v>
      </c>
      <c r="BJ338" s="617">
        <v>2</v>
      </c>
      <c r="BK338" s="617">
        <v>3</v>
      </c>
      <c r="BL338" s="617" t="s">
        <v>126</v>
      </c>
      <c r="BM338" s="617">
        <v>69</v>
      </c>
      <c r="BN338" s="618">
        <v>169</v>
      </c>
      <c r="BO338" s="619">
        <v>269</v>
      </c>
      <c r="CU338" s="356"/>
      <c r="CV338" s="366"/>
      <c r="CW338" s="367"/>
      <c r="CX338" s="368"/>
      <c r="CY338" s="369"/>
    </row>
    <row r="339" spans="59:103" ht="13.95" customHeight="1" x14ac:dyDescent="0.25">
      <c r="BG339" s="620">
        <f t="shared" ref="BG339:BH343" si="5">C62</f>
        <v>0</v>
      </c>
      <c r="BH339" s="621">
        <f t="shared" si="5"/>
        <v>0</v>
      </c>
      <c r="BI339" s="622"/>
      <c r="BJ339" s="622"/>
      <c r="BK339" s="622"/>
      <c r="BL339" s="622"/>
      <c r="BM339" s="623"/>
      <c r="BN339" s="624"/>
      <c r="BO339" s="625"/>
      <c r="CU339" s="356"/>
      <c r="CV339" s="370"/>
      <c r="CW339" s="371"/>
      <c r="CX339" s="368"/>
      <c r="CY339" s="369"/>
    </row>
    <row r="340" spans="59:103" ht="13.95" customHeight="1" x14ac:dyDescent="0.25">
      <c r="BG340" s="620">
        <f t="shared" si="5"/>
        <v>0</v>
      </c>
      <c r="BH340" s="621">
        <f t="shared" si="5"/>
        <v>0</v>
      </c>
      <c r="BI340" s="622"/>
      <c r="BJ340" s="622"/>
      <c r="BK340" s="622"/>
      <c r="BL340" s="622"/>
      <c r="BM340" s="623"/>
      <c r="BN340" s="624"/>
      <c r="BO340" s="625"/>
      <c r="CU340" s="356"/>
      <c r="CV340" s="370"/>
      <c r="CW340" s="371"/>
      <c r="CX340" s="368"/>
      <c r="CY340" s="369"/>
    </row>
    <row r="341" spans="59:103" ht="13.95" customHeight="1" x14ac:dyDescent="0.25">
      <c r="BG341" s="620">
        <f t="shared" si="5"/>
        <v>0</v>
      </c>
      <c r="BH341" s="621">
        <f t="shared" si="5"/>
        <v>0</v>
      </c>
      <c r="BI341" s="622"/>
      <c r="BJ341" s="622"/>
      <c r="BK341" s="622"/>
      <c r="BL341" s="622"/>
      <c r="BM341" s="623"/>
      <c r="BN341" s="624"/>
      <c r="BO341" s="625"/>
      <c r="CU341" s="356"/>
      <c r="CV341" s="370"/>
      <c r="CW341" s="371"/>
      <c r="CX341" s="368"/>
      <c r="CY341" s="369"/>
    </row>
    <row r="342" spans="59:103" ht="13.95" customHeight="1" x14ac:dyDescent="0.25">
      <c r="BG342" s="620">
        <f t="shared" si="5"/>
        <v>0</v>
      </c>
      <c r="BH342" s="621">
        <f t="shared" si="5"/>
        <v>0</v>
      </c>
      <c r="BI342" s="622"/>
      <c r="BJ342" s="622"/>
      <c r="BK342" s="622"/>
      <c r="BL342" s="622"/>
      <c r="BM342" s="623"/>
      <c r="BN342" s="624"/>
      <c r="BO342" s="625"/>
      <c r="CU342" s="356"/>
      <c r="CV342" s="372"/>
      <c r="CW342" s="371"/>
      <c r="CX342" s="368"/>
      <c r="CY342" s="369"/>
    </row>
    <row r="343" spans="59:103" ht="13.95" customHeight="1" thickBot="1" x14ac:dyDescent="0.3">
      <c r="BG343" s="626">
        <f t="shared" si="5"/>
        <v>0</v>
      </c>
      <c r="BH343" s="627">
        <f t="shared" si="5"/>
        <v>0</v>
      </c>
      <c r="BI343" s="628"/>
      <c r="BJ343" s="628"/>
      <c r="BK343" s="628"/>
      <c r="BL343" s="628"/>
      <c r="BM343" s="629"/>
      <c r="BN343" s="630"/>
      <c r="BO343" s="631"/>
      <c r="CU343" s="356"/>
      <c r="CV343" s="358"/>
      <c r="CW343" s="358"/>
      <c r="CX343" s="361" t="s">
        <v>145</v>
      </c>
      <c r="CY343" s="373"/>
    </row>
    <row r="344" spans="59:103" ht="13.95" customHeight="1" thickBot="1" x14ac:dyDescent="0.35">
      <c r="BG344" s="632" t="s">
        <v>183</v>
      </c>
      <c r="BH344" s="633">
        <f>SUM(BH339:BH343)</f>
        <v>0</v>
      </c>
      <c r="BI344" s="634"/>
      <c r="BJ344" s="634"/>
      <c r="BK344" s="634"/>
      <c r="BL344" s="634"/>
      <c r="BM344" s="635"/>
      <c r="BN344" s="618"/>
      <c r="BO344" s="619"/>
      <c r="CU344" s="356"/>
      <c r="CV344" s="358"/>
      <c r="CW344" s="358"/>
      <c r="CX344" s="358"/>
      <c r="CY344" s="364"/>
    </row>
    <row r="345" spans="59:103" ht="13.95" customHeight="1" x14ac:dyDescent="0.3">
      <c r="BG345" s="636" t="s">
        <v>184</v>
      </c>
      <c r="BH345" s="637">
        <f>A71</f>
        <v>0</v>
      </c>
      <c r="BI345" s="638"/>
      <c r="BJ345" s="638"/>
      <c r="BK345" s="638"/>
      <c r="BL345" s="638"/>
      <c r="BM345" s="639"/>
      <c r="BN345" s="624"/>
      <c r="BO345" s="625"/>
      <c r="CU345" s="374"/>
      <c r="CV345" s="375" t="s">
        <v>146</v>
      </c>
      <c r="CW345" s="376"/>
      <c r="CX345" s="377" t="s">
        <v>147</v>
      </c>
      <c r="CY345" s="378"/>
    </row>
    <row r="346" spans="59:103" ht="13.95" customHeight="1" thickBot="1" x14ac:dyDescent="0.35">
      <c r="BG346" s="640" t="s">
        <v>126</v>
      </c>
      <c r="BH346" s="641">
        <f>SUM(BH344:BH345)</f>
        <v>0</v>
      </c>
      <c r="BI346" s="642"/>
      <c r="BJ346" s="642"/>
      <c r="BK346" s="642"/>
      <c r="BL346" s="642"/>
      <c r="BM346" s="643"/>
      <c r="BN346" s="644"/>
      <c r="BO346" s="645"/>
      <c r="CU346" s="48"/>
      <c r="CV346" s="48"/>
      <c r="CW346" s="48"/>
      <c r="CX346" s="48"/>
      <c r="CY346" s="48"/>
    </row>
    <row r="347" spans="59:103" ht="13.95" customHeight="1" thickBot="1" x14ac:dyDescent="0.35">
      <c r="BG347" s="646" t="s">
        <v>185</v>
      </c>
      <c r="BH347" s="647"/>
      <c r="BI347" s="648"/>
      <c r="BJ347" s="649"/>
      <c r="BK347" s="650"/>
      <c r="BL347" s="651" t="s">
        <v>186</v>
      </c>
      <c r="BM347" s="652"/>
      <c r="BN347" s="653"/>
      <c r="BO347" s="654"/>
      <c r="CU347" s="48"/>
      <c r="CV347" s="48"/>
      <c r="CW347" s="48"/>
      <c r="CX347" s="48"/>
      <c r="CY347" s="48"/>
    </row>
    <row r="348" spans="59:103" ht="13.95" customHeight="1" thickBot="1" x14ac:dyDescent="0.35">
      <c r="BG348" s="655" t="s">
        <v>187</v>
      </c>
      <c r="BH348" s="656"/>
      <c r="BI348" s="657"/>
      <c r="BJ348" s="658"/>
      <c r="BK348" s="658"/>
      <c r="BL348" s="612"/>
      <c r="BM348" s="659"/>
      <c r="BN348" s="659"/>
      <c r="BO348" s="660"/>
      <c r="CU348" s="353"/>
      <c r="CV348" s="354" t="s">
        <v>136</v>
      </c>
      <c r="CW348" s="354"/>
      <c r="CX348" s="354" t="s">
        <v>137</v>
      </c>
      <c r="CY348" s="355">
        <f>$CY$175</f>
        <v>42649</v>
      </c>
    </row>
    <row r="349" spans="59:103" ht="13.95" customHeight="1" x14ac:dyDescent="0.25">
      <c r="BG349" s="661" t="s">
        <v>188</v>
      </c>
      <c r="BH349" s="662"/>
      <c r="BI349" s="617">
        <v>1</v>
      </c>
      <c r="BJ349" s="617">
        <v>2</v>
      </c>
      <c r="BK349" s="617">
        <v>3</v>
      </c>
      <c r="BL349" s="617" t="s">
        <v>126</v>
      </c>
      <c r="BM349" s="617">
        <v>69</v>
      </c>
      <c r="BN349" s="618">
        <v>169</v>
      </c>
      <c r="BO349" s="619">
        <v>269</v>
      </c>
      <c r="CU349" s="356"/>
      <c r="CV349" s="357" t="s">
        <v>6</v>
      </c>
      <c r="CW349" s="358"/>
      <c r="CX349" s="359" t="str">
        <f>$CX$176</f>
        <v xml:space="preserve">          Joueurs @ $13.00</v>
      </c>
      <c r="CY349" s="359" t="s">
        <v>139</v>
      </c>
    </row>
    <row r="350" spans="59:103" ht="13.95" customHeight="1" x14ac:dyDescent="0.3">
      <c r="BG350" s="663"/>
      <c r="BH350" s="664"/>
      <c r="BI350" s="665"/>
      <c r="BJ350" s="666"/>
      <c r="BK350" s="666"/>
      <c r="BL350" s="666"/>
      <c r="BM350" s="667"/>
      <c r="BN350" s="624"/>
      <c r="BO350" s="625"/>
      <c r="CU350" s="356"/>
      <c r="CV350" s="360" t="str">
        <f>Donnees!BF14</f>
        <v>Claire Lessard</v>
      </c>
      <c r="CW350" s="358"/>
      <c r="CX350" s="361" t="str">
        <f>$CX$177</f>
        <v xml:space="preserve">          Substituts @ $10.00</v>
      </c>
      <c r="CY350" s="361" t="s">
        <v>139</v>
      </c>
    </row>
    <row r="351" spans="59:103" ht="13.95" customHeight="1" x14ac:dyDescent="0.3">
      <c r="BG351" s="668"/>
      <c r="BH351" s="669"/>
      <c r="BI351" s="670"/>
      <c r="BJ351" s="667"/>
      <c r="BK351" s="667"/>
      <c r="BL351" s="667"/>
      <c r="BM351" s="639"/>
      <c r="BN351" s="624"/>
      <c r="BO351" s="625"/>
      <c r="CU351" s="356"/>
      <c r="CV351" s="360"/>
      <c r="CW351" s="358"/>
      <c r="CX351" s="362"/>
      <c r="CY351" s="363"/>
    </row>
    <row r="352" spans="59:103" ht="13.95" customHeight="1" x14ac:dyDescent="0.3">
      <c r="BG352" s="671" t="s">
        <v>189</v>
      </c>
      <c r="BH352" s="669"/>
      <c r="BI352" s="670"/>
      <c r="BJ352" s="667"/>
      <c r="BK352" s="667"/>
      <c r="BL352" s="667"/>
      <c r="BM352" s="672"/>
      <c r="BN352" s="644"/>
      <c r="BO352" s="645"/>
      <c r="CU352" s="356"/>
      <c r="CV352" s="358" t="s">
        <v>158</v>
      </c>
      <c r="CW352" s="358"/>
      <c r="CX352" s="358"/>
      <c r="CY352" s="364" t="str">
        <f>$CY$179</f>
        <v>Sem5</v>
      </c>
    </row>
    <row r="353" spans="59:103" ht="13.95" customHeight="1" x14ac:dyDescent="0.3">
      <c r="BG353" s="673"/>
      <c r="BH353" s="674"/>
      <c r="BI353" s="675"/>
      <c r="BJ353" s="672"/>
      <c r="BK353" s="672"/>
      <c r="BL353" s="672"/>
      <c r="BM353" s="672"/>
      <c r="BN353" s="644"/>
      <c r="BO353" s="645"/>
      <c r="CU353" s="356"/>
      <c r="CV353" s="365" t="s">
        <v>142</v>
      </c>
      <c r="CW353" s="358"/>
      <c r="CX353" s="365" t="s">
        <v>143</v>
      </c>
      <c r="CY353" s="365" t="s">
        <v>144</v>
      </c>
    </row>
    <row r="354" spans="59:103" ht="13.95" customHeight="1" thickBot="1" x14ac:dyDescent="0.35">
      <c r="BG354" s="676"/>
      <c r="BH354" s="675"/>
      <c r="BI354" s="675"/>
      <c r="BJ354" s="672"/>
      <c r="BK354" s="672"/>
      <c r="BL354" s="677"/>
      <c r="BM354" s="678"/>
      <c r="BN354" s="678"/>
      <c r="BO354" s="679"/>
      <c r="CU354" s="356"/>
      <c r="CV354" s="366"/>
      <c r="CW354" s="367"/>
      <c r="CX354" s="368"/>
      <c r="CY354" s="369"/>
    </row>
    <row r="355" spans="59:103" ht="13.95" customHeight="1" thickBot="1" x14ac:dyDescent="0.35">
      <c r="BG355" s="680"/>
      <c r="BH355" s="681"/>
      <c r="BI355" s="682"/>
      <c r="BJ355" s="682"/>
      <c r="BK355" s="683"/>
      <c r="BL355" s="614" t="s">
        <v>190</v>
      </c>
      <c r="BM355" s="684"/>
      <c r="BN355" s="659"/>
      <c r="BO355" s="660"/>
      <c r="CU355" s="356"/>
      <c r="CV355" s="370"/>
      <c r="CW355" s="371"/>
      <c r="CX355" s="368"/>
      <c r="CY355" s="369"/>
    </row>
    <row r="356" spans="59:103" ht="13.95" customHeight="1" x14ac:dyDescent="0.3">
      <c r="BG356" s="685"/>
      <c r="BH356" s="686"/>
      <c r="BI356" s="685"/>
      <c r="BJ356" s="685"/>
      <c r="BK356" s="685"/>
      <c r="BL356" s="685"/>
      <c r="BM356" s="685"/>
      <c r="BN356" s="26"/>
      <c r="BO356" s="26"/>
      <c r="CU356" s="356"/>
      <c r="CV356" s="370"/>
      <c r="CW356" s="371"/>
      <c r="CX356" s="368"/>
      <c r="CY356" s="369"/>
    </row>
    <row r="357" spans="59:103" ht="13.95" customHeight="1" thickBot="1" x14ac:dyDescent="0.35">
      <c r="BG357" s="48"/>
      <c r="BH357" s="48"/>
      <c r="BI357" s="48"/>
      <c r="BJ357" s="48"/>
      <c r="BK357" s="48"/>
      <c r="BL357" s="48"/>
      <c r="BM357" s="48"/>
      <c r="BN357" s="48"/>
      <c r="BO357" s="48"/>
      <c r="CU357" s="356"/>
      <c r="CV357" s="370"/>
      <c r="CW357" s="371"/>
      <c r="CX357" s="368"/>
      <c r="CY357" s="369"/>
    </row>
    <row r="358" spans="59:103" ht="13.95" customHeight="1" x14ac:dyDescent="0.25">
      <c r="BG358" s="586"/>
      <c r="BH358" s="587" t="s">
        <v>176</v>
      </c>
      <c r="BI358" s="588"/>
      <c r="BJ358" s="588" t="s">
        <v>177</v>
      </c>
      <c r="BK358" s="588"/>
      <c r="BL358" s="588"/>
      <c r="BM358" s="588"/>
      <c r="BN358" s="588"/>
      <c r="BO358" s="589"/>
      <c r="CU358" s="356"/>
      <c r="CV358" s="372"/>
      <c r="CW358" s="371"/>
      <c r="CX358" s="368"/>
      <c r="CY358" s="369"/>
    </row>
    <row r="359" spans="59:103" ht="13.95" customHeight="1" x14ac:dyDescent="0.25">
      <c r="BG359" s="590"/>
      <c r="BH359" s="591"/>
      <c r="BI359" s="592" t="s">
        <v>178</v>
      </c>
      <c r="BJ359" s="592"/>
      <c r="BK359" s="592"/>
      <c r="BL359" s="592"/>
      <c r="BM359" s="592"/>
      <c r="BN359" s="593" t="s">
        <v>179</v>
      </c>
      <c r="BO359" s="594">
        <v>5</v>
      </c>
      <c r="CU359" s="356"/>
      <c r="CV359" s="358"/>
      <c r="CW359" s="358"/>
      <c r="CX359" s="361" t="s">
        <v>145</v>
      </c>
      <c r="CY359" s="373"/>
    </row>
    <row r="360" spans="59:103" ht="13.95" customHeight="1" thickBot="1" x14ac:dyDescent="0.35">
      <c r="BG360" s="595"/>
      <c r="BH360" s="596"/>
      <c r="BI360" s="597"/>
      <c r="BJ360" s="597"/>
      <c r="BK360" s="597"/>
      <c r="BL360" s="597"/>
      <c r="BM360" s="597"/>
      <c r="BN360" s="593"/>
      <c r="BO360" s="594"/>
      <c r="CU360" s="356"/>
      <c r="CV360" s="358"/>
      <c r="CW360" s="358"/>
      <c r="CX360" s="358"/>
      <c r="CY360" s="364"/>
    </row>
    <row r="361" spans="59:103" ht="13.95" customHeight="1" x14ac:dyDescent="0.25">
      <c r="BG361" s="598" t="s">
        <v>180</v>
      </c>
      <c r="BH361" s="599">
        <v>8</v>
      </c>
      <c r="BI361" s="592"/>
      <c r="BJ361" s="592"/>
      <c r="BK361" s="592" t="s">
        <v>100</v>
      </c>
      <c r="BL361" s="600">
        <f>$BL$178</f>
        <v>42642</v>
      </c>
      <c r="BM361" s="601"/>
      <c r="BN361" s="602"/>
      <c r="BO361" s="603"/>
      <c r="CU361" s="374"/>
      <c r="CV361" s="375" t="s">
        <v>146</v>
      </c>
      <c r="CW361" s="376"/>
      <c r="CX361" s="377" t="s">
        <v>147</v>
      </c>
      <c r="CY361" s="378"/>
    </row>
    <row r="362" spans="59:103" ht="13.95" customHeight="1" x14ac:dyDescent="0.3">
      <c r="BG362" s="604"/>
      <c r="BH362" s="596"/>
      <c r="BI362" s="597"/>
      <c r="BJ362" s="597"/>
      <c r="BK362" s="597"/>
      <c r="BL362" s="596"/>
      <c r="BM362" s="597"/>
      <c r="BN362" s="593"/>
      <c r="BO362" s="594"/>
    </row>
    <row r="363" spans="59:103" ht="13.95" customHeight="1" x14ac:dyDescent="0.3">
      <c r="BG363" s="598" t="s">
        <v>181</v>
      </c>
      <c r="BH363" s="605" t="str">
        <f>Donnees!BF10</f>
        <v>Jeannine Chartré</v>
      </c>
      <c r="BI363" s="591"/>
      <c r="BJ363" s="596"/>
      <c r="BK363" s="606"/>
      <c r="BL363" s="593" t="str">
        <f>$BL$180</f>
        <v>Sem4</v>
      </c>
      <c r="BM363" s="607"/>
      <c r="BN363" s="606"/>
      <c r="BO363" s="608"/>
      <c r="CU363" s="353"/>
      <c r="CV363" s="354" t="s">
        <v>136</v>
      </c>
      <c r="CW363" s="354"/>
      <c r="CX363" s="354" t="s">
        <v>137</v>
      </c>
      <c r="CY363" s="355">
        <f>$CY$175</f>
        <v>42649</v>
      </c>
    </row>
    <row r="364" spans="59:103" ht="13.95" customHeight="1" thickBot="1" x14ac:dyDescent="0.35">
      <c r="BG364" s="609"/>
      <c r="BH364" s="610"/>
      <c r="BI364" s="611"/>
      <c r="BJ364" s="612"/>
      <c r="BK364" s="612"/>
      <c r="BL364" s="610"/>
      <c r="BM364" s="613"/>
      <c r="BN364" s="611"/>
      <c r="BO364" s="614"/>
      <c r="CU364" s="356"/>
      <c r="CV364" s="357" t="s">
        <v>6</v>
      </c>
      <c r="CW364" s="358"/>
      <c r="CX364" s="359" t="str">
        <f>$CX$176</f>
        <v xml:space="preserve">          Joueurs @ $13.00</v>
      </c>
      <c r="CY364" s="359" t="s">
        <v>139</v>
      </c>
    </row>
    <row r="365" spans="59:103" ht="13.95" customHeight="1" x14ac:dyDescent="0.25">
      <c r="BG365" s="615" t="s">
        <v>182</v>
      </c>
      <c r="BH365" s="616" t="s">
        <v>172</v>
      </c>
      <c r="BI365" s="617">
        <v>1</v>
      </c>
      <c r="BJ365" s="617">
        <v>2</v>
      </c>
      <c r="BK365" s="617">
        <v>3</v>
      </c>
      <c r="BL365" s="617" t="s">
        <v>126</v>
      </c>
      <c r="BM365" s="617">
        <v>69</v>
      </c>
      <c r="BN365" s="618">
        <v>169</v>
      </c>
      <c r="BO365" s="619">
        <v>269</v>
      </c>
      <c r="CU365" s="356"/>
      <c r="CV365" s="360" t="str">
        <f>Donnees!BF15</f>
        <v>André Cyr</v>
      </c>
      <c r="CW365" s="358"/>
      <c r="CX365" s="361" t="str">
        <f>$CX$177</f>
        <v xml:space="preserve">          Substituts @ $10.00</v>
      </c>
      <c r="CY365" s="361" t="s">
        <v>139</v>
      </c>
    </row>
    <row r="366" spans="59:103" ht="13.95" customHeight="1" x14ac:dyDescent="0.25">
      <c r="BG366" s="620">
        <f t="shared" ref="BG366:BH370" si="6">C72</f>
        <v>0</v>
      </c>
      <c r="BH366" s="621">
        <f t="shared" si="6"/>
        <v>0</v>
      </c>
      <c r="BI366" s="622"/>
      <c r="BJ366" s="622"/>
      <c r="BK366" s="622"/>
      <c r="BL366" s="622"/>
      <c r="BM366" s="623"/>
      <c r="BN366" s="624"/>
      <c r="BO366" s="625"/>
      <c r="CU366" s="356"/>
      <c r="CV366" s="360"/>
      <c r="CW366" s="358"/>
      <c r="CX366" s="362"/>
      <c r="CY366" s="363"/>
    </row>
    <row r="367" spans="59:103" ht="13.95" customHeight="1" x14ac:dyDescent="0.25">
      <c r="BG367" s="620">
        <f t="shared" si="6"/>
        <v>0</v>
      </c>
      <c r="BH367" s="621">
        <f t="shared" si="6"/>
        <v>0</v>
      </c>
      <c r="BI367" s="622"/>
      <c r="BJ367" s="622"/>
      <c r="BK367" s="622"/>
      <c r="BL367" s="622"/>
      <c r="BM367" s="623"/>
      <c r="BN367" s="624"/>
      <c r="BO367" s="625"/>
      <c r="CU367" s="356"/>
      <c r="CV367" s="358" t="s">
        <v>159</v>
      </c>
      <c r="CW367" s="358"/>
      <c r="CX367" s="358"/>
      <c r="CY367" s="364" t="str">
        <f>$CY$179</f>
        <v>Sem5</v>
      </c>
    </row>
    <row r="368" spans="59:103" ht="13.95" customHeight="1" x14ac:dyDescent="0.25">
      <c r="BG368" s="620">
        <f t="shared" si="6"/>
        <v>0</v>
      </c>
      <c r="BH368" s="621">
        <f t="shared" si="6"/>
        <v>0</v>
      </c>
      <c r="BI368" s="622"/>
      <c r="BJ368" s="622"/>
      <c r="BK368" s="622"/>
      <c r="BL368" s="622"/>
      <c r="BM368" s="623"/>
      <c r="BN368" s="624"/>
      <c r="BO368" s="625"/>
      <c r="CU368" s="356"/>
      <c r="CV368" s="365" t="s">
        <v>142</v>
      </c>
      <c r="CW368" s="358"/>
      <c r="CX368" s="365" t="s">
        <v>143</v>
      </c>
      <c r="CY368" s="365" t="s">
        <v>144</v>
      </c>
    </row>
    <row r="369" spans="59:103" ht="13.95" customHeight="1" x14ac:dyDescent="0.25">
      <c r="BG369" s="620">
        <f t="shared" si="6"/>
        <v>0</v>
      </c>
      <c r="BH369" s="621">
        <f t="shared" si="6"/>
        <v>0</v>
      </c>
      <c r="BI369" s="622"/>
      <c r="BJ369" s="622"/>
      <c r="BK369" s="622"/>
      <c r="BL369" s="622"/>
      <c r="BM369" s="623"/>
      <c r="BN369" s="624"/>
      <c r="BO369" s="625"/>
      <c r="CU369" s="356"/>
      <c r="CV369" s="366"/>
      <c r="CW369" s="367"/>
      <c r="CX369" s="368"/>
      <c r="CY369" s="369"/>
    </row>
    <row r="370" spans="59:103" ht="13.95" customHeight="1" thickBot="1" x14ac:dyDescent="0.3">
      <c r="BG370" s="626">
        <f t="shared" si="6"/>
        <v>0</v>
      </c>
      <c r="BH370" s="627">
        <f t="shared" si="6"/>
        <v>0</v>
      </c>
      <c r="BI370" s="628"/>
      <c r="BJ370" s="628"/>
      <c r="BK370" s="628"/>
      <c r="BL370" s="628"/>
      <c r="BM370" s="629"/>
      <c r="BN370" s="630"/>
      <c r="BO370" s="631"/>
      <c r="CU370" s="356"/>
      <c r="CV370" s="370"/>
      <c r="CW370" s="371"/>
      <c r="CX370" s="368"/>
      <c r="CY370" s="369"/>
    </row>
    <row r="371" spans="59:103" ht="13.95" customHeight="1" x14ac:dyDescent="0.3">
      <c r="BG371" s="632" t="s">
        <v>183</v>
      </c>
      <c r="BH371" s="633">
        <f>SUM(BH366:BH370)</f>
        <v>0</v>
      </c>
      <c r="BI371" s="634"/>
      <c r="BJ371" s="634"/>
      <c r="BK371" s="634"/>
      <c r="BL371" s="634"/>
      <c r="BM371" s="635"/>
      <c r="BN371" s="618"/>
      <c r="BO371" s="619"/>
      <c r="CU371" s="356"/>
      <c r="CV371" s="370"/>
      <c r="CW371" s="371"/>
      <c r="CX371" s="368"/>
      <c r="CY371" s="369"/>
    </row>
    <row r="372" spans="59:103" ht="13.95" customHeight="1" x14ac:dyDescent="0.3">
      <c r="BG372" s="636" t="s">
        <v>184</v>
      </c>
      <c r="BH372" s="637">
        <f>A81</f>
        <v>0</v>
      </c>
      <c r="BI372" s="638"/>
      <c r="BJ372" s="638"/>
      <c r="BK372" s="638"/>
      <c r="BL372" s="638"/>
      <c r="BM372" s="639"/>
      <c r="BN372" s="624"/>
      <c r="BO372" s="625"/>
      <c r="CU372" s="356"/>
      <c r="CV372" s="370"/>
      <c r="CW372" s="371"/>
      <c r="CX372" s="368"/>
      <c r="CY372" s="369"/>
    </row>
    <row r="373" spans="59:103" ht="13.95" customHeight="1" thickBot="1" x14ac:dyDescent="0.35">
      <c r="BG373" s="640" t="s">
        <v>126</v>
      </c>
      <c r="BH373" s="641">
        <f>SUM(BH371:BH372)</f>
        <v>0</v>
      </c>
      <c r="BI373" s="642"/>
      <c r="BJ373" s="642"/>
      <c r="BK373" s="642"/>
      <c r="BL373" s="642"/>
      <c r="BM373" s="643"/>
      <c r="BN373" s="644"/>
      <c r="BO373" s="645"/>
      <c r="CU373" s="356"/>
      <c r="CV373" s="372"/>
      <c r="CW373" s="371"/>
      <c r="CX373" s="368"/>
      <c r="CY373" s="369"/>
    </row>
    <row r="374" spans="59:103" ht="13.95" customHeight="1" thickBot="1" x14ac:dyDescent="0.35">
      <c r="BG374" s="646" t="s">
        <v>185</v>
      </c>
      <c r="BH374" s="647"/>
      <c r="BI374" s="648"/>
      <c r="BJ374" s="649"/>
      <c r="BK374" s="650"/>
      <c r="BL374" s="651" t="s">
        <v>186</v>
      </c>
      <c r="BM374" s="652"/>
      <c r="BN374" s="653"/>
      <c r="BO374" s="654"/>
      <c r="CU374" s="356"/>
      <c r="CV374" s="358"/>
      <c r="CW374" s="358"/>
      <c r="CX374" s="361" t="s">
        <v>145</v>
      </c>
      <c r="CY374" s="373"/>
    </row>
    <row r="375" spans="59:103" ht="13.95" customHeight="1" thickBot="1" x14ac:dyDescent="0.35">
      <c r="BG375" s="655" t="s">
        <v>187</v>
      </c>
      <c r="BH375" s="656"/>
      <c r="BI375" s="657"/>
      <c r="BJ375" s="658"/>
      <c r="BK375" s="658"/>
      <c r="BL375" s="612"/>
      <c r="BM375" s="659"/>
      <c r="BN375" s="659"/>
      <c r="BO375" s="660"/>
      <c r="CU375" s="356"/>
      <c r="CV375" s="358"/>
      <c r="CW375" s="358"/>
      <c r="CX375" s="358"/>
      <c r="CY375" s="364"/>
    </row>
    <row r="376" spans="59:103" ht="13.95" customHeight="1" x14ac:dyDescent="0.25">
      <c r="BG376" s="661" t="s">
        <v>188</v>
      </c>
      <c r="BH376" s="662"/>
      <c r="BI376" s="617">
        <v>1</v>
      </c>
      <c r="BJ376" s="617">
        <v>2</v>
      </c>
      <c r="BK376" s="617">
        <v>3</v>
      </c>
      <c r="BL376" s="617" t="s">
        <v>126</v>
      </c>
      <c r="BM376" s="617">
        <v>69</v>
      </c>
      <c r="BN376" s="618">
        <v>169</v>
      </c>
      <c r="BO376" s="619">
        <v>269</v>
      </c>
      <c r="CU376" s="374"/>
      <c r="CV376" s="375" t="s">
        <v>146</v>
      </c>
      <c r="CW376" s="376"/>
      <c r="CX376" s="377" t="s">
        <v>147</v>
      </c>
      <c r="CY376" s="378"/>
    </row>
    <row r="377" spans="59:103" ht="13.95" customHeight="1" x14ac:dyDescent="0.3">
      <c r="BG377" s="663"/>
      <c r="BH377" s="664"/>
      <c r="BI377" s="665"/>
      <c r="BJ377" s="666"/>
      <c r="BK377" s="666"/>
      <c r="BL377" s="666"/>
      <c r="BM377" s="667"/>
      <c r="BN377" s="624"/>
      <c r="BO377" s="625"/>
    </row>
    <row r="378" spans="59:103" ht="13.95" customHeight="1" x14ac:dyDescent="0.3">
      <c r="BG378" s="668"/>
      <c r="BH378" s="669"/>
      <c r="BI378" s="670"/>
      <c r="BJ378" s="667"/>
      <c r="BK378" s="667"/>
      <c r="BL378" s="667"/>
      <c r="BM378" s="639"/>
      <c r="BN378" s="624"/>
      <c r="BO378" s="625"/>
    </row>
    <row r="379" spans="59:103" ht="13.95" customHeight="1" x14ac:dyDescent="0.3">
      <c r="BG379" s="671" t="s">
        <v>189</v>
      </c>
      <c r="BH379" s="669"/>
      <c r="BI379" s="670"/>
      <c r="BJ379" s="667"/>
      <c r="BK379" s="667"/>
      <c r="BL379" s="667"/>
      <c r="BM379" s="672"/>
      <c r="BN379" s="644"/>
      <c r="BO379" s="645"/>
      <c r="CU379" s="353"/>
      <c r="CV379" s="354" t="s">
        <v>136</v>
      </c>
      <c r="CW379" s="354"/>
      <c r="CX379" s="354" t="s">
        <v>137</v>
      </c>
      <c r="CY379" s="355">
        <f>$CY$175</f>
        <v>42649</v>
      </c>
    </row>
    <row r="380" spans="59:103" ht="13.95" customHeight="1" x14ac:dyDescent="0.3">
      <c r="BG380" s="673"/>
      <c r="BH380" s="674"/>
      <c r="BI380" s="675"/>
      <c r="BJ380" s="672"/>
      <c r="BK380" s="672"/>
      <c r="BL380" s="672"/>
      <c r="BM380" s="672"/>
      <c r="BN380" s="644"/>
      <c r="BO380" s="645"/>
      <c r="CU380" s="356"/>
      <c r="CV380" s="357" t="s">
        <v>6</v>
      </c>
      <c r="CW380" s="358"/>
      <c r="CX380" s="359" t="str">
        <f>$CX$176</f>
        <v xml:space="preserve">          Joueurs @ $13.00</v>
      </c>
      <c r="CY380" s="359" t="s">
        <v>139</v>
      </c>
    </row>
    <row r="381" spans="59:103" ht="13.95" customHeight="1" thickBot="1" x14ac:dyDescent="0.35">
      <c r="BG381" s="676"/>
      <c r="BH381" s="675"/>
      <c r="BI381" s="675"/>
      <c r="BJ381" s="672"/>
      <c r="BK381" s="672"/>
      <c r="BL381" s="677"/>
      <c r="BM381" s="678"/>
      <c r="BN381" s="678"/>
      <c r="BO381" s="679"/>
      <c r="CU381" s="356"/>
      <c r="CV381" s="360" t="str">
        <f>Donnees!BF16</f>
        <v>Michel Moreau</v>
      </c>
      <c r="CW381" s="358"/>
      <c r="CX381" s="361" t="str">
        <f>$CX$177</f>
        <v xml:space="preserve">          Substituts @ $10.00</v>
      </c>
      <c r="CY381" s="361" t="s">
        <v>139</v>
      </c>
    </row>
    <row r="382" spans="59:103" ht="13.95" customHeight="1" thickBot="1" x14ac:dyDescent="0.35">
      <c r="BG382" s="680"/>
      <c r="BH382" s="681"/>
      <c r="BI382" s="682"/>
      <c r="BJ382" s="682"/>
      <c r="BK382" s="683"/>
      <c r="BL382" s="614" t="s">
        <v>190</v>
      </c>
      <c r="BM382" s="684"/>
      <c r="BN382" s="659"/>
      <c r="BO382" s="660"/>
      <c r="CU382" s="356"/>
      <c r="CV382" s="360"/>
      <c r="CW382" s="358"/>
      <c r="CX382" s="362"/>
      <c r="CY382" s="363"/>
    </row>
    <row r="383" spans="59:103" ht="13.95" customHeight="1" x14ac:dyDescent="0.25">
      <c r="BG383" s="586"/>
      <c r="BH383" s="587" t="s">
        <v>176</v>
      </c>
      <c r="BI383" s="588"/>
      <c r="BJ383" s="588" t="s">
        <v>177</v>
      </c>
      <c r="BK383" s="588"/>
      <c r="BL383" s="588"/>
      <c r="BM383" s="588"/>
      <c r="BN383" s="588"/>
      <c r="BO383" s="589"/>
      <c r="CU383" s="356"/>
      <c r="CV383" s="358" t="s">
        <v>160</v>
      </c>
      <c r="CW383" s="358"/>
      <c r="CX383" s="358"/>
      <c r="CY383" s="364" t="str">
        <f>$CY$179</f>
        <v>Sem5</v>
      </c>
    </row>
    <row r="384" spans="59:103" ht="13.95" customHeight="1" x14ac:dyDescent="0.25">
      <c r="BG384" s="590"/>
      <c r="BH384" s="591"/>
      <c r="BI384" s="592" t="s">
        <v>178</v>
      </c>
      <c r="BJ384" s="592"/>
      <c r="BK384" s="592"/>
      <c r="BL384" s="592"/>
      <c r="BM384" s="592"/>
      <c r="BN384" s="593" t="s">
        <v>179</v>
      </c>
      <c r="BO384" s="594">
        <v>11</v>
      </c>
      <c r="CU384" s="356"/>
      <c r="CV384" s="365" t="s">
        <v>142</v>
      </c>
      <c r="CW384" s="358"/>
      <c r="CX384" s="365" t="s">
        <v>143</v>
      </c>
      <c r="CY384" s="365" t="s">
        <v>144</v>
      </c>
    </row>
    <row r="385" spans="59:103" ht="13.95" customHeight="1" x14ac:dyDescent="0.3">
      <c r="BG385" s="595"/>
      <c r="BH385" s="596"/>
      <c r="BI385" s="597"/>
      <c r="BJ385" s="597"/>
      <c r="BK385" s="597"/>
      <c r="BL385" s="597"/>
      <c r="BM385" s="597"/>
      <c r="BN385" s="593"/>
      <c r="BO385" s="594"/>
      <c r="CU385" s="356"/>
      <c r="CV385" s="366"/>
      <c r="CW385" s="367"/>
      <c r="CX385" s="368"/>
      <c r="CY385" s="369"/>
    </row>
    <row r="386" spans="59:103" ht="13.95" customHeight="1" x14ac:dyDescent="0.25">
      <c r="BG386" s="598" t="s">
        <v>180</v>
      </c>
      <c r="BH386" s="599">
        <v>9</v>
      </c>
      <c r="BI386" s="592"/>
      <c r="BJ386" s="592"/>
      <c r="BK386" s="592" t="s">
        <v>100</v>
      </c>
      <c r="BL386" s="600">
        <f>$BL$178</f>
        <v>42642</v>
      </c>
      <c r="BM386" s="601"/>
      <c r="BN386" s="602"/>
      <c r="BO386" s="603"/>
      <c r="CU386" s="356"/>
      <c r="CV386" s="370"/>
      <c r="CW386" s="371"/>
      <c r="CX386" s="368"/>
      <c r="CY386" s="369"/>
    </row>
    <row r="387" spans="59:103" ht="13.95" customHeight="1" x14ac:dyDescent="0.3">
      <c r="BG387" s="604"/>
      <c r="BH387" s="596"/>
      <c r="BI387" s="597"/>
      <c r="BJ387" s="597"/>
      <c r="BK387" s="597"/>
      <c r="BL387" s="596"/>
      <c r="BM387" s="597"/>
      <c r="BN387" s="593"/>
      <c r="BO387" s="594"/>
      <c r="CU387" s="356"/>
      <c r="CV387" s="370"/>
      <c r="CW387" s="371"/>
      <c r="CX387" s="368"/>
      <c r="CY387" s="369"/>
    </row>
    <row r="388" spans="59:103" ht="13.95" customHeight="1" x14ac:dyDescent="0.3">
      <c r="BG388" s="598" t="s">
        <v>181</v>
      </c>
      <c r="BH388" s="605" t="str">
        <f>Donnees!BF11</f>
        <v>France Baril</v>
      </c>
      <c r="BI388" s="591"/>
      <c r="BJ388" s="596"/>
      <c r="BK388" s="606"/>
      <c r="BL388" s="593" t="str">
        <f>$BL$180</f>
        <v>Sem4</v>
      </c>
      <c r="BM388" s="607"/>
      <c r="BN388" s="606"/>
      <c r="BO388" s="608"/>
      <c r="CU388" s="356"/>
      <c r="CV388" s="370"/>
      <c r="CW388" s="371"/>
      <c r="CX388" s="368"/>
      <c r="CY388" s="369"/>
    </row>
    <row r="389" spans="59:103" ht="13.95" customHeight="1" thickBot="1" x14ac:dyDescent="0.35">
      <c r="BG389" s="609"/>
      <c r="BH389" s="610"/>
      <c r="BI389" s="611"/>
      <c r="BJ389" s="612"/>
      <c r="BK389" s="612"/>
      <c r="BL389" s="610"/>
      <c r="BM389" s="613"/>
      <c r="BN389" s="611"/>
      <c r="BO389" s="614"/>
      <c r="CU389" s="356"/>
      <c r="CV389" s="372"/>
      <c r="CW389" s="371"/>
      <c r="CX389" s="368"/>
      <c r="CY389" s="369"/>
    </row>
    <row r="390" spans="59:103" ht="13.95" customHeight="1" x14ac:dyDescent="0.25">
      <c r="BG390" s="615" t="s">
        <v>182</v>
      </c>
      <c r="BH390" s="616" t="s">
        <v>172</v>
      </c>
      <c r="BI390" s="617">
        <v>1</v>
      </c>
      <c r="BJ390" s="617">
        <v>2</v>
      </c>
      <c r="BK390" s="617">
        <v>3</v>
      </c>
      <c r="BL390" s="617" t="s">
        <v>126</v>
      </c>
      <c r="BM390" s="617">
        <v>69</v>
      </c>
      <c r="BN390" s="618">
        <v>169</v>
      </c>
      <c r="BO390" s="619">
        <v>269</v>
      </c>
      <c r="CU390" s="356"/>
      <c r="CV390" s="358"/>
      <c r="CW390" s="358"/>
      <c r="CX390" s="361" t="s">
        <v>145</v>
      </c>
      <c r="CY390" s="373"/>
    </row>
    <row r="391" spans="59:103" ht="13.95" customHeight="1" thickBot="1" x14ac:dyDescent="0.3">
      <c r="BG391" s="620">
        <f t="shared" ref="BG391:BH395" si="7">C82</f>
        <v>0</v>
      </c>
      <c r="BH391" s="621">
        <f t="shared" si="7"/>
        <v>0</v>
      </c>
      <c r="BI391" s="622"/>
      <c r="BJ391" s="622"/>
      <c r="BK391" s="622"/>
      <c r="BL391" s="622"/>
      <c r="BM391" s="623"/>
      <c r="BN391" s="624"/>
      <c r="BO391" s="625"/>
      <c r="CU391" s="356"/>
      <c r="CV391" s="358"/>
      <c r="CW391" s="358"/>
      <c r="CX391" s="358"/>
      <c r="CY391" s="364"/>
    </row>
    <row r="392" spans="59:103" ht="13.95" customHeight="1" x14ac:dyDescent="0.25">
      <c r="BG392" s="620">
        <f t="shared" si="7"/>
        <v>0</v>
      </c>
      <c r="BH392" s="621">
        <f t="shared" si="7"/>
        <v>0</v>
      </c>
      <c r="BI392" s="622"/>
      <c r="BJ392" s="622"/>
      <c r="BK392" s="622"/>
      <c r="BL392" s="622"/>
      <c r="BM392" s="623"/>
      <c r="BN392" s="624"/>
      <c r="BO392" s="625"/>
      <c r="CU392" s="374"/>
      <c r="CV392" s="375" t="s">
        <v>146</v>
      </c>
      <c r="CW392" s="376"/>
      <c r="CX392" s="377" t="s">
        <v>147</v>
      </c>
      <c r="CY392" s="378"/>
    </row>
    <row r="393" spans="59:103" ht="13.95" customHeight="1" x14ac:dyDescent="0.25">
      <c r="BG393" s="620">
        <f t="shared" si="7"/>
        <v>0</v>
      </c>
      <c r="BH393" s="621">
        <f t="shared" si="7"/>
        <v>0</v>
      </c>
      <c r="BI393" s="622"/>
      <c r="BJ393" s="622"/>
      <c r="BK393" s="622"/>
      <c r="BL393" s="622"/>
      <c r="BM393" s="623"/>
      <c r="BN393" s="624"/>
      <c r="BO393" s="625"/>
    </row>
    <row r="394" spans="59:103" ht="13.95" customHeight="1" x14ac:dyDescent="0.25">
      <c r="BG394" s="620">
        <f t="shared" si="7"/>
        <v>0</v>
      </c>
      <c r="BH394" s="621">
        <f t="shared" si="7"/>
        <v>0</v>
      </c>
      <c r="BI394" s="622"/>
      <c r="BJ394" s="622"/>
      <c r="BK394" s="622"/>
      <c r="BL394" s="622"/>
      <c r="BM394" s="623"/>
      <c r="BN394" s="624"/>
      <c r="BO394" s="625"/>
    </row>
    <row r="395" spans="59:103" ht="13.95" customHeight="1" thickBot="1" x14ac:dyDescent="0.3">
      <c r="BG395" s="626">
        <f t="shared" si="7"/>
        <v>0</v>
      </c>
      <c r="BH395" s="627">
        <f t="shared" si="7"/>
        <v>0</v>
      </c>
      <c r="BI395" s="628"/>
      <c r="BJ395" s="628"/>
      <c r="BK395" s="628"/>
      <c r="BL395" s="628"/>
      <c r="BM395" s="629"/>
      <c r="BN395" s="630"/>
      <c r="BO395" s="631"/>
      <c r="CU395" s="353"/>
      <c r="CV395" s="354" t="s">
        <v>136</v>
      </c>
      <c r="CW395" s="354"/>
      <c r="CX395" s="354" t="s">
        <v>137</v>
      </c>
      <c r="CY395" s="355">
        <f>$CY$175</f>
        <v>42649</v>
      </c>
    </row>
    <row r="396" spans="59:103" ht="13.95" customHeight="1" x14ac:dyDescent="0.3">
      <c r="BG396" s="632" t="s">
        <v>183</v>
      </c>
      <c r="BH396" s="633">
        <f>SUM(BH391:BH395)</f>
        <v>0</v>
      </c>
      <c r="BI396" s="634"/>
      <c r="BJ396" s="634"/>
      <c r="BK396" s="634"/>
      <c r="BL396" s="634"/>
      <c r="BM396" s="635"/>
      <c r="BN396" s="618"/>
      <c r="BO396" s="619"/>
      <c r="CU396" s="356"/>
      <c r="CV396" s="357" t="s">
        <v>6</v>
      </c>
      <c r="CW396" s="358"/>
      <c r="CX396" s="359" t="str">
        <f>$CX$176</f>
        <v xml:space="preserve">          Joueurs @ $13.00</v>
      </c>
      <c r="CY396" s="359" t="s">
        <v>139</v>
      </c>
    </row>
    <row r="397" spans="59:103" ht="13.95" customHeight="1" x14ac:dyDescent="0.3">
      <c r="BG397" s="636" t="s">
        <v>184</v>
      </c>
      <c r="BH397" s="637">
        <f>A91</f>
        <v>0</v>
      </c>
      <c r="BI397" s="638"/>
      <c r="BJ397" s="638"/>
      <c r="BK397" s="638"/>
      <c r="BL397" s="638"/>
      <c r="BM397" s="639"/>
      <c r="BN397" s="624"/>
      <c r="BO397" s="625"/>
      <c r="CU397" s="356"/>
      <c r="CV397" s="360" t="str">
        <f>Donnees!BF17</f>
        <v>Yves Chapdelaine</v>
      </c>
      <c r="CW397" s="358"/>
      <c r="CX397" s="361" t="str">
        <f>$CX$177</f>
        <v xml:space="preserve">          Substituts @ $10.00</v>
      </c>
      <c r="CY397" s="361" t="s">
        <v>139</v>
      </c>
    </row>
    <row r="398" spans="59:103" ht="13.95" customHeight="1" thickBot="1" x14ac:dyDescent="0.35">
      <c r="BG398" s="640" t="s">
        <v>126</v>
      </c>
      <c r="BH398" s="641">
        <f>SUM(BH396:BH397)</f>
        <v>0</v>
      </c>
      <c r="BI398" s="642"/>
      <c r="BJ398" s="642"/>
      <c r="BK398" s="642"/>
      <c r="BL398" s="642"/>
      <c r="BM398" s="643"/>
      <c r="BN398" s="644"/>
      <c r="BO398" s="645"/>
      <c r="CU398" s="356"/>
      <c r="CV398" s="360"/>
      <c r="CW398" s="358"/>
      <c r="CX398" s="362"/>
      <c r="CY398" s="363"/>
    </row>
    <row r="399" spans="59:103" ht="13.95" customHeight="1" thickBot="1" x14ac:dyDescent="0.35">
      <c r="BG399" s="646" t="s">
        <v>185</v>
      </c>
      <c r="BH399" s="647"/>
      <c r="BI399" s="648"/>
      <c r="BJ399" s="649"/>
      <c r="BK399" s="650"/>
      <c r="BL399" s="651" t="s">
        <v>186</v>
      </c>
      <c r="BM399" s="652"/>
      <c r="BN399" s="653"/>
      <c r="BO399" s="654"/>
      <c r="CU399" s="356"/>
      <c r="CV399" s="358" t="s">
        <v>161</v>
      </c>
      <c r="CW399" s="358"/>
      <c r="CX399" s="358"/>
      <c r="CY399" s="364" t="str">
        <f>$CY$179</f>
        <v>Sem5</v>
      </c>
    </row>
    <row r="400" spans="59:103" ht="13.95" customHeight="1" thickBot="1" x14ac:dyDescent="0.35">
      <c r="BG400" s="655" t="s">
        <v>187</v>
      </c>
      <c r="BH400" s="656"/>
      <c r="BI400" s="657"/>
      <c r="BJ400" s="658"/>
      <c r="BK400" s="658"/>
      <c r="BL400" s="612"/>
      <c r="BM400" s="659"/>
      <c r="BN400" s="659"/>
      <c r="BO400" s="660"/>
      <c r="CU400" s="356"/>
      <c r="CV400" s="365" t="s">
        <v>142</v>
      </c>
      <c r="CW400" s="358"/>
      <c r="CX400" s="365" t="s">
        <v>143</v>
      </c>
      <c r="CY400" s="365" t="s">
        <v>144</v>
      </c>
    </row>
    <row r="401" spans="59:103" ht="13.95" customHeight="1" x14ac:dyDescent="0.25">
      <c r="BG401" s="661" t="s">
        <v>188</v>
      </c>
      <c r="BH401" s="662"/>
      <c r="BI401" s="617">
        <v>1</v>
      </c>
      <c r="BJ401" s="617">
        <v>2</v>
      </c>
      <c r="BK401" s="617">
        <v>3</v>
      </c>
      <c r="BL401" s="617" t="s">
        <v>126</v>
      </c>
      <c r="BM401" s="617">
        <v>69</v>
      </c>
      <c r="BN401" s="618">
        <v>169</v>
      </c>
      <c r="BO401" s="619">
        <v>269</v>
      </c>
      <c r="CU401" s="356"/>
      <c r="CV401" s="366"/>
      <c r="CW401" s="367"/>
      <c r="CX401" s="368"/>
      <c r="CY401" s="369"/>
    </row>
    <row r="402" spans="59:103" ht="13.95" customHeight="1" x14ac:dyDescent="0.3">
      <c r="BG402" s="663"/>
      <c r="BH402" s="664"/>
      <c r="BI402" s="665"/>
      <c r="BJ402" s="666"/>
      <c r="BK402" s="666"/>
      <c r="BL402" s="666"/>
      <c r="BM402" s="667"/>
      <c r="BN402" s="624"/>
      <c r="BO402" s="625"/>
      <c r="CU402" s="356"/>
      <c r="CV402" s="370"/>
      <c r="CW402" s="371"/>
      <c r="CX402" s="368"/>
      <c r="CY402" s="369"/>
    </row>
    <row r="403" spans="59:103" ht="13.95" customHeight="1" x14ac:dyDescent="0.3">
      <c r="BG403" s="668"/>
      <c r="BH403" s="669"/>
      <c r="BI403" s="670"/>
      <c r="BJ403" s="667"/>
      <c r="BK403" s="667"/>
      <c r="BL403" s="667"/>
      <c r="BM403" s="639"/>
      <c r="BN403" s="624"/>
      <c r="BO403" s="625"/>
      <c r="CU403" s="356"/>
      <c r="CV403" s="370"/>
      <c r="CW403" s="371"/>
      <c r="CX403" s="368"/>
      <c r="CY403" s="369"/>
    </row>
    <row r="404" spans="59:103" ht="13.95" customHeight="1" x14ac:dyDescent="0.3">
      <c r="BG404" s="671" t="s">
        <v>189</v>
      </c>
      <c r="BH404" s="669"/>
      <c r="BI404" s="670"/>
      <c r="BJ404" s="667"/>
      <c r="BK404" s="667"/>
      <c r="BL404" s="667"/>
      <c r="BM404" s="672"/>
      <c r="BN404" s="644"/>
      <c r="BO404" s="645"/>
      <c r="CU404" s="356"/>
      <c r="CV404" s="370"/>
      <c r="CW404" s="371"/>
      <c r="CX404" s="368"/>
      <c r="CY404" s="369"/>
    </row>
    <row r="405" spans="59:103" ht="13.95" customHeight="1" x14ac:dyDescent="0.3">
      <c r="BG405" s="673"/>
      <c r="BH405" s="674"/>
      <c r="BI405" s="675"/>
      <c r="BJ405" s="672"/>
      <c r="BK405" s="672"/>
      <c r="BL405" s="672"/>
      <c r="BM405" s="672"/>
      <c r="BN405" s="644"/>
      <c r="BO405" s="645"/>
      <c r="CU405" s="356"/>
      <c r="CV405" s="372"/>
      <c r="CW405" s="371"/>
      <c r="CX405" s="368"/>
      <c r="CY405" s="369"/>
    </row>
    <row r="406" spans="59:103" ht="13.95" customHeight="1" thickBot="1" x14ac:dyDescent="0.35">
      <c r="BG406" s="676"/>
      <c r="BH406" s="675"/>
      <c r="BI406" s="675"/>
      <c r="BJ406" s="672"/>
      <c r="BK406" s="672"/>
      <c r="BL406" s="677"/>
      <c r="BM406" s="678"/>
      <c r="BN406" s="678"/>
      <c r="BO406" s="679"/>
      <c r="CU406" s="356"/>
      <c r="CV406" s="358"/>
      <c r="CW406" s="358"/>
      <c r="CX406" s="361" t="s">
        <v>145</v>
      </c>
      <c r="CY406" s="373"/>
    </row>
    <row r="407" spans="59:103" ht="13.95" customHeight="1" thickBot="1" x14ac:dyDescent="0.35">
      <c r="BG407" s="680"/>
      <c r="BH407" s="681"/>
      <c r="BI407" s="682"/>
      <c r="BJ407" s="682"/>
      <c r="BK407" s="683"/>
      <c r="BL407" s="614" t="s">
        <v>190</v>
      </c>
      <c r="BM407" s="684"/>
      <c r="BN407" s="659"/>
      <c r="BO407" s="660"/>
      <c r="CU407" s="356"/>
      <c r="CV407" s="358"/>
      <c r="CW407" s="358"/>
      <c r="CX407" s="358"/>
      <c r="CY407" s="364"/>
    </row>
    <row r="408" spans="59:103" ht="13.95" customHeight="1" x14ac:dyDescent="0.3">
      <c r="BG408" s="685"/>
      <c r="BH408" s="686"/>
      <c r="BI408" s="685"/>
      <c r="BJ408" s="685"/>
      <c r="BK408" s="685"/>
      <c r="BL408" s="685"/>
      <c r="BM408" s="685"/>
      <c r="BN408" s="26"/>
      <c r="BO408" s="26"/>
      <c r="CU408" s="374"/>
      <c r="CV408" s="375" t="s">
        <v>146</v>
      </c>
      <c r="CW408" s="376"/>
      <c r="CX408" s="377" t="s">
        <v>147</v>
      </c>
      <c r="CY408" s="378"/>
    </row>
    <row r="409" spans="59:103" ht="13.95" customHeight="1" thickBot="1" x14ac:dyDescent="0.35">
      <c r="BG409" s="48"/>
      <c r="BH409" s="48"/>
      <c r="BI409" s="48"/>
      <c r="BJ409" s="48"/>
      <c r="BK409" s="48"/>
      <c r="BL409" s="48"/>
      <c r="BM409" s="48"/>
      <c r="BN409" s="48"/>
      <c r="BO409" s="48"/>
    </row>
    <row r="410" spans="59:103" ht="13.95" customHeight="1" x14ac:dyDescent="0.25">
      <c r="BG410" s="586"/>
      <c r="BH410" s="587" t="s">
        <v>176</v>
      </c>
      <c r="BI410" s="588"/>
      <c r="BJ410" s="588" t="s">
        <v>177</v>
      </c>
      <c r="BK410" s="588"/>
      <c r="BL410" s="588"/>
      <c r="BM410" s="588"/>
      <c r="BN410" s="588"/>
      <c r="BO410" s="589"/>
      <c r="CU410" s="353"/>
      <c r="CV410" s="354" t="s">
        <v>136</v>
      </c>
      <c r="CW410" s="354"/>
      <c r="CX410" s="354" t="s">
        <v>137</v>
      </c>
      <c r="CY410" s="355">
        <f>$CY$175</f>
        <v>42649</v>
      </c>
    </row>
    <row r="411" spans="59:103" ht="13.95" customHeight="1" x14ac:dyDescent="0.25">
      <c r="BG411" s="590"/>
      <c r="BH411" s="591"/>
      <c r="BI411" s="592" t="s">
        <v>178</v>
      </c>
      <c r="BJ411" s="592"/>
      <c r="BK411" s="592"/>
      <c r="BL411" s="592"/>
      <c r="BM411" s="592"/>
      <c r="BN411" s="593" t="s">
        <v>179</v>
      </c>
      <c r="BO411" s="594">
        <v>7</v>
      </c>
      <c r="CU411" s="356"/>
      <c r="CV411" s="357" t="s">
        <v>6</v>
      </c>
      <c r="CW411" s="358"/>
      <c r="CX411" s="359" t="str">
        <f>$CX$176</f>
        <v xml:space="preserve">          Joueurs @ $13.00</v>
      </c>
      <c r="CY411" s="359" t="s">
        <v>139</v>
      </c>
    </row>
    <row r="412" spans="59:103" ht="13.95" customHeight="1" x14ac:dyDescent="0.3">
      <c r="BG412" s="595"/>
      <c r="BH412" s="596"/>
      <c r="BI412" s="597"/>
      <c r="BJ412" s="597"/>
      <c r="BK412" s="597"/>
      <c r="BL412" s="597"/>
      <c r="BM412" s="597"/>
      <c r="BN412" s="593"/>
      <c r="BO412" s="594"/>
      <c r="CU412" s="356"/>
      <c r="CV412" s="360" t="str">
        <f>Donnees!BF18</f>
        <v>Michel Taillon</v>
      </c>
      <c r="CW412" s="358"/>
      <c r="CX412" s="361" t="str">
        <f>$CX$177</f>
        <v xml:space="preserve">          Substituts @ $10.00</v>
      </c>
      <c r="CY412" s="361" t="s">
        <v>139</v>
      </c>
    </row>
    <row r="413" spans="59:103" ht="13.95" customHeight="1" x14ac:dyDescent="0.25">
      <c r="BG413" s="598" t="s">
        <v>180</v>
      </c>
      <c r="BH413" s="599">
        <v>10</v>
      </c>
      <c r="BI413" s="592"/>
      <c r="BJ413" s="592"/>
      <c r="BK413" s="592" t="s">
        <v>100</v>
      </c>
      <c r="BL413" s="600">
        <f>$BL$178</f>
        <v>42642</v>
      </c>
      <c r="BM413" s="601"/>
      <c r="BN413" s="602"/>
      <c r="BO413" s="603"/>
      <c r="CU413" s="356"/>
      <c r="CV413" s="360"/>
      <c r="CW413" s="358"/>
      <c r="CX413" s="362"/>
      <c r="CY413" s="363"/>
    </row>
    <row r="414" spans="59:103" ht="13.95" customHeight="1" x14ac:dyDescent="0.3">
      <c r="BG414" s="604"/>
      <c r="BH414" s="596"/>
      <c r="BI414" s="597"/>
      <c r="BJ414" s="597"/>
      <c r="BK414" s="597"/>
      <c r="BL414" s="596"/>
      <c r="BM414" s="597"/>
      <c r="BN414" s="593"/>
      <c r="BO414" s="594"/>
      <c r="CU414" s="356"/>
      <c r="CV414" s="358" t="s">
        <v>162</v>
      </c>
      <c r="CW414" s="358"/>
      <c r="CX414" s="358"/>
      <c r="CY414" s="364" t="str">
        <f>$CY$179</f>
        <v>Sem5</v>
      </c>
    </row>
    <row r="415" spans="59:103" ht="13.95" customHeight="1" x14ac:dyDescent="0.3">
      <c r="BG415" s="598" t="s">
        <v>181</v>
      </c>
      <c r="BH415" s="605" t="str">
        <f>Donnees!BF12</f>
        <v>Raymond Chartré</v>
      </c>
      <c r="BI415" s="591"/>
      <c r="BJ415" s="596"/>
      <c r="BK415" s="606"/>
      <c r="BL415" s="593" t="str">
        <f>$BL$180</f>
        <v>Sem4</v>
      </c>
      <c r="BM415" s="607"/>
      <c r="BN415" s="606"/>
      <c r="BO415" s="608"/>
      <c r="CU415" s="356"/>
      <c r="CV415" s="365" t="s">
        <v>142</v>
      </c>
      <c r="CW415" s="358"/>
      <c r="CX415" s="365" t="s">
        <v>143</v>
      </c>
      <c r="CY415" s="365" t="s">
        <v>144</v>
      </c>
    </row>
    <row r="416" spans="59:103" ht="13.95" customHeight="1" thickBot="1" x14ac:dyDescent="0.35">
      <c r="BG416" s="609"/>
      <c r="BH416" s="610"/>
      <c r="BI416" s="611"/>
      <c r="BJ416" s="612"/>
      <c r="BK416" s="612"/>
      <c r="BL416" s="610"/>
      <c r="BM416" s="613"/>
      <c r="BN416" s="611"/>
      <c r="BO416" s="614"/>
      <c r="CU416" s="356"/>
      <c r="CV416" s="366"/>
      <c r="CW416" s="367"/>
      <c r="CX416" s="368"/>
      <c r="CY416" s="369"/>
    </row>
    <row r="417" spans="59:103" ht="13.95" customHeight="1" x14ac:dyDescent="0.25">
      <c r="BG417" s="615" t="s">
        <v>182</v>
      </c>
      <c r="BH417" s="616" t="s">
        <v>172</v>
      </c>
      <c r="BI417" s="617">
        <v>1</v>
      </c>
      <c r="BJ417" s="617">
        <v>2</v>
      </c>
      <c r="BK417" s="617">
        <v>3</v>
      </c>
      <c r="BL417" s="617" t="s">
        <v>126</v>
      </c>
      <c r="BM417" s="617">
        <v>69</v>
      </c>
      <c r="BN417" s="618">
        <v>169</v>
      </c>
      <c r="BO417" s="619">
        <v>269</v>
      </c>
      <c r="CU417" s="356"/>
      <c r="CV417" s="370"/>
      <c r="CW417" s="371"/>
      <c r="CX417" s="368"/>
      <c r="CY417" s="369"/>
    </row>
    <row r="418" spans="59:103" ht="13.95" customHeight="1" x14ac:dyDescent="0.25">
      <c r="BG418" s="620">
        <f t="shared" ref="BG418:BH422" si="8">C92</f>
        <v>0</v>
      </c>
      <c r="BH418" s="621">
        <f t="shared" si="8"/>
        <v>0</v>
      </c>
      <c r="BI418" s="622"/>
      <c r="BJ418" s="622"/>
      <c r="BK418" s="622"/>
      <c r="BL418" s="622"/>
      <c r="BM418" s="623"/>
      <c r="BN418" s="624"/>
      <c r="BO418" s="625"/>
      <c r="CU418" s="356"/>
      <c r="CV418" s="370"/>
      <c r="CW418" s="371"/>
      <c r="CX418" s="368"/>
      <c r="CY418" s="369"/>
    </row>
    <row r="419" spans="59:103" ht="13.95" customHeight="1" x14ac:dyDescent="0.25">
      <c r="BG419" s="620">
        <f t="shared" si="8"/>
        <v>0</v>
      </c>
      <c r="BH419" s="621">
        <f t="shared" si="8"/>
        <v>0</v>
      </c>
      <c r="BI419" s="622"/>
      <c r="BJ419" s="622"/>
      <c r="BK419" s="622"/>
      <c r="BL419" s="622"/>
      <c r="BM419" s="623"/>
      <c r="BN419" s="624"/>
      <c r="BO419" s="625"/>
      <c r="CU419" s="356"/>
      <c r="CV419" s="370"/>
      <c r="CW419" s="371"/>
      <c r="CX419" s="368"/>
      <c r="CY419" s="369"/>
    </row>
    <row r="420" spans="59:103" ht="13.95" customHeight="1" x14ac:dyDescent="0.25">
      <c r="BG420" s="620">
        <f t="shared" si="8"/>
        <v>0</v>
      </c>
      <c r="BH420" s="621">
        <f t="shared" si="8"/>
        <v>0</v>
      </c>
      <c r="BI420" s="622"/>
      <c r="BJ420" s="622"/>
      <c r="BK420" s="622"/>
      <c r="BL420" s="622"/>
      <c r="BM420" s="623"/>
      <c r="BN420" s="624"/>
      <c r="BO420" s="625"/>
      <c r="CU420" s="356"/>
      <c r="CV420" s="372"/>
      <c r="CW420" s="371"/>
      <c r="CX420" s="368"/>
      <c r="CY420" s="369"/>
    </row>
    <row r="421" spans="59:103" ht="13.95" customHeight="1" x14ac:dyDescent="0.25">
      <c r="BG421" s="620">
        <f t="shared" si="8"/>
        <v>0</v>
      </c>
      <c r="BH421" s="621">
        <f t="shared" si="8"/>
        <v>0</v>
      </c>
      <c r="BI421" s="622"/>
      <c r="BJ421" s="622"/>
      <c r="BK421" s="622"/>
      <c r="BL421" s="622"/>
      <c r="BM421" s="623"/>
      <c r="BN421" s="624"/>
      <c r="BO421" s="625"/>
      <c r="CU421" s="356"/>
      <c r="CV421" s="358"/>
      <c r="CW421" s="358"/>
      <c r="CX421" s="361" t="s">
        <v>145</v>
      </c>
      <c r="CY421" s="373"/>
    </row>
    <row r="422" spans="59:103" ht="13.95" customHeight="1" thickBot="1" x14ac:dyDescent="0.3">
      <c r="BG422" s="626">
        <f t="shared" si="8"/>
        <v>0</v>
      </c>
      <c r="BH422" s="627">
        <f t="shared" si="8"/>
        <v>0</v>
      </c>
      <c r="BI422" s="628"/>
      <c r="BJ422" s="628"/>
      <c r="BK422" s="628"/>
      <c r="BL422" s="628"/>
      <c r="BM422" s="629"/>
      <c r="BN422" s="630"/>
      <c r="BO422" s="631"/>
      <c r="CU422" s="356"/>
      <c r="CV422" s="358"/>
      <c r="CW422" s="358"/>
      <c r="CX422" s="358"/>
      <c r="CY422" s="364"/>
    </row>
    <row r="423" spans="59:103" ht="13.95" customHeight="1" x14ac:dyDescent="0.3">
      <c r="BG423" s="632" t="s">
        <v>183</v>
      </c>
      <c r="BH423" s="633">
        <f>SUM(BH418:BH422)</f>
        <v>0</v>
      </c>
      <c r="BI423" s="634"/>
      <c r="BJ423" s="634"/>
      <c r="BK423" s="634"/>
      <c r="BL423" s="634"/>
      <c r="BM423" s="635"/>
      <c r="BN423" s="618"/>
      <c r="BO423" s="619"/>
      <c r="CU423" s="374"/>
      <c r="CV423" s="375" t="s">
        <v>146</v>
      </c>
      <c r="CW423" s="376"/>
      <c r="CX423" s="377" t="s">
        <v>147</v>
      </c>
      <c r="CY423" s="378"/>
    </row>
    <row r="424" spans="59:103" ht="13.95" customHeight="1" x14ac:dyDescent="0.3">
      <c r="BG424" s="636" t="s">
        <v>184</v>
      </c>
      <c r="BH424" s="637">
        <f>A101</f>
        <v>0</v>
      </c>
      <c r="BI424" s="638"/>
      <c r="BJ424" s="638"/>
      <c r="BK424" s="638"/>
      <c r="BL424" s="638"/>
      <c r="BM424" s="639"/>
      <c r="BN424" s="624"/>
      <c r="BO424" s="625"/>
    </row>
    <row r="425" spans="59:103" ht="13.95" customHeight="1" thickBot="1" x14ac:dyDescent="0.35">
      <c r="BG425" s="640" t="s">
        <v>126</v>
      </c>
      <c r="BH425" s="641">
        <f>SUM(BH423:BH424)</f>
        <v>0</v>
      </c>
      <c r="BI425" s="642"/>
      <c r="BJ425" s="642"/>
      <c r="BK425" s="642"/>
      <c r="BL425" s="642"/>
      <c r="BM425" s="643"/>
      <c r="BN425" s="644"/>
      <c r="BO425" s="645"/>
    </row>
    <row r="426" spans="59:103" ht="13.95" customHeight="1" thickBot="1" x14ac:dyDescent="0.35">
      <c r="BG426" s="646" t="s">
        <v>185</v>
      </c>
      <c r="BH426" s="647"/>
      <c r="BI426" s="648"/>
      <c r="BJ426" s="649"/>
      <c r="BK426" s="650"/>
      <c r="BL426" s="651" t="s">
        <v>186</v>
      </c>
      <c r="BM426" s="652"/>
      <c r="BN426" s="653"/>
      <c r="BO426" s="654"/>
    </row>
    <row r="427" spans="59:103" ht="13.95" customHeight="1" thickBot="1" x14ac:dyDescent="0.35">
      <c r="BG427" s="655" t="s">
        <v>187</v>
      </c>
      <c r="BH427" s="656"/>
      <c r="BI427" s="657"/>
      <c r="BJ427" s="658"/>
      <c r="BK427" s="658"/>
      <c r="BL427" s="612"/>
      <c r="BM427" s="659"/>
      <c r="BN427" s="659"/>
      <c r="BO427" s="660"/>
    </row>
    <row r="428" spans="59:103" ht="13.95" customHeight="1" x14ac:dyDescent="0.25">
      <c r="BG428" s="661" t="s">
        <v>188</v>
      </c>
      <c r="BH428" s="662"/>
      <c r="BI428" s="617">
        <v>1</v>
      </c>
      <c r="BJ428" s="617">
        <v>2</v>
      </c>
      <c r="BK428" s="617">
        <v>3</v>
      </c>
      <c r="BL428" s="617" t="s">
        <v>126</v>
      </c>
      <c r="BM428" s="617">
        <v>69</v>
      </c>
      <c r="BN428" s="618">
        <v>169</v>
      </c>
      <c r="BO428" s="619">
        <v>269</v>
      </c>
    </row>
    <row r="429" spans="59:103" ht="13.95" customHeight="1" x14ac:dyDescent="0.3">
      <c r="BG429" s="663"/>
      <c r="BH429" s="664"/>
      <c r="BI429" s="665"/>
      <c r="BJ429" s="666"/>
      <c r="BK429" s="666"/>
      <c r="BL429" s="666"/>
      <c r="BM429" s="667"/>
      <c r="BN429" s="624"/>
      <c r="BO429" s="625"/>
    </row>
    <row r="430" spans="59:103" ht="13.95" customHeight="1" x14ac:dyDescent="0.3">
      <c r="BG430" s="668"/>
      <c r="BH430" s="669"/>
      <c r="BI430" s="670"/>
      <c r="BJ430" s="667"/>
      <c r="BK430" s="667"/>
      <c r="BL430" s="667"/>
      <c r="BM430" s="639"/>
      <c r="BN430" s="624"/>
      <c r="BO430" s="625"/>
    </row>
    <row r="431" spans="59:103" ht="13.95" customHeight="1" x14ac:dyDescent="0.3">
      <c r="BG431" s="671" t="s">
        <v>189</v>
      </c>
      <c r="BH431" s="669"/>
      <c r="BI431" s="670"/>
      <c r="BJ431" s="667"/>
      <c r="BK431" s="667"/>
      <c r="BL431" s="667"/>
      <c r="BM431" s="672"/>
      <c r="BN431" s="644"/>
      <c r="BO431" s="645"/>
    </row>
    <row r="432" spans="59:103" ht="13.95" customHeight="1" x14ac:dyDescent="0.3">
      <c r="BG432" s="673"/>
      <c r="BH432" s="674"/>
      <c r="BI432" s="675"/>
      <c r="BJ432" s="672"/>
      <c r="BK432" s="672"/>
      <c r="BL432" s="672"/>
      <c r="BM432" s="672"/>
      <c r="BN432" s="644"/>
      <c r="BO432" s="645"/>
    </row>
    <row r="433" spans="59:67" ht="13.95" customHeight="1" thickBot="1" x14ac:dyDescent="0.35">
      <c r="BG433" s="676"/>
      <c r="BH433" s="675"/>
      <c r="BI433" s="675"/>
      <c r="BJ433" s="672"/>
      <c r="BK433" s="672"/>
      <c r="BL433" s="677"/>
      <c r="BM433" s="678"/>
      <c r="BN433" s="678"/>
      <c r="BO433" s="679"/>
    </row>
    <row r="434" spans="59:67" ht="13.95" customHeight="1" thickBot="1" x14ac:dyDescent="0.35">
      <c r="BG434" s="680"/>
      <c r="BH434" s="681"/>
      <c r="BI434" s="682"/>
      <c r="BJ434" s="682"/>
      <c r="BK434" s="683"/>
      <c r="BL434" s="614" t="s">
        <v>190</v>
      </c>
      <c r="BM434" s="684"/>
      <c r="BN434" s="659"/>
      <c r="BO434" s="660"/>
    </row>
    <row r="435" spans="59:67" ht="13.95" customHeight="1" x14ac:dyDescent="0.25">
      <c r="BG435" s="586"/>
      <c r="BH435" s="587" t="s">
        <v>176</v>
      </c>
      <c r="BI435" s="588"/>
      <c r="BJ435" s="588" t="s">
        <v>177</v>
      </c>
      <c r="BK435" s="588"/>
      <c r="BL435" s="588"/>
      <c r="BM435" s="588"/>
      <c r="BN435" s="588"/>
      <c r="BO435" s="589"/>
    </row>
    <row r="436" spans="59:67" ht="13.95" customHeight="1" x14ac:dyDescent="0.25">
      <c r="BG436" s="590"/>
      <c r="BH436" s="591"/>
      <c r="BI436" s="592" t="s">
        <v>178</v>
      </c>
      <c r="BJ436" s="592"/>
      <c r="BK436" s="592"/>
      <c r="BL436" s="592"/>
      <c r="BM436" s="592"/>
      <c r="BN436" s="593" t="s">
        <v>179</v>
      </c>
      <c r="BO436" s="594">
        <v>9</v>
      </c>
    </row>
    <row r="437" spans="59:67" ht="13.95" customHeight="1" x14ac:dyDescent="0.3">
      <c r="BG437" s="595"/>
      <c r="BH437" s="596"/>
      <c r="BI437" s="597"/>
      <c r="BJ437" s="597"/>
      <c r="BK437" s="597"/>
      <c r="BL437" s="597"/>
      <c r="BM437" s="597"/>
      <c r="BN437" s="593"/>
      <c r="BO437" s="594"/>
    </row>
    <row r="438" spans="59:67" ht="13.95" customHeight="1" x14ac:dyDescent="0.25">
      <c r="BG438" s="598" t="s">
        <v>180</v>
      </c>
      <c r="BH438" s="599">
        <v>11</v>
      </c>
      <c r="BI438" s="592"/>
      <c r="BJ438" s="592"/>
      <c r="BK438" s="592" t="s">
        <v>100</v>
      </c>
      <c r="BL438" s="600">
        <f>$BL$178</f>
        <v>42642</v>
      </c>
      <c r="BM438" s="601"/>
      <c r="BN438" s="602"/>
      <c r="BO438" s="603"/>
    </row>
    <row r="439" spans="59:67" ht="13.95" customHeight="1" x14ac:dyDescent="0.3">
      <c r="BG439" s="604"/>
      <c r="BH439" s="596"/>
      <c r="BI439" s="597"/>
      <c r="BJ439" s="597"/>
      <c r="BK439" s="597"/>
      <c r="BL439" s="596"/>
      <c r="BM439" s="597"/>
      <c r="BN439" s="593"/>
      <c r="BO439" s="594"/>
    </row>
    <row r="440" spans="59:67" ht="13.95" customHeight="1" x14ac:dyDescent="0.3">
      <c r="BG440" s="598" t="s">
        <v>181</v>
      </c>
      <c r="BH440" s="605" t="str">
        <f>Donnees!BF13</f>
        <v>Dorothée Beauchesne</v>
      </c>
      <c r="BI440" s="591"/>
      <c r="BJ440" s="596"/>
      <c r="BK440" s="606"/>
      <c r="BL440" s="593" t="str">
        <f>$BL$180</f>
        <v>Sem4</v>
      </c>
      <c r="BM440" s="607"/>
      <c r="BN440" s="606"/>
      <c r="BO440" s="608"/>
    </row>
    <row r="441" spans="59:67" ht="13.95" customHeight="1" thickBot="1" x14ac:dyDescent="0.35">
      <c r="BG441" s="609"/>
      <c r="BH441" s="610"/>
      <c r="BI441" s="611"/>
      <c r="BJ441" s="612"/>
      <c r="BK441" s="612"/>
      <c r="BL441" s="610"/>
      <c r="BM441" s="613"/>
      <c r="BN441" s="611"/>
      <c r="BO441" s="614"/>
    </row>
    <row r="442" spans="59:67" ht="13.95" customHeight="1" x14ac:dyDescent="0.25">
      <c r="BG442" s="615" t="s">
        <v>182</v>
      </c>
      <c r="BH442" s="616" t="s">
        <v>172</v>
      </c>
      <c r="BI442" s="617">
        <v>1</v>
      </c>
      <c r="BJ442" s="617">
        <v>2</v>
      </c>
      <c r="BK442" s="617">
        <v>3</v>
      </c>
      <c r="BL442" s="617" t="s">
        <v>126</v>
      </c>
      <c r="BM442" s="617">
        <v>69</v>
      </c>
      <c r="BN442" s="618">
        <v>169</v>
      </c>
      <c r="BO442" s="619">
        <v>269</v>
      </c>
    </row>
    <row r="443" spans="59:67" ht="13.95" customHeight="1" x14ac:dyDescent="0.25">
      <c r="BG443" s="620">
        <f t="shared" ref="BG443:BH447" si="9">C102</f>
        <v>0</v>
      </c>
      <c r="BH443" s="621">
        <f t="shared" si="9"/>
        <v>0</v>
      </c>
      <c r="BI443" s="622"/>
      <c r="BJ443" s="622"/>
      <c r="BK443" s="622"/>
      <c r="BL443" s="622"/>
      <c r="BM443" s="623"/>
      <c r="BN443" s="624"/>
      <c r="BO443" s="625"/>
    </row>
    <row r="444" spans="59:67" ht="13.95" customHeight="1" x14ac:dyDescent="0.25">
      <c r="BG444" s="620">
        <f t="shared" si="9"/>
        <v>0</v>
      </c>
      <c r="BH444" s="621">
        <f t="shared" si="9"/>
        <v>0</v>
      </c>
      <c r="BI444" s="622"/>
      <c r="BJ444" s="622"/>
      <c r="BK444" s="622"/>
      <c r="BL444" s="622"/>
      <c r="BM444" s="623"/>
      <c r="BN444" s="624"/>
      <c r="BO444" s="625"/>
    </row>
    <row r="445" spans="59:67" ht="13.95" customHeight="1" x14ac:dyDescent="0.25">
      <c r="BG445" s="620">
        <f t="shared" si="9"/>
        <v>0</v>
      </c>
      <c r="BH445" s="621">
        <f t="shared" si="9"/>
        <v>0</v>
      </c>
      <c r="BI445" s="622"/>
      <c r="BJ445" s="622"/>
      <c r="BK445" s="622"/>
      <c r="BL445" s="622"/>
      <c r="BM445" s="623"/>
      <c r="BN445" s="624"/>
      <c r="BO445" s="625"/>
    </row>
    <row r="446" spans="59:67" ht="13.95" customHeight="1" x14ac:dyDescent="0.25">
      <c r="BG446" s="620">
        <f t="shared" si="9"/>
        <v>0</v>
      </c>
      <c r="BH446" s="621">
        <f t="shared" si="9"/>
        <v>0</v>
      </c>
      <c r="BI446" s="622"/>
      <c r="BJ446" s="622"/>
      <c r="BK446" s="622"/>
      <c r="BL446" s="622"/>
      <c r="BM446" s="623"/>
      <c r="BN446" s="624"/>
      <c r="BO446" s="625"/>
    </row>
    <row r="447" spans="59:67" ht="13.95" customHeight="1" thickBot="1" x14ac:dyDescent="0.3">
      <c r="BG447" s="626">
        <f t="shared" si="9"/>
        <v>0</v>
      </c>
      <c r="BH447" s="627">
        <f t="shared" si="9"/>
        <v>0</v>
      </c>
      <c r="BI447" s="628"/>
      <c r="BJ447" s="628"/>
      <c r="BK447" s="628"/>
      <c r="BL447" s="628"/>
      <c r="BM447" s="629"/>
      <c r="BN447" s="630"/>
      <c r="BO447" s="631"/>
    </row>
    <row r="448" spans="59:67" ht="13.95" customHeight="1" x14ac:dyDescent="0.3">
      <c r="BG448" s="632" t="s">
        <v>183</v>
      </c>
      <c r="BH448" s="633">
        <f>SUM(BH443:BH447)</f>
        <v>0</v>
      </c>
      <c r="BI448" s="634"/>
      <c r="BJ448" s="634"/>
      <c r="BK448" s="634"/>
      <c r="BL448" s="634"/>
      <c r="BM448" s="635"/>
      <c r="BN448" s="618"/>
      <c r="BO448" s="619"/>
    </row>
    <row r="449" spans="59:67" ht="13.95" customHeight="1" x14ac:dyDescent="0.3">
      <c r="BG449" s="636" t="s">
        <v>184</v>
      </c>
      <c r="BH449" s="637">
        <f>A111</f>
        <v>0</v>
      </c>
      <c r="BI449" s="638"/>
      <c r="BJ449" s="638"/>
      <c r="BK449" s="638"/>
      <c r="BL449" s="638"/>
      <c r="BM449" s="639"/>
      <c r="BN449" s="624"/>
      <c r="BO449" s="625"/>
    </row>
    <row r="450" spans="59:67" ht="13.95" customHeight="1" thickBot="1" x14ac:dyDescent="0.35">
      <c r="BG450" s="640" t="s">
        <v>126</v>
      </c>
      <c r="BH450" s="641">
        <f>SUM(BH448:BH449)</f>
        <v>0</v>
      </c>
      <c r="BI450" s="642"/>
      <c r="BJ450" s="642"/>
      <c r="BK450" s="642"/>
      <c r="BL450" s="642"/>
      <c r="BM450" s="643"/>
      <c r="BN450" s="644"/>
      <c r="BO450" s="645"/>
    </row>
    <row r="451" spans="59:67" ht="13.95" customHeight="1" thickBot="1" x14ac:dyDescent="0.35">
      <c r="BG451" s="646" t="s">
        <v>185</v>
      </c>
      <c r="BH451" s="647"/>
      <c r="BI451" s="648"/>
      <c r="BJ451" s="649"/>
      <c r="BK451" s="650"/>
      <c r="BL451" s="651" t="s">
        <v>186</v>
      </c>
      <c r="BM451" s="652"/>
      <c r="BN451" s="653"/>
      <c r="BO451" s="654"/>
    </row>
    <row r="452" spans="59:67" ht="13.95" customHeight="1" thickBot="1" x14ac:dyDescent="0.35">
      <c r="BG452" s="655" t="s">
        <v>187</v>
      </c>
      <c r="BH452" s="656"/>
      <c r="BI452" s="657"/>
      <c r="BJ452" s="658"/>
      <c r="BK452" s="658"/>
      <c r="BL452" s="612"/>
      <c r="BM452" s="659"/>
      <c r="BN452" s="659"/>
      <c r="BO452" s="660"/>
    </row>
    <row r="453" spans="59:67" ht="13.95" customHeight="1" x14ac:dyDescent="0.25">
      <c r="BG453" s="661" t="s">
        <v>188</v>
      </c>
      <c r="BH453" s="662"/>
      <c r="BI453" s="617">
        <v>1</v>
      </c>
      <c r="BJ453" s="617">
        <v>2</v>
      </c>
      <c r="BK453" s="617">
        <v>3</v>
      </c>
      <c r="BL453" s="617" t="s">
        <v>126</v>
      </c>
      <c r="BM453" s="617">
        <v>69</v>
      </c>
      <c r="BN453" s="618">
        <v>169</v>
      </c>
      <c r="BO453" s="619">
        <v>269</v>
      </c>
    </row>
    <row r="454" spans="59:67" ht="13.95" customHeight="1" x14ac:dyDescent="0.3">
      <c r="BG454" s="663"/>
      <c r="BH454" s="664"/>
      <c r="BI454" s="665"/>
      <c r="BJ454" s="666"/>
      <c r="BK454" s="666"/>
      <c r="BL454" s="666"/>
      <c r="BM454" s="667"/>
      <c r="BN454" s="624"/>
      <c r="BO454" s="625"/>
    </row>
    <row r="455" spans="59:67" ht="13.95" customHeight="1" x14ac:dyDescent="0.3">
      <c r="BG455" s="668"/>
      <c r="BH455" s="669"/>
      <c r="BI455" s="670"/>
      <c r="BJ455" s="667"/>
      <c r="BK455" s="667"/>
      <c r="BL455" s="667"/>
      <c r="BM455" s="639"/>
      <c r="BN455" s="624"/>
      <c r="BO455" s="625"/>
    </row>
    <row r="456" spans="59:67" ht="13.95" customHeight="1" x14ac:dyDescent="0.3">
      <c r="BG456" s="671" t="s">
        <v>189</v>
      </c>
      <c r="BH456" s="669"/>
      <c r="BI456" s="670"/>
      <c r="BJ456" s="667"/>
      <c r="BK456" s="667"/>
      <c r="BL456" s="667"/>
      <c r="BM456" s="672"/>
      <c r="BN456" s="644"/>
      <c r="BO456" s="645"/>
    </row>
    <row r="457" spans="59:67" ht="13.95" customHeight="1" x14ac:dyDescent="0.3">
      <c r="BG457" s="673"/>
      <c r="BH457" s="674"/>
      <c r="BI457" s="675"/>
      <c r="BJ457" s="672"/>
      <c r="BK457" s="672"/>
      <c r="BL457" s="672"/>
      <c r="BM457" s="672"/>
      <c r="BN457" s="644"/>
      <c r="BO457" s="645"/>
    </row>
    <row r="458" spans="59:67" ht="13.95" customHeight="1" thickBot="1" x14ac:dyDescent="0.35">
      <c r="BG458" s="676"/>
      <c r="BH458" s="675"/>
      <c r="BI458" s="675"/>
      <c r="BJ458" s="672"/>
      <c r="BK458" s="672"/>
      <c r="BL458" s="677"/>
      <c r="BM458" s="678"/>
      <c r="BN458" s="678"/>
      <c r="BO458" s="679"/>
    </row>
    <row r="459" spans="59:67" ht="13.95" customHeight="1" thickBot="1" x14ac:dyDescent="0.35">
      <c r="BG459" s="680"/>
      <c r="BH459" s="681"/>
      <c r="BI459" s="682"/>
      <c r="BJ459" s="682"/>
      <c r="BK459" s="683"/>
      <c r="BL459" s="614" t="s">
        <v>190</v>
      </c>
      <c r="BM459" s="684"/>
      <c r="BN459" s="659"/>
      <c r="BO459" s="660"/>
    </row>
    <row r="460" spans="59:67" ht="13.95" customHeight="1" x14ac:dyDescent="0.3">
      <c r="BG460" s="685"/>
      <c r="BH460" s="686"/>
      <c r="BI460" s="685"/>
      <c r="BJ460" s="685"/>
      <c r="BK460" s="685"/>
      <c r="BL460" s="685"/>
      <c r="BM460" s="685"/>
      <c r="BN460" s="26"/>
      <c r="BO460" s="26"/>
    </row>
    <row r="461" spans="59:67" ht="13.95" customHeight="1" thickBot="1" x14ac:dyDescent="0.35">
      <c r="BG461" s="48"/>
      <c r="BH461" s="48"/>
      <c r="BI461" s="48"/>
      <c r="BJ461" s="48"/>
      <c r="BK461" s="48"/>
      <c r="BL461" s="48"/>
      <c r="BM461" s="48"/>
      <c r="BN461" s="48"/>
      <c r="BO461" s="48"/>
    </row>
    <row r="462" spans="59:67" ht="13.95" customHeight="1" x14ac:dyDescent="0.25">
      <c r="BG462" s="586"/>
      <c r="BH462" s="587" t="s">
        <v>176</v>
      </c>
      <c r="BI462" s="588"/>
      <c r="BJ462" s="588" t="s">
        <v>177</v>
      </c>
      <c r="BK462" s="588"/>
      <c r="BL462" s="588"/>
      <c r="BM462" s="588"/>
      <c r="BN462" s="588"/>
      <c r="BO462" s="589"/>
    </row>
    <row r="463" spans="59:67" ht="13.95" customHeight="1" x14ac:dyDescent="0.25">
      <c r="BG463" s="590"/>
      <c r="BH463" s="591"/>
      <c r="BI463" s="592" t="s">
        <v>178</v>
      </c>
      <c r="BJ463" s="592"/>
      <c r="BK463" s="592"/>
      <c r="BL463" s="592"/>
      <c r="BM463" s="592"/>
      <c r="BN463" s="593" t="s">
        <v>179</v>
      </c>
      <c r="BO463" s="594">
        <v>2</v>
      </c>
    </row>
    <row r="464" spans="59:67" ht="13.95" customHeight="1" x14ac:dyDescent="0.3">
      <c r="BG464" s="595"/>
      <c r="BH464" s="596"/>
      <c r="BI464" s="597"/>
      <c r="BJ464" s="597"/>
      <c r="BK464" s="597"/>
      <c r="BL464" s="597"/>
      <c r="BM464" s="597"/>
      <c r="BN464" s="593"/>
      <c r="BO464" s="594"/>
    </row>
    <row r="465" spans="59:67" ht="13.95" customHeight="1" x14ac:dyDescent="0.25">
      <c r="BG465" s="598" t="s">
        <v>180</v>
      </c>
      <c r="BH465" s="599">
        <v>12</v>
      </c>
      <c r="BI465" s="592"/>
      <c r="BJ465" s="592"/>
      <c r="BK465" s="592" t="s">
        <v>100</v>
      </c>
      <c r="BL465" s="600">
        <f>$BL$178</f>
        <v>42642</v>
      </c>
      <c r="BM465" s="601"/>
      <c r="BN465" s="602"/>
      <c r="BO465" s="603"/>
    </row>
    <row r="466" spans="59:67" ht="13.95" customHeight="1" x14ac:dyDescent="0.3">
      <c r="BG466" s="604"/>
      <c r="BH466" s="596"/>
      <c r="BI466" s="597"/>
      <c r="BJ466" s="597"/>
      <c r="BK466" s="597"/>
      <c r="BL466" s="596"/>
      <c r="BM466" s="597"/>
      <c r="BN466" s="593"/>
      <c r="BO466" s="594"/>
    </row>
    <row r="467" spans="59:67" ht="13.95" customHeight="1" x14ac:dyDescent="0.3">
      <c r="BG467" s="598" t="s">
        <v>181</v>
      </c>
      <c r="BH467" s="605" t="str">
        <f>Donnees!BF14</f>
        <v>Claire Lessard</v>
      </c>
      <c r="BI467" s="591"/>
      <c r="BJ467" s="596"/>
      <c r="BK467" s="606"/>
      <c r="BL467" s="593" t="str">
        <f>$BL$180</f>
        <v>Sem4</v>
      </c>
      <c r="BM467" s="607"/>
      <c r="BN467" s="606"/>
      <c r="BO467" s="608"/>
    </row>
    <row r="468" spans="59:67" ht="13.95" customHeight="1" thickBot="1" x14ac:dyDescent="0.35">
      <c r="BG468" s="609"/>
      <c r="BH468" s="610"/>
      <c r="BI468" s="611"/>
      <c r="BJ468" s="612"/>
      <c r="BK468" s="612"/>
      <c r="BL468" s="610"/>
      <c r="BM468" s="613"/>
      <c r="BN468" s="611"/>
      <c r="BO468" s="614"/>
    </row>
    <row r="469" spans="59:67" ht="13.95" customHeight="1" x14ac:dyDescent="0.25">
      <c r="BG469" s="615" t="s">
        <v>182</v>
      </c>
      <c r="BH469" s="616" t="s">
        <v>172</v>
      </c>
      <c r="BI469" s="617">
        <v>1</v>
      </c>
      <c r="BJ469" s="617">
        <v>2</v>
      </c>
      <c r="BK469" s="617">
        <v>3</v>
      </c>
      <c r="BL469" s="617" t="s">
        <v>126</v>
      </c>
      <c r="BM469" s="617">
        <v>69</v>
      </c>
      <c r="BN469" s="618">
        <v>169</v>
      </c>
      <c r="BO469" s="619">
        <v>269</v>
      </c>
    </row>
    <row r="470" spans="59:67" ht="13.95" customHeight="1" x14ac:dyDescent="0.25">
      <c r="BG470" s="620">
        <f t="shared" ref="BG470:BH474" si="10">C112</f>
        <v>0</v>
      </c>
      <c r="BH470" s="621">
        <f t="shared" si="10"/>
        <v>0</v>
      </c>
      <c r="BI470" s="622"/>
      <c r="BJ470" s="622"/>
      <c r="BK470" s="622"/>
      <c r="BL470" s="622"/>
      <c r="BM470" s="623"/>
      <c r="BN470" s="624"/>
      <c r="BO470" s="625"/>
    </row>
    <row r="471" spans="59:67" ht="13.95" customHeight="1" x14ac:dyDescent="0.25">
      <c r="BG471" s="620">
        <f t="shared" si="10"/>
        <v>0</v>
      </c>
      <c r="BH471" s="621">
        <f t="shared" si="10"/>
        <v>0</v>
      </c>
      <c r="BI471" s="622"/>
      <c r="BJ471" s="622"/>
      <c r="BK471" s="622"/>
      <c r="BL471" s="622"/>
      <c r="BM471" s="623"/>
      <c r="BN471" s="624"/>
      <c r="BO471" s="625"/>
    </row>
    <row r="472" spans="59:67" ht="13.95" customHeight="1" x14ac:dyDescent="0.25">
      <c r="BG472" s="620">
        <f t="shared" si="10"/>
        <v>0</v>
      </c>
      <c r="BH472" s="621">
        <f t="shared" si="10"/>
        <v>0</v>
      </c>
      <c r="BI472" s="622"/>
      <c r="BJ472" s="622"/>
      <c r="BK472" s="622"/>
      <c r="BL472" s="622"/>
      <c r="BM472" s="623"/>
      <c r="BN472" s="624"/>
      <c r="BO472" s="625"/>
    </row>
    <row r="473" spans="59:67" ht="13.95" customHeight="1" x14ac:dyDescent="0.25">
      <c r="BG473" s="620">
        <f t="shared" si="10"/>
        <v>0</v>
      </c>
      <c r="BH473" s="621">
        <f t="shared" si="10"/>
        <v>0</v>
      </c>
      <c r="BI473" s="622"/>
      <c r="BJ473" s="622"/>
      <c r="BK473" s="622"/>
      <c r="BL473" s="622"/>
      <c r="BM473" s="623"/>
      <c r="BN473" s="624"/>
      <c r="BO473" s="625"/>
    </row>
    <row r="474" spans="59:67" ht="13.95" customHeight="1" thickBot="1" x14ac:dyDescent="0.3">
      <c r="BG474" s="626">
        <f t="shared" si="10"/>
        <v>0</v>
      </c>
      <c r="BH474" s="627">
        <f t="shared" si="10"/>
        <v>0</v>
      </c>
      <c r="BI474" s="628"/>
      <c r="BJ474" s="628"/>
      <c r="BK474" s="628"/>
      <c r="BL474" s="628"/>
      <c r="BM474" s="629"/>
      <c r="BN474" s="630"/>
      <c r="BO474" s="631"/>
    </row>
    <row r="475" spans="59:67" ht="13.95" customHeight="1" x14ac:dyDescent="0.3">
      <c r="BG475" s="632" t="s">
        <v>183</v>
      </c>
      <c r="BH475" s="633">
        <f>SUM(BH470:BH474)</f>
        <v>0</v>
      </c>
      <c r="BI475" s="634"/>
      <c r="BJ475" s="634"/>
      <c r="BK475" s="634"/>
      <c r="BL475" s="634"/>
      <c r="BM475" s="635"/>
      <c r="BN475" s="618"/>
      <c r="BO475" s="619"/>
    </row>
    <row r="476" spans="59:67" ht="13.95" customHeight="1" x14ac:dyDescent="0.3">
      <c r="BG476" s="636" t="s">
        <v>184</v>
      </c>
      <c r="BH476" s="637">
        <f>A121</f>
        <v>0</v>
      </c>
      <c r="BI476" s="638"/>
      <c r="BJ476" s="638"/>
      <c r="BK476" s="638"/>
      <c r="BL476" s="638"/>
      <c r="BM476" s="639"/>
      <c r="BN476" s="624"/>
      <c r="BO476" s="625"/>
    </row>
    <row r="477" spans="59:67" ht="13.95" customHeight="1" thickBot="1" x14ac:dyDescent="0.35">
      <c r="BG477" s="640" t="s">
        <v>126</v>
      </c>
      <c r="BH477" s="641">
        <f>SUM(BH475:BH476)</f>
        <v>0</v>
      </c>
      <c r="BI477" s="642"/>
      <c r="BJ477" s="642"/>
      <c r="BK477" s="642"/>
      <c r="BL477" s="642"/>
      <c r="BM477" s="643"/>
      <c r="BN477" s="644"/>
      <c r="BO477" s="645"/>
    </row>
    <row r="478" spans="59:67" ht="13.95" customHeight="1" thickBot="1" x14ac:dyDescent="0.35">
      <c r="BG478" s="646" t="s">
        <v>185</v>
      </c>
      <c r="BH478" s="647"/>
      <c r="BI478" s="648"/>
      <c r="BJ478" s="649"/>
      <c r="BK478" s="650"/>
      <c r="BL478" s="651" t="s">
        <v>186</v>
      </c>
      <c r="BM478" s="652"/>
      <c r="BN478" s="653"/>
      <c r="BO478" s="654"/>
    </row>
    <row r="479" spans="59:67" ht="13.95" customHeight="1" thickBot="1" x14ac:dyDescent="0.35">
      <c r="BG479" s="655" t="s">
        <v>187</v>
      </c>
      <c r="BH479" s="656"/>
      <c r="BI479" s="657"/>
      <c r="BJ479" s="658"/>
      <c r="BK479" s="658"/>
      <c r="BL479" s="612"/>
      <c r="BM479" s="659"/>
      <c r="BN479" s="659"/>
      <c r="BO479" s="660"/>
    </row>
    <row r="480" spans="59:67" ht="13.95" customHeight="1" x14ac:dyDescent="0.25">
      <c r="BG480" s="661" t="s">
        <v>188</v>
      </c>
      <c r="BH480" s="662"/>
      <c r="BI480" s="617">
        <v>1</v>
      </c>
      <c r="BJ480" s="617">
        <v>2</v>
      </c>
      <c r="BK480" s="617">
        <v>3</v>
      </c>
      <c r="BL480" s="617" t="s">
        <v>126</v>
      </c>
      <c r="BM480" s="617">
        <v>69</v>
      </c>
      <c r="BN480" s="618">
        <v>169</v>
      </c>
      <c r="BO480" s="619">
        <v>269</v>
      </c>
    </row>
    <row r="481" spans="59:67" ht="13.95" customHeight="1" x14ac:dyDescent="0.3">
      <c r="BG481" s="663"/>
      <c r="BH481" s="664"/>
      <c r="BI481" s="665"/>
      <c r="BJ481" s="666"/>
      <c r="BK481" s="666"/>
      <c r="BL481" s="666"/>
      <c r="BM481" s="667"/>
      <c r="BN481" s="624"/>
      <c r="BO481" s="625"/>
    </row>
    <row r="482" spans="59:67" ht="13.95" customHeight="1" x14ac:dyDescent="0.3">
      <c r="BG482" s="668"/>
      <c r="BH482" s="669"/>
      <c r="BI482" s="670"/>
      <c r="BJ482" s="667"/>
      <c r="BK482" s="667"/>
      <c r="BL482" s="667"/>
      <c r="BM482" s="639"/>
      <c r="BN482" s="624"/>
      <c r="BO482" s="625"/>
    </row>
    <row r="483" spans="59:67" ht="13.95" customHeight="1" x14ac:dyDescent="0.3">
      <c r="BG483" s="671" t="s">
        <v>189</v>
      </c>
      <c r="BH483" s="669"/>
      <c r="BI483" s="670"/>
      <c r="BJ483" s="667"/>
      <c r="BK483" s="667"/>
      <c r="BL483" s="667"/>
      <c r="BM483" s="672"/>
      <c r="BN483" s="644"/>
      <c r="BO483" s="645"/>
    </row>
    <row r="484" spans="59:67" ht="13.95" customHeight="1" x14ac:dyDescent="0.3">
      <c r="BG484" s="673"/>
      <c r="BH484" s="674"/>
      <c r="BI484" s="675"/>
      <c r="BJ484" s="672"/>
      <c r="BK484" s="672"/>
      <c r="BL484" s="672"/>
      <c r="BM484" s="672"/>
      <c r="BN484" s="644"/>
      <c r="BO484" s="645"/>
    </row>
    <row r="485" spans="59:67" ht="13.95" customHeight="1" thickBot="1" x14ac:dyDescent="0.35">
      <c r="BG485" s="676"/>
      <c r="BH485" s="675"/>
      <c r="BI485" s="675"/>
      <c r="BJ485" s="672"/>
      <c r="BK485" s="672"/>
      <c r="BL485" s="677"/>
      <c r="BM485" s="678"/>
      <c r="BN485" s="678"/>
      <c r="BO485" s="679"/>
    </row>
    <row r="486" spans="59:67" ht="13.95" customHeight="1" thickBot="1" x14ac:dyDescent="0.35">
      <c r="BG486" s="680"/>
      <c r="BH486" s="681"/>
      <c r="BI486" s="682"/>
      <c r="BJ486" s="682"/>
      <c r="BK486" s="683"/>
      <c r="BL486" s="614" t="s">
        <v>190</v>
      </c>
      <c r="BM486" s="684"/>
      <c r="BN486" s="659"/>
      <c r="BO486" s="660"/>
    </row>
    <row r="487" spans="59:67" ht="13.95" customHeight="1" x14ac:dyDescent="0.25">
      <c r="BG487" s="586"/>
      <c r="BH487" s="587" t="s">
        <v>176</v>
      </c>
      <c r="BI487" s="588"/>
      <c r="BJ487" s="588" t="s">
        <v>177</v>
      </c>
      <c r="BK487" s="588"/>
      <c r="BL487" s="588"/>
      <c r="BM487" s="588"/>
      <c r="BN487" s="588"/>
      <c r="BO487" s="589"/>
    </row>
    <row r="488" spans="59:67" ht="13.95" customHeight="1" x14ac:dyDescent="0.25">
      <c r="BG488" s="590"/>
      <c r="BH488" s="591"/>
      <c r="BI488" s="592" t="s">
        <v>178</v>
      </c>
      <c r="BJ488" s="592"/>
      <c r="BK488" s="592"/>
      <c r="BL488" s="592"/>
      <c r="BM488" s="592"/>
      <c r="BN488" s="593" t="s">
        <v>179</v>
      </c>
      <c r="BO488" s="594">
        <v>1</v>
      </c>
    </row>
    <row r="489" spans="59:67" ht="13.95" customHeight="1" x14ac:dyDescent="0.3">
      <c r="BG489" s="595"/>
      <c r="BH489" s="596"/>
      <c r="BI489" s="597"/>
      <c r="BJ489" s="597"/>
      <c r="BK489" s="597"/>
      <c r="BL489" s="597"/>
      <c r="BM489" s="597"/>
      <c r="BN489" s="593"/>
      <c r="BO489" s="594"/>
    </row>
    <row r="490" spans="59:67" ht="13.95" customHeight="1" x14ac:dyDescent="0.25">
      <c r="BG490" s="598" t="s">
        <v>180</v>
      </c>
      <c r="BH490" s="599">
        <v>13</v>
      </c>
      <c r="BI490" s="592"/>
      <c r="BJ490" s="592"/>
      <c r="BK490" s="592" t="s">
        <v>100</v>
      </c>
      <c r="BL490" s="600">
        <f>$BL$178</f>
        <v>42642</v>
      </c>
      <c r="BM490" s="601"/>
      <c r="BN490" s="602"/>
      <c r="BO490" s="603"/>
    </row>
    <row r="491" spans="59:67" ht="13.95" customHeight="1" x14ac:dyDescent="0.3">
      <c r="BG491" s="604"/>
      <c r="BH491" s="596"/>
      <c r="BI491" s="597"/>
      <c r="BJ491" s="597"/>
      <c r="BK491" s="597"/>
      <c r="BL491" s="596"/>
      <c r="BM491" s="597"/>
      <c r="BN491" s="593"/>
      <c r="BO491" s="594"/>
    </row>
    <row r="492" spans="59:67" ht="13.95" customHeight="1" x14ac:dyDescent="0.3">
      <c r="BG492" s="598" t="s">
        <v>181</v>
      </c>
      <c r="BH492" s="605" t="str">
        <f>Donnees!BF15</f>
        <v>André Cyr</v>
      </c>
      <c r="BI492" s="591"/>
      <c r="BJ492" s="596"/>
      <c r="BK492" s="606"/>
      <c r="BL492" s="593" t="str">
        <f>$BL$180</f>
        <v>Sem4</v>
      </c>
      <c r="BM492" s="607"/>
      <c r="BN492" s="606"/>
      <c r="BO492" s="608"/>
    </row>
    <row r="493" spans="59:67" ht="13.95" customHeight="1" thickBot="1" x14ac:dyDescent="0.35">
      <c r="BG493" s="609"/>
      <c r="BH493" s="610"/>
      <c r="BI493" s="611"/>
      <c r="BJ493" s="612"/>
      <c r="BK493" s="612"/>
      <c r="BL493" s="610"/>
      <c r="BM493" s="613"/>
      <c r="BN493" s="611"/>
      <c r="BO493" s="614"/>
    </row>
    <row r="494" spans="59:67" ht="13.95" customHeight="1" x14ac:dyDescent="0.25">
      <c r="BG494" s="615" t="s">
        <v>182</v>
      </c>
      <c r="BH494" s="616" t="s">
        <v>172</v>
      </c>
      <c r="BI494" s="617">
        <v>1</v>
      </c>
      <c r="BJ494" s="617">
        <v>2</v>
      </c>
      <c r="BK494" s="617">
        <v>3</v>
      </c>
      <c r="BL494" s="617" t="s">
        <v>126</v>
      </c>
      <c r="BM494" s="617">
        <v>69</v>
      </c>
      <c r="BN494" s="618">
        <v>169</v>
      </c>
      <c r="BO494" s="619">
        <v>269</v>
      </c>
    </row>
    <row r="495" spans="59:67" ht="13.95" customHeight="1" x14ac:dyDescent="0.25">
      <c r="BG495" s="620">
        <f t="shared" ref="BG495:BH499" si="11">C122</f>
        <v>0</v>
      </c>
      <c r="BH495" s="621">
        <f t="shared" si="11"/>
        <v>0</v>
      </c>
      <c r="BI495" s="622"/>
      <c r="BJ495" s="622"/>
      <c r="BK495" s="622"/>
      <c r="BL495" s="622"/>
      <c r="BM495" s="623"/>
      <c r="BN495" s="624"/>
      <c r="BO495" s="625"/>
    </row>
    <row r="496" spans="59:67" ht="13.95" customHeight="1" x14ac:dyDescent="0.25">
      <c r="BG496" s="620">
        <f t="shared" si="11"/>
        <v>0</v>
      </c>
      <c r="BH496" s="621">
        <f t="shared" si="11"/>
        <v>0</v>
      </c>
      <c r="BI496" s="622"/>
      <c r="BJ496" s="622"/>
      <c r="BK496" s="622"/>
      <c r="BL496" s="622"/>
      <c r="BM496" s="623"/>
      <c r="BN496" s="624"/>
      <c r="BO496" s="625"/>
    </row>
    <row r="497" spans="59:67" ht="13.95" customHeight="1" x14ac:dyDescent="0.25">
      <c r="BG497" s="620">
        <f t="shared" si="11"/>
        <v>0</v>
      </c>
      <c r="BH497" s="621">
        <f t="shared" si="11"/>
        <v>0</v>
      </c>
      <c r="BI497" s="622"/>
      <c r="BJ497" s="622"/>
      <c r="BK497" s="622"/>
      <c r="BL497" s="622"/>
      <c r="BM497" s="623"/>
      <c r="BN497" s="624"/>
      <c r="BO497" s="625"/>
    </row>
    <row r="498" spans="59:67" ht="13.95" customHeight="1" x14ac:dyDescent="0.25">
      <c r="BG498" s="620">
        <f t="shared" si="11"/>
        <v>0</v>
      </c>
      <c r="BH498" s="621">
        <f t="shared" si="11"/>
        <v>0</v>
      </c>
      <c r="BI498" s="622"/>
      <c r="BJ498" s="622"/>
      <c r="BK498" s="622"/>
      <c r="BL498" s="622"/>
      <c r="BM498" s="623"/>
      <c r="BN498" s="624"/>
      <c r="BO498" s="625"/>
    </row>
    <row r="499" spans="59:67" ht="13.95" customHeight="1" thickBot="1" x14ac:dyDescent="0.3">
      <c r="BG499" s="626">
        <f t="shared" si="11"/>
        <v>0</v>
      </c>
      <c r="BH499" s="627">
        <f t="shared" si="11"/>
        <v>0</v>
      </c>
      <c r="BI499" s="628"/>
      <c r="BJ499" s="628"/>
      <c r="BK499" s="628"/>
      <c r="BL499" s="628"/>
      <c r="BM499" s="629"/>
      <c r="BN499" s="630"/>
      <c r="BO499" s="631"/>
    </row>
    <row r="500" spans="59:67" ht="13.95" customHeight="1" x14ac:dyDescent="0.3">
      <c r="BG500" s="632" t="s">
        <v>183</v>
      </c>
      <c r="BH500" s="633">
        <f>SUM(BH495:BH499)</f>
        <v>0</v>
      </c>
      <c r="BI500" s="634"/>
      <c r="BJ500" s="634"/>
      <c r="BK500" s="634"/>
      <c r="BL500" s="634"/>
      <c r="BM500" s="635"/>
      <c r="BN500" s="618"/>
      <c r="BO500" s="619"/>
    </row>
    <row r="501" spans="59:67" ht="13.95" customHeight="1" x14ac:dyDescent="0.3">
      <c r="BG501" s="636" t="s">
        <v>184</v>
      </c>
      <c r="BH501" s="637">
        <f>A131</f>
        <v>0</v>
      </c>
      <c r="BI501" s="638"/>
      <c r="BJ501" s="638"/>
      <c r="BK501" s="638"/>
      <c r="BL501" s="638"/>
      <c r="BM501" s="639"/>
      <c r="BN501" s="624"/>
      <c r="BO501" s="625"/>
    </row>
    <row r="502" spans="59:67" ht="13.95" customHeight="1" thickBot="1" x14ac:dyDescent="0.35">
      <c r="BG502" s="640" t="s">
        <v>126</v>
      </c>
      <c r="BH502" s="641">
        <f>SUM(BH500:BH501)</f>
        <v>0</v>
      </c>
      <c r="BI502" s="642"/>
      <c r="BJ502" s="642"/>
      <c r="BK502" s="642"/>
      <c r="BL502" s="642"/>
      <c r="BM502" s="643"/>
      <c r="BN502" s="644"/>
      <c r="BO502" s="645"/>
    </row>
    <row r="503" spans="59:67" ht="13.95" customHeight="1" thickBot="1" x14ac:dyDescent="0.35">
      <c r="BG503" s="646" t="s">
        <v>185</v>
      </c>
      <c r="BH503" s="647"/>
      <c r="BI503" s="648"/>
      <c r="BJ503" s="649"/>
      <c r="BK503" s="650"/>
      <c r="BL503" s="651" t="s">
        <v>186</v>
      </c>
      <c r="BM503" s="652"/>
      <c r="BN503" s="653"/>
      <c r="BO503" s="654"/>
    </row>
    <row r="504" spans="59:67" ht="13.95" customHeight="1" thickBot="1" x14ac:dyDescent="0.35">
      <c r="BG504" s="655" t="s">
        <v>187</v>
      </c>
      <c r="BH504" s="656"/>
      <c r="BI504" s="657"/>
      <c r="BJ504" s="658"/>
      <c r="BK504" s="658"/>
      <c r="BL504" s="612"/>
      <c r="BM504" s="659"/>
      <c r="BN504" s="659"/>
      <c r="BO504" s="660"/>
    </row>
    <row r="505" spans="59:67" ht="13.95" customHeight="1" x14ac:dyDescent="0.25">
      <c r="BG505" s="661" t="s">
        <v>188</v>
      </c>
      <c r="BH505" s="662"/>
      <c r="BI505" s="617">
        <v>1</v>
      </c>
      <c r="BJ505" s="617">
        <v>2</v>
      </c>
      <c r="BK505" s="617">
        <v>3</v>
      </c>
      <c r="BL505" s="617" t="s">
        <v>126</v>
      </c>
      <c r="BM505" s="617">
        <v>69</v>
      </c>
      <c r="BN505" s="618">
        <v>169</v>
      </c>
      <c r="BO505" s="619">
        <v>269</v>
      </c>
    </row>
    <row r="506" spans="59:67" ht="13.95" customHeight="1" x14ac:dyDescent="0.3">
      <c r="BG506" s="663"/>
      <c r="BH506" s="664"/>
      <c r="BI506" s="665"/>
      <c r="BJ506" s="666"/>
      <c r="BK506" s="666"/>
      <c r="BL506" s="666"/>
      <c r="BM506" s="667"/>
      <c r="BN506" s="624"/>
      <c r="BO506" s="625"/>
    </row>
    <row r="507" spans="59:67" ht="13.95" customHeight="1" x14ac:dyDescent="0.3">
      <c r="BG507" s="668"/>
      <c r="BH507" s="669"/>
      <c r="BI507" s="670"/>
      <c r="BJ507" s="667"/>
      <c r="BK507" s="667"/>
      <c r="BL507" s="667"/>
      <c r="BM507" s="639"/>
      <c r="BN507" s="624"/>
      <c r="BO507" s="625"/>
    </row>
    <row r="508" spans="59:67" ht="13.95" customHeight="1" x14ac:dyDescent="0.3">
      <c r="BG508" s="671" t="s">
        <v>189</v>
      </c>
      <c r="BH508" s="669"/>
      <c r="BI508" s="670"/>
      <c r="BJ508" s="667"/>
      <c r="BK508" s="667"/>
      <c r="BL508" s="667"/>
      <c r="BM508" s="672"/>
      <c r="BN508" s="644"/>
      <c r="BO508" s="645"/>
    </row>
    <row r="509" spans="59:67" ht="13.95" customHeight="1" x14ac:dyDescent="0.3">
      <c r="BG509" s="673"/>
      <c r="BH509" s="674"/>
      <c r="BI509" s="675"/>
      <c r="BJ509" s="672"/>
      <c r="BK509" s="672"/>
      <c r="BL509" s="672"/>
      <c r="BM509" s="672"/>
      <c r="BN509" s="644"/>
      <c r="BO509" s="645"/>
    </row>
    <row r="510" spans="59:67" ht="13.95" customHeight="1" thickBot="1" x14ac:dyDescent="0.35">
      <c r="BG510" s="676"/>
      <c r="BH510" s="675"/>
      <c r="BI510" s="675"/>
      <c r="BJ510" s="672"/>
      <c r="BK510" s="672"/>
      <c r="BL510" s="677"/>
      <c r="BM510" s="678"/>
      <c r="BN510" s="678"/>
      <c r="BO510" s="679"/>
    </row>
    <row r="511" spans="59:67" ht="13.95" customHeight="1" thickBot="1" x14ac:dyDescent="0.35">
      <c r="BG511" s="680"/>
      <c r="BH511" s="681"/>
      <c r="BI511" s="682"/>
      <c r="BJ511" s="682"/>
      <c r="BK511" s="683"/>
      <c r="BL511" s="614" t="s">
        <v>190</v>
      </c>
      <c r="BM511" s="684"/>
      <c r="BN511" s="659"/>
      <c r="BO511" s="660"/>
    </row>
    <row r="512" spans="59:67" ht="13.95" customHeight="1" x14ac:dyDescent="0.3">
      <c r="BG512" s="685"/>
      <c r="BH512" s="686"/>
      <c r="BI512" s="685"/>
      <c r="BJ512" s="685"/>
      <c r="BK512" s="685"/>
      <c r="BL512" s="685"/>
      <c r="BM512" s="685"/>
      <c r="BN512" s="26"/>
      <c r="BO512" s="26"/>
    </row>
    <row r="513" spans="59:67" ht="13.95" customHeight="1" thickBot="1" x14ac:dyDescent="0.35">
      <c r="BG513" s="48"/>
      <c r="BH513" s="48"/>
      <c r="BI513" s="48"/>
      <c r="BJ513" s="48"/>
      <c r="BK513" s="48"/>
      <c r="BL513" s="48"/>
      <c r="BM513" s="48"/>
      <c r="BN513" s="48"/>
      <c r="BO513" s="48"/>
    </row>
    <row r="514" spans="59:67" ht="13.95" customHeight="1" x14ac:dyDescent="0.25">
      <c r="BG514" s="586"/>
      <c r="BH514" s="587" t="s">
        <v>176</v>
      </c>
      <c r="BI514" s="588"/>
      <c r="BJ514" s="588" t="s">
        <v>177</v>
      </c>
      <c r="BK514" s="588"/>
      <c r="BL514" s="588"/>
      <c r="BM514" s="588"/>
      <c r="BN514" s="588"/>
      <c r="BO514" s="589"/>
    </row>
    <row r="515" spans="59:67" ht="13.95" customHeight="1" x14ac:dyDescent="0.25">
      <c r="BG515" s="590"/>
      <c r="BH515" s="591"/>
      <c r="BI515" s="592" t="s">
        <v>178</v>
      </c>
      <c r="BJ515" s="592"/>
      <c r="BK515" s="592"/>
      <c r="BL515" s="592"/>
      <c r="BM515" s="592"/>
      <c r="BN515" s="593" t="s">
        <v>179</v>
      </c>
      <c r="BO515" s="594">
        <v>16</v>
      </c>
    </row>
    <row r="516" spans="59:67" ht="13.95" customHeight="1" x14ac:dyDescent="0.3">
      <c r="BG516" s="595"/>
      <c r="BH516" s="596"/>
      <c r="BI516" s="597"/>
      <c r="BJ516" s="597"/>
      <c r="BK516" s="597"/>
      <c r="BL516" s="597"/>
      <c r="BM516" s="597"/>
      <c r="BN516" s="593"/>
      <c r="BO516" s="594"/>
    </row>
    <row r="517" spans="59:67" ht="13.95" customHeight="1" x14ac:dyDescent="0.25">
      <c r="BG517" s="598" t="s">
        <v>180</v>
      </c>
      <c r="BH517" s="599">
        <v>14</v>
      </c>
      <c r="BI517" s="592"/>
      <c r="BJ517" s="592"/>
      <c r="BK517" s="592" t="s">
        <v>100</v>
      </c>
      <c r="BL517" s="600">
        <f>$BL$178</f>
        <v>42642</v>
      </c>
      <c r="BM517" s="601"/>
      <c r="BN517" s="602"/>
      <c r="BO517" s="603"/>
    </row>
    <row r="518" spans="59:67" ht="13.95" customHeight="1" x14ac:dyDescent="0.3">
      <c r="BG518" s="604"/>
      <c r="BH518" s="596"/>
      <c r="BI518" s="597"/>
      <c r="BJ518" s="597"/>
      <c r="BK518" s="597"/>
      <c r="BL518" s="596"/>
      <c r="BM518" s="597"/>
      <c r="BN518" s="593"/>
      <c r="BO518" s="594"/>
    </row>
    <row r="519" spans="59:67" ht="13.95" customHeight="1" x14ac:dyDescent="0.3">
      <c r="BG519" s="598" t="s">
        <v>181</v>
      </c>
      <c r="BH519" s="605" t="str">
        <f>Donnees!BF16</f>
        <v>Michel Moreau</v>
      </c>
      <c r="BI519" s="591"/>
      <c r="BJ519" s="596"/>
      <c r="BK519" s="606"/>
      <c r="BL519" s="593" t="str">
        <f>$BL$180</f>
        <v>Sem4</v>
      </c>
      <c r="BM519" s="607"/>
      <c r="BN519" s="606"/>
      <c r="BO519" s="608"/>
    </row>
    <row r="520" spans="59:67" ht="13.95" customHeight="1" thickBot="1" x14ac:dyDescent="0.35">
      <c r="BG520" s="609"/>
      <c r="BH520" s="610"/>
      <c r="BI520" s="611"/>
      <c r="BJ520" s="612"/>
      <c r="BK520" s="612"/>
      <c r="BL520" s="610"/>
      <c r="BM520" s="613"/>
      <c r="BN520" s="611"/>
      <c r="BO520" s="614"/>
    </row>
    <row r="521" spans="59:67" ht="13.95" customHeight="1" x14ac:dyDescent="0.25">
      <c r="BG521" s="615" t="s">
        <v>182</v>
      </c>
      <c r="BH521" s="616" t="s">
        <v>172</v>
      </c>
      <c r="BI521" s="617">
        <v>1</v>
      </c>
      <c r="BJ521" s="617">
        <v>2</v>
      </c>
      <c r="BK521" s="617">
        <v>3</v>
      </c>
      <c r="BL521" s="617" t="s">
        <v>126</v>
      </c>
      <c r="BM521" s="617">
        <v>69</v>
      </c>
      <c r="BN521" s="618">
        <v>169</v>
      </c>
      <c r="BO521" s="619">
        <v>269</v>
      </c>
    </row>
    <row r="522" spans="59:67" ht="13.95" customHeight="1" x14ac:dyDescent="0.25">
      <c r="BG522" s="620">
        <f t="shared" ref="BG522:BH526" si="12">C132</f>
        <v>0</v>
      </c>
      <c r="BH522" s="621">
        <f t="shared" si="12"/>
        <v>0</v>
      </c>
      <c r="BI522" s="622"/>
      <c r="BJ522" s="622"/>
      <c r="BK522" s="622"/>
      <c r="BL522" s="622"/>
      <c r="BM522" s="623"/>
      <c r="BN522" s="624"/>
      <c r="BO522" s="625"/>
    </row>
    <row r="523" spans="59:67" ht="13.95" customHeight="1" x14ac:dyDescent="0.25">
      <c r="BG523" s="620">
        <f t="shared" si="12"/>
        <v>0</v>
      </c>
      <c r="BH523" s="621">
        <f t="shared" si="12"/>
        <v>0</v>
      </c>
      <c r="BI523" s="622"/>
      <c r="BJ523" s="622"/>
      <c r="BK523" s="622"/>
      <c r="BL523" s="622"/>
      <c r="BM523" s="623"/>
      <c r="BN523" s="624"/>
      <c r="BO523" s="625"/>
    </row>
    <row r="524" spans="59:67" ht="13.95" customHeight="1" x14ac:dyDescent="0.25">
      <c r="BG524" s="620">
        <f t="shared" si="12"/>
        <v>0</v>
      </c>
      <c r="BH524" s="621">
        <f t="shared" si="12"/>
        <v>0</v>
      </c>
      <c r="BI524" s="622"/>
      <c r="BJ524" s="622"/>
      <c r="BK524" s="622"/>
      <c r="BL524" s="622"/>
      <c r="BM524" s="623"/>
      <c r="BN524" s="624"/>
      <c r="BO524" s="625"/>
    </row>
    <row r="525" spans="59:67" ht="13.95" customHeight="1" x14ac:dyDescent="0.25">
      <c r="BG525" s="620">
        <f t="shared" si="12"/>
        <v>0</v>
      </c>
      <c r="BH525" s="621">
        <f t="shared" si="12"/>
        <v>0</v>
      </c>
      <c r="BI525" s="622"/>
      <c r="BJ525" s="622"/>
      <c r="BK525" s="622"/>
      <c r="BL525" s="622"/>
      <c r="BM525" s="623"/>
      <c r="BN525" s="624"/>
      <c r="BO525" s="625"/>
    </row>
    <row r="526" spans="59:67" ht="13.95" customHeight="1" thickBot="1" x14ac:dyDescent="0.3">
      <c r="BG526" s="626">
        <f t="shared" si="12"/>
        <v>0</v>
      </c>
      <c r="BH526" s="627">
        <f t="shared" si="12"/>
        <v>0</v>
      </c>
      <c r="BI526" s="628"/>
      <c r="BJ526" s="628"/>
      <c r="BK526" s="628"/>
      <c r="BL526" s="628"/>
      <c r="BM526" s="629"/>
      <c r="BN526" s="630"/>
      <c r="BO526" s="631"/>
    </row>
    <row r="527" spans="59:67" ht="13.95" customHeight="1" x14ac:dyDescent="0.3">
      <c r="BG527" s="632" t="s">
        <v>183</v>
      </c>
      <c r="BH527" s="633">
        <f>SUM(BH522:BH526)</f>
        <v>0</v>
      </c>
      <c r="BI527" s="634"/>
      <c r="BJ527" s="634"/>
      <c r="BK527" s="634"/>
      <c r="BL527" s="634"/>
      <c r="BM527" s="635"/>
      <c r="BN527" s="618"/>
      <c r="BO527" s="619"/>
    </row>
    <row r="528" spans="59:67" ht="13.95" customHeight="1" x14ac:dyDescent="0.3">
      <c r="BG528" s="636" t="s">
        <v>184</v>
      </c>
      <c r="BH528" s="637">
        <f>A141</f>
        <v>0</v>
      </c>
      <c r="BI528" s="638"/>
      <c r="BJ528" s="638"/>
      <c r="BK528" s="638"/>
      <c r="BL528" s="638"/>
      <c r="BM528" s="639"/>
      <c r="BN528" s="624"/>
      <c r="BO528" s="625"/>
    </row>
    <row r="529" spans="59:67" ht="13.95" customHeight="1" thickBot="1" x14ac:dyDescent="0.35">
      <c r="BG529" s="640" t="s">
        <v>126</v>
      </c>
      <c r="BH529" s="641">
        <f>SUM(BH527:BH528)</f>
        <v>0</v>
      </c>
      <c r="BI529" s="642"/>
      <c r="BJ529" s="642"/>
      <c r="BK529" s="642"/>
      <c r="BL529" s="642"/>
      <c r="BM529" s="643"/>
      <c r="BN529" s="644"/>
      <c r="BO529" s="645"/>
    </row>
    <row r="530" spans="59:67" ht="13.95" customHeight="1" thickBot="1" x14ac:dyDescent="0.35">
      <c r="BG530" s="646" t="s">
        <v>185</v>
      </c>
      <c r="BH530" s="647"/>
      <c r="BI530" s="648"/>
      <c r="BJ530" s="649"/>
      <c r="BK530" s="650"/>
      <c r="BL530" s="651" t="s">
        <v>186</v>
      </c>
      <c r="BM530" s="652"/>
      <c r="BN530" s="653"/>
      <c r="BO530" s="654"/>
    </row>
    <row r="531" spans="59:67" ht="13.95" customHeight="1" thickBot="1" x14ac:dyDescent="0.35">
      <c r="BG531" s="655" t="s">
        <v>187</v>
      </c>
      <c r="BH531" s="656"/>
      <c r="BI531" s="657"/>
      <c r="BJ531" s="658"/>
      <c r="BK531" s="658"/>
      <c r="BL531" s="612"/>
      <c r="BM531" s="659"/>
      <c r="BN531" s="659"/>
      <c r="BO531" s="660"/>
    </row>
    <row r="532" spans="59:67" ht="13.95" customHeight="1" x14ac:dyDescent="0.25">
      <c r="BG532" s="661" t="s">
        <v>188</v>
      </c>
      <c r="BH532" s="662"/>
      <c r="BI532" s="617">
        <v>1</v>
      </c>
      <c r="BJ532" s="617">
        <v>2</v>
      </c>
      <c r="BK532" s="617">
        <v>3</v>
      </c>
      <c r="BL532" s="617" t="s">
        <v>126</v>
      </c>
      <c r="BM532" s="617">
        <v>69</v>
      </c>
      <c r="BN532" s="618">
        <v>169</v>
      </c>
      <c r="BO532" s="619">
        <v>269</v>
      </c>
    </row>
    <row r="533" spans="59:67" ht="13.95" customHeight="1" x14ac:dyDescent="0.3">
      <c r="BG533" s="663"/>
      <c r="BH533" s="664"/>
      <c r="BI533" s="665"/>
      <c r="BJ533" s="666"/>
      <c r="BK533" s="666"/>
      <c r="BL533" s="666"/>
      <c r="BM533" s="667"/>
      <c r="BN533" s="624"/>
      <c r="BO533" s="625"/>
    </row>
    <row r="534" spans="59:67" ht="13.95" customHeight="1" x14ac:dyDescent="0.3">
      <c r="BG534" s="668"/>
      <c r="BH534" s="669"/>
      <c r="BI534" s="670"/>
      <c r="BJ534" s="667"/>
      <c r="BK534" s="667"/>
      <c r="BL534" s="667"/>
      <c r="BM534" s="639"/>
      <c r="BN534" s="624"/>
      <c r="BO534" s="625"/>
    </row>
    <row r="535" spans="59:67" ht="13.95" customHeight="1" x14ac:dyDescent="0.3">
      <c r="BG535" s="671" t="s">
        <v>189</v>
      </c>
      <c r="BH535" s="669"/>
      <c r="BI535" s="670"/>
      <c r="BJ535" s="667"/>
      <c r="BK535" s="667"/>
      <c r="BL535" s="667"/>
      <c r="BM535" s="672"/>
      <c r="BN535" s="644"/>
      <c r="BO535" s="645"/>
    </row>
    <row r="536" spans="59:67" ht="13.95" customHeight="1" x14ac:dyDescent="0.3">
      <c r="BG536" s="673"/>
      <c r="BH536" s="674"/>
      <c r="BI536" s="675"/>
      <c r="BJ536" s="672"/>
      <c r="BK536" s="672"/>
      <c r="BL536" s="672"/>
      <c r="BM536" s="672"/>
      <c r="BN536" s="644"/>
      <c r="BO536" s="645"/>
    </row>
    <row r="537" spans="59:67" ht="13.95" customHeight="1" thickBot="1" x14ac:dyDescent="0.35">
      <c r="BG537" s="676"/>
      <c r="BH537" s="675"/>
      <c r="BI537" s="675"/>
      <c r="BJ537" s="672"/>
      <c r="BK537" s="672"/>
      <c r="BL537" s="677"/>
      <c r="BM537" s="678"/>
      <c r="BN537" s="678"/>
      <c r="BO537" s="679"/>
    </row>
    <row r="538" spans="59:67" ht="13.95" customHeight="1" thickBot="1" x14ac:dyDescent="0.35">
      <c r="BG538" s="680"/>
      <c r="BH538" s="681"/>
      <c r="BI538" s="682"/>
      <c r="BJ538" s="682"/>
      <c r="BK538" s="683"/>
      <c r="BL538" s="614" t="s">
        <v>190</v>
      </c>
      <c r="BM538" s="684"/>
      <c r="BN538" s="659"/>
      <c r="BO538" s="660"/>
    </row>
    <row r="539" spans="59:67" ht="13.95" customHeight="1" x14ac:dyDescent="0.25">
      <c r="BG539" s="586"/>
      <c r="BH539" s="587" t="s">
        <v>176</v>
      </c>
      <c r="BI539" s="588"/>
      <c r="BJ539" s="588" t="s">
        <v>177</v>
      </c>
      <c r="BK539" s="588"/>
      <c r="BL539" s="588"/>
      <c r="BM539" s="588"/>
      <c r="BN539" s="588"/>
      <c r="BO539" s="589"/>
    </row>
    <row r="540" spans="59:67" ht="13.95" customHeight="1" x14ac:dyDescent="0.25">
      <c r="BG540" s="590"/>
      <c r="BH540" s="591"/>
      <c r="BI540" s="592" t="s">
        <v>178</v>
      </c>
      <c r="BJ540" s="592"/>
      <c r="BK540" s="592"/>
      <c r="BL540" s="592"/>
      <c r="BM540" s="592"/>
      <c r="BN540" s="593" t="s">
        <v>179</v>
      </c>
      <c r="BO540" s="594">
        <v>4</v>
      </c>
    </row>
    <row r="541" spans="59:67" ht="13.95" customHeight="1" x14ac:dyDescent="0.3">
      <c r="BG541" s="595"/>
      <c r="BH541" s="596"/>
      <c r="BI541" s="597"/>
      <c r="BJ541" s="597"/>
      <c r="BK541" s="597"/>
      <c r="BL541" s="597"/>
      <c r="BM541" s="597"/>
      <c r="BN541" s="593"/>
      <c r="BO541" s="594"/>
    </row>
    <row r="542" spans="59:67" ht="13.95" customHeight="1" x14ac:dyDescent="0.25">
      <c r="BG542" s="598" t="s">
        <v>180</v>
      </c>
      <c r="BH542" s="599">
        <v>15</v>
      </c>
      <c r="BI542" s="592"/>
      <c r="BJ542" s="592"/>
      <c r="BK542" s="592" t="s">
        <v>100</v>
      </c>
      <c r="BL542" s="600">
        <f>$BL$178</f>
        <v>42642</v>
      </c>
      <c r="BM542" s="601"/>
      <c r="BN542" s="602"/>
      <c r="BO542" s="603"/>
    </row>
    <row r="543" spans="59:67" ht="13.95" customHeight="1" x14ac:dyDescent="0.3">
      <c r="BG543" s="604"/>
      <c r="BH543" s="596"/>
      <c r="BI543" s="597"/>
      <c r="BJ543" s="597"/>
      <c r="BK543" s="597"/>
      <c r="BL543" s="596"/>
      <c r="BM543" s="597"/>
      <c r="BN543" s="593"/>
      <c r="BO543" s="594"/>
    </row>
    <row r="544" spans="59:67" ht="13.95" customHeight="1" x14ac:dyDescent="0.3">
      <c r="BG544" s="598" t="s">
        <v>181</v>
      </c>
      <c r="BH544" s="605" t="str">
        <f>Donnees!BF17</f>
        <v>Yves Chapdelaine</v>
      </c>
      <c r="BI544" s="591"/>
      <c r="BJ544" s="596"/>
      <c r="BK544" s="606"/>
      <c r="BL544" s="593" t="str">
        <f>$BL$180</f>
        <v>Sem4</v>
      </c>
      <c r="BM544" s="607"/>
      <c r="BN544" s="606"/>
      <c r="BO544" s="608"/>
    </row>
    <row r="545" spans="59:67" ht="13.95" customHeight="1" thickBot="1" x14ac:dyDescent="0.35">
      <c r="BG545" s="609"/>
      <c r="BH545" s="610"/>
      <c r="BI545" s="611"/>
      <c r="BJ545" s="612"/>
      <c r="BK545" s="612"/>
      <c r="BL545" s="610"/>
      <c r="BM545" s="613"/>
      <c r="BN545" s="611"/>
      <c r="BO545" s="614"/>
    </row>
    <row r="546" spans="59:67" ht="13.95" customHeight="1" x14ac:dyDescent="0.25">
      <c r="BG546" s="615" t="s">
        <v>182</v>
      </c>
      <c r="BH546" s="616" t="s">
        <v>172</v>
      </c>
      <c r="BI546" s="617">
        <v>1</v>
      </c>
      <c r="BJ546" s="617">
        <v>2</v>
      </c>
      <c r="BK546" s="617">
        <v>3</v>
      </c>
      <c r="BL546" s="617" t="s">
        <v>126</v>
      </c>
      <c r="BM546" s="617">
        <v>69</v>
      </c>
      <c r="BN546" s="618">
        <v>169</v>
      </c>
      <c r="BO546" s="619">
        <v>269</v>
      </c>
    </row>
    <row r="547" spans="59:67" ht="13.95" customHeight="1" x14ac:dyDescent="0.25">
      <c r="BG547" s="620">
        <f t="shared" ref="BG547:BH551" si="13">C142</f>
        <v>0</v>
      </c>
      <c r="BH547" s="621">
        <f t="shared" si="13"/>
        <v>0</v>
      </c>
      <c r="BI547" s="622"/>
      <c r="BJ547" s="622"/>
      <c r="BK547" s="622"/>
      <c r="BL547" s="622"/>
      <c r="BM547" s="623"/>
      <c r="BN547" s="624"/>
      <c r="BO547" s="625"/>
    </row>
    <row r="548" spans="59:67" ht="13.95" customHeight="1" x14ac:dyDescent="0.25">
      <c r="BG548" s="620">
        <f t="shared" si="13"/>
        <v>0</v>
      </c>
      <c r="BH548" s="621">
        <f t="shared" si="13"/>
        <v>0</v>
      </c>
      <c r="BI548" s="622"/>
      <c r="BJ548" s="622"/>
      <c r="BK548" s="622"/>
      <c r="BL548" s="622"/>
      <c r="BM548" s="623"/>
      <c r="BN548" s="624"/>
      <c r="BO548" s="625"/>
    </row>
    <row r="549" spans="59:67" ht="13.95" customHeight="1" x14ac:dyDescent="0.25">
      <c r="BG549" s="620">
        <f t="shared" si="13"/>
        <v>0</v>
      </c>
      <c r="BH549" s="621">
        <f t="shared" si="13"/>
        <v>0</v>
      </c>
      <c r="BI549" s="622"/>
      <c r="BJ549" s="622"/>
      <c r="BK549" s="622"/>
      <c r="BL549" s="622"/>
      <c r="BM549" s="623"/>
      <c r="BN549" s="624"/>
      <c r="BO549" s="625"/>
    </row>
    <row r="550" spans="59:67" ht="13.95" customHeight="1" x14ac:dyDescent="0.25">
      <c r="BG550" s="620">
        <f t="shared" si="13"/>
        <v>0</v>
      </c>
      <c r="BH550" s="621">
        <f t="shared" si="13"/>
        <v>0</v>
      </c>
      <c r="BI550" s="622"/>
      <c r="BJ550" s="622"/>
      <c r="BK550" s="622"/>
      <c r="BL550" s="622"/>
      <c r="BM550" s="623"/>
      <c r="BN550" s="624"/>
      <c r="BO550" s="625"/>
    </row>
    <row r="551" spans="59:67" ht="13.95" customHeight="1" thickBot="1" x14ac:dyDescent="0.3">
      <c r="BG551" s="626">
        <f t="shared" si="13"/>
        <v>0</v>
      </c>
      <c r="BH551" s="627">
        <f t="shared" si="13"/>
        <v>0</v>
      </c>
      <c r="BI551" s="628"/>
      <c r="BJ551" s="628"/>
      <c r="BK551" s="628"/>
      <c r="BL551" s="628"/>
      <c r="BM551" s="629"/>
      <c r="BN551" s="630"/>
      <c r="BO551" s="631"/>
    </row>
    <row r="552" spans="59:67" ht="13.95" customHeight="1" x14ac:dyDescent="0.3">
      <c r="BG552" s="632" t="s">
        <v>183</v>
      </c>
      <c r="BH552" s="633">
        <f>SUM(BH547:BH551)</f>
        <v>0</v>
      </c>
      <c r="BI552" s="634"/>
      <c r="BJ552" s="634"/>
      <c r="BK552" s="634"/>
      <c r="BL552" s="634"/>
      <c r="BM552" s="635"/>
      <c r="BN552" s="618"/>
      <c r="BO552" s="619"/>
    </row>
    <row r="553" spans="59:67" ht="13.95" customHeight="1" x14ac:dyDescent="0.3">
      <c r="BG553" s="636" t="s">
        <v>184</v>
      </c>
      <c r="BH553" s="637">
        <f>A151</f>
        <v>0</v>
      </c>
      <c r="BI553" s="638"/>
      <c r="BJ553" s="638"/>
      <c r="BK553" s="638"/>
      <c r="BL553" s="638"/>
      <c r="BM553" s="639"/>
      <c r="BN553" s="624"/>
      <c r="BO553" s="625"/>
    </row>
    <row r="554" spans="59:67" ht="13.95" customHeight="1" thickBot="1" x14ac:dyDescent="0.35">
      <c r="BG554" s="640" t="s">
        <v>126</v>
      </c>
      <c r="BH554" s="641">
        <f>SUM(BH552:BH553)</f>
        <v>0</v>
      </c>
      <c r="BI554" s="642"/>
      <c r="BJ554" s="642"/>
      <c r="BK554" s="642"/>
      <c r="BL554" s="642"/>
      <c r="BM554" s="643"/>
      <c r="BN554" s="644"/>
      <c r="BO554" s="645"/>
    </row>
    <row r="555" spans="59:67" ht="13.95" customHeight="1" thickBot="1" x14ac:dyDescent="0.35">
      <c r="BG555" s="646" t="s">
        <v>185</v>
      </c>
      <c r="BH555" s="647"/>
      <c r="BI555" s="648"/>
      <c r="BJ555" s="649"/>
      <c r="BK555" s="650"/>
      <c r="BL555" s="651" t="s">
        <v>186</v>
      </c>
      <c r="BM555" s="652"/>
      <c r="BN555" s="653"/>
      <c r="BO555" s="654"/>
    </row>
    <row r="556" spans="59:67" ht="13.95" customHeight="1" thickBot="1" x14ac:dyDescent="0.35">
      <c r="BG556" s="655" t="s">
        <v>187</v>
      </c>
      <c r="BH556" s="656"/>
      <c r="BI556" s="657"/>
      <c r="BJ556" s="658"/>
      <c r="BK556" s="658"/>
      <c r="BL556" s="612"/>
      <c r="BM556" s="659"/>
      <c r="BN556" s="659"/>
      <c r="BO556" s="660"/>
    </row>
    <row r="557" spans="59:67" ht="13.95" customHeight="1" x14ac:dyDescent="0.25">
      <c r="BG557" s="661" t="s">
        <v>188</v>
      </c>
      <c r="BH557" s="662"/>
      <c r="BI557" s="617">
        <v>1</v>
      </c>
      <c r="BJ557" s="617">
        <v>2</v>
      </c>
      <c r="BK557" s="617">
        <v>3</v>
      </c>
      <c r="BL557" s="617" t="s">
        <v>126</v>
      </c>
      <c r="BM557" s="617">
        <v>69</v>
      </c>
      <c r="BN557" s="618">
        <v>169</v>
      </c>
      <c r="BO557" s="619">
        <v>269</v>
      </c>
    </row>
    <row r="558" spans="59:67" ht="13.95" customHeight="1" x14ac:dyDescent="0.3">
      <c r="BG558" s="663"/>
      <c r="BH558" s="664"/>
      <c r="BI558" s="665"/>
      <c r="BJ558" s="666"/>
      <c r="BK558" s="666"/>
      <c r="BL558" s="666"/>
      <c r="BM558" s="667"/>
      <c r="BN558" s="624"/>
      <c r="BO558" s="625"/>
    </row>
    <row r="559" spans="59:67" ht="13.95" customHeight="1" x14ac:dyDescent="0.3">
      <c r="BG559" s="668"/>
      <c r="BH559" s="669"/>
      <c r="BI559" s="670"/>
      <c r="BJ559" s="667"/>
      <c r="BK559" s="667"/>
      <c r="BL559" s="667"/>
      <c r="BM559" s="639"/>
      <c r="BN559" s="624"/>
      <c r="BO559" s="625"/>
    </row>
    <row r="560" spans="59:67" ht="13.95" customHeight="1" x14ac:dyDescent="0.3">
      <c r="BG560" s="671" t="s">
        <v>189</v>
      </c>
      <c r="BH560" s="669"/>
      <c r="BI560" s="670"/>
      <c r="BJ560" s="667"/>
      <c r="BK560" s="667"/>
      <c r="BL560" s="667"/>
      <c r="BM560" s="672"/>
      <c r="BN560" s="644"/>
      <c r="BO560" s="645"/>
    </row>
    <row r="561" spans="59:67" ht="13.95" customHeight="1" x14ac:dyDescent="0.3">
      <c r="BG561" s="673"/>
      <c r="BH561" s="674"/>
      <c r="BI561" s="675"/>
      <c r="BJ561" s="672"/>
      <c r="BK561" s="672"/>
      <c r="BL561" s="672"/>
      <c r="BM561" s="672"/>
      <c r="BN561" s="644"/>
      <c r="BO561" s="645"/>
    </row>
    <row r="562" spans="59:67" ht="13.95" customHeight="1" thickBot="1" x14ac:dyDescent="0.35">
      <c r="BG562" s="676"/>
      <c r="BH562" s="675"/>
      <c r="BI562" s="675"/>
      <c r="BJ562" s="672"/>
      <c r="BK562" s="672"/>
      <c r="BL562" s="677"/>
      <c r="BM562" s="678"/>
      <c r="BN562" s="678"/>
      <c r="BO562" s="679"/>
    </row>
    <row r="563" spans="59:67" ht="13.95" customHeight="1" thickBot="1" x14ac:dyDescent="0.35">
      <c r="BG563" s="680"/>
      <c r="BH563" s="681"/>
      <c r="BI563" s="682"/>
      <c r="BJ563" s="682"/>
      <c r="BK563" s="683"/>
      <c r="BL563" s="614" t="s">
        <v>190</v>
      </c>
      <c r="BM563" s="684"/>
      <c r="BN563" s="659"/>
      <c r="BO563" s="660"/>
    </row>
    <row r="564" spans="59:67" ht="13.95" customHeight="1" x14ac:dyDescent="0.3">
      <c r="BG564" s="685"/>
      <c r="BH564" s="686"/>
      <c r="BI564" s="685"/>
      <c r="BJ564" s="685"/>
      <c r="BK564" s="685"/>
      <c r="BL564" s="685"/>
      <c r="BM564" s="685"/>
      <c r="BN564" s="26"/>
      <c r="BO564" s="26"/>
    </row>
    <row r="565" spans="59:67" ht="13.95" customHeight="1" thickBot="1" x14ac:dyDescent="0.35">
      <c r="BG565" s="48"/>
      <c r="BH565" s="48"/>
      <c r="BI565" s="48"/>
      <c r="BJ565" s="48"/>
      <c r="BK565" s="48"/>
      <c r="BL565" s="48"/>
      <c r="BM565" s="48"/>
      <c r="BN565" s="48"/>
      <c r="BO565" s="48"/>
    </row>
    <row r="566" spans="59:67" ht="13.95" customHeight="1" x14ac:dyDescent="0.25">
      <c r="BG566" s="586"/>
      <c r="BH566" s="587" t="s">
        <v>176</v>
      </c>
      <c r="BI566" s="588"/>
      <c r="BJ566" s="588" t="s">
        <v>177</v>
      </c>
      <c r="BK566" s="588"/>
      <c r="BL566" s="588"/>
      <c r="BM566" s="588"/>
      <c r="BN566" s="588"/>
      <c r="BO566" s="589"/>
    </row>
    <row r="567" spans="59:67" ht="13.95" customHeight="1" x14ac:dyDescent="0.25">
      <c r="BG567" s="590"/>
      <c r="BH567" s="591"/>
      <c r="BI567" s="592" t="s">
        <v>178</v>
      </c>
      <c r="BJ567" s="592"/>
      <c r="BK567" s="592"/>
      <c r="BL567" s="592"/>
      <c r="BM567" s="592"/>
      <c r="BN567" s="593" t="s">
        <v>179</v>
      </c>
      <c r="BO567" s="594">
        <v>14</v>
      </c>
    </row>
    <row r="568" spans="59:67" ht="13.95" customHeight="1" x14ac:dyDescent="0.3">
      <c r="BG568" s="595"/>
      <c r="BH568" s="596"/>
      <c r="BI568" s="597"/>
      <c r="BJ568" s="597"/>
      <c r="BK568" s="597"/>
      <c r="BL568" s="597"/>
      <c r="BM568" s="597"/>
      <c r="BN568" s="593"/>
      <c r="BO568" s="594"/>
    </row>
    <row r="569" spans="59:67" ht="13.95" customHeight="1" x14ac:dyDescent="0.25">
      <c r="BG569" s="598" t="s">
        <v>180</v>
      </c>
      <c r="BH569" s="599">
        <v>16</v>
      </c>
      <c r="BI569" s="592"/>
      <c r="BJ569" s="592"/>
      <c r="BK569" s="592" t="s">
        <v>100</v>
      </c>
      <c r="BL569" s="600">
        <f>$BL$178</f>
        <v>42642</v>
      </c>
      <c r="BM569" s="601"/>
      <c r="BN569" s="602"/>
      <c r="BO569" s="603"/>
    </row>
    <row r="570" spans="59:67" ht="13.95" customHeight="1" x14ac:dyDescent="0.3">
      <c r="BG570" s="604"/>
      <c r="BH570" s="596"/>
      <c r="BI570" s="597"/>
      <c r="BJ570" s="597"/>
      <c r="BK570" s="597"/>
      <c r="BL570" s="596"/>
      <c r="BM570" s="597"/>
      <c r="BN570" s="593"/>
      <c r="BO570" s="594"/>
    </row>
    <row r="571" spans="59:67" ht="13.95" customHeight="1" x14ac:dyDescent="0.3">
      <c r="BG571" s="598" t="s">
        <v>181</v>
      </c>
      <c r="BH571" s="605" t="str">
        <f>Donnees!BF18</f>
        <v>Michel Taillon</v>
      </c>
      <c r="BI571" s="591"/>
      <c r="BJ571" s="596"/>
      <c r="BK571" s="606"/>
      <c r="BL571" s="593" t="str">
        <f>$BL$180</f>
        <v>Sem4</v>
      </c>
      <c r="BM571" s="607"/>
      <c r="BN571" s="606"/>
      <c r="BO571" s="608"/>
    </row>
    <row r="572" spans="59:67" ht="13.95" customHeight="1" thickBot="1" x14ac:dyDescent="0.35">
      <c r="BG572" s="609"/>
      <c r="BH572" s="610"/>
      <c r="BI572" s="611"/>
      <c r="BJ572" s="612"/>
      <c r="BK572" s="612"/>
      <c r="BL572" s="610"/>
      <c r="BM572" s="613"/>
      <c r="BN572" s="611"/>
      <c r="BO572" s="614"/>
    </row>
    <row r="573" spans="59:67" ht="13.95" customHeight="1" x14ac:dyDescent="0.25">
      <c r="BG573" s="615" t="s">
        <v>182</v>
      </c>
      <c r="BH573" s="616" t="s">
        <v>172</v>
      </c>
      <c r="BI573" s="617">
        <v>1</v>
      </c>
      <c r="BJ573" s="617">
        <v>2</v>
      </c>
      <c r="BK573" s="617">
        <v>3</v>
      </c>
      <c r="BL573" s="617" t="s">
        <v>126</v>
      </c>
      <c r="BM573" s="617">
        <v>69</v>
      </c>
      <c r="BN573" s="618">
        <v>169</v>
      </c>
      <c r="BO573" s="619">
        <v>269</v>
      </c>
    </row>
    <row r="574" spans="59:67" ht="13.95" customHeight="1" x14ac:dyDescent="0.25">
      <c r="BG574" s="620">
        <f t="shared" ref="BG574:BH578" si="14">C152</f>
        <v>0</v>
      </c>
      <c r="BH574" s="621">
        <f t="shared" si="14"/>
        <v>0</v>
      </c>
      <c r="BI574" s="622"/>
      <c r="BJ574" s="622"/>
      <c r="BK574" s="622"/>
      <c r="BL574" s="622"/>
      <c r="BM574" s="623"/>
      <c r="BN574" s="624"/>
      <c r="BO574" s="625"/>
    </row>
    <row r="575" spans="59:67" ht="13.95" customHeight="1" x14ac:dyDescent="0.25">
      <c r="BG575" s="620">
        <f t="shared" si="14"/>
        <v>0</v>
      </c>
      <c r="BH575" s="621">
        <f t="shared" si="14"/>
        <v>0</v>
      </c>
      <c r="BI575" s="622"/>
      <c r="BJ575" s="622"/>
      <c r="BK575" s="622"/>
      <c r="BL575" s="622"/>
      <c r="BM575" s="623"/>
      <c r="BN575" s="624"/>
      <c r="BO575" s="625"/>
    </row>
    <row r="576" spans="59:67" ht="13.95" customHeight="1" x14ac:dyDescent="0.25">
      <c r="BG576" s="620">
        <f t="shared" si="14"/>
        <v>0</v>
      </c>
      <c r="BH576" s="621">
        <f t="shared" si="14"/>
        <v>0</v>
      </c>
      <c r="BI576" s="622"/>
      <c r="BJ576" s="622"/>
      <c r="BK576" s="622"/>
      <c r="BL576" s="622"/>
      <c r="BM576" s="623"/>
      <c r="BN576" s="624"/>
      <c r="BO576" s="625"/>
    </row>
    <row r="577" spans="59:67" ht="13.95" customHeight="1" x14ac:dyDescent="0.25">
      <c r="BG577" s="620">
        <f t="shared" si="14"/>
        <v>0</v>
      </c>
      <c r="BH577" s="621">
        <f t="shared" si="14"/>
        <v>0</v>
      </c>
      <c r="BI577" s="622"/>
      <c r="BJ577" s="622"/>
      <c r="BK577" s="622"/>
      <c r="BL577" s="622"/>
      <c r="BM577" s="623"/>
      <c r="BN577" s="624"/>
      <c r="BO577" s="625"/>
    </row>
    <row r="578" spans="59:67" ht="13.95" customHeight="1" thickBot="1" x14ac:dyDescent="0.3">
      <c r="BG578" s="626">
        <f t="shared" si="14"/>
        <v>0</v>
      </c>
      <c r="BH578" s="627">
        <f t="shared" si="14"/>
        <v>0</v>
      </c>
      <c r="BI578" s="628"/>
      <c r="BJ578" s="628"/>
      <c r="BK578" s="628"/>
      <c r="BL578" s="628"/>
      <c r="BM578" s="629"/>
      <c r="BN578" s="630"/>
      <c r="BO578" s="631"/>
    </row>
    <row r="579" spans="59:67" ht="13.95" customHeight="1" x14ac:dyDescent="0.3">
      <c r="BG579" s="632" t="s">
        <v>183</v>
      </c>
      <c r="BH579" s="633">
        <f>SUM(BH574:BH578)</f>
        <v>0</v>
      </c>
      <c r="BI579" s="634"/>
      <c r="BJ579" s="634"/>
      <c r="BK579" s="634"/>
      <c r="BL579" s="634"/>
      <c r="BM579" s="635"/>
      <c r="BN579" s="618"/>
      <c r="BO579" s="619"/>
    </row>
    <row r="580" spans="59:67" ht="13.95" customHeight="1" x14ac:dyDescent="0.3">
      <c r="BG580" s="636" t="s">
        <v>184</v>
      </c>
      <c r="BH580" s="637">
        <f>A161</f>
        <v>0</v>
      </c>
      <c r="BI580" s="638"/>
      <c r="BJ580" s="638"/>
      <c r="BK580" s="638"/>
      <c r="BL580" s="638"/>
      <c r="BM580" s="639"/>
      <c r="BN580" s="624"/>
      <c r="BO580" s="625"/>
    </row>
    <row r="581" spans="59:67" ht="13.95" customHeight="1" thickBot="1" x14ac:dyDescent="0.35">
      <c r="BG581" s="640" t="s">
        <v>126</v>
      </c>
      <c r="BH581" s="641">
        <f>SUM(BH579:BH580)</f>
        <v>0</v>
      </c>
      <c r="BI581" s="642"/>
      <c r="BJ581" s="642"/>
      <c r="BK581" s="642"/>
      <c r="BL581" s="642"/>
      <c r="BM581" s="643"/>
      <c r="BN581" s="644"/>
      <c r="BO581" s="645"/>
    </row>
    <row r="582" spans="59:67" ht="13.95" customHeight="1" thickBot="1" x14ac:dyDescent="0.35">
      <c r="BG582" s="646" t="s">
        <v>185</v>
      </c>
      <c r="BH582" s="647"/>
      <c r="BI582" s="648"/>
      <c r="BJ582" s="649"/>
      <c r="BK582" s="650"/>
      <c r="BL582" s="651" t="s">
        <v>186</v>
      </c>
      <c r="BM582" s="652"/>
      <c r="BN582" s="653"/>
      <c r="BO582" s="654"/>
    </row>
    <row r="583" spans="59:67" ht="13.95" customHeight="1" thickBot="1" x14ac:dyDescent="0.35">
      <c r="BG583" s="655" t="s">
        <v>187</v>
      </c>
      <c r="BH583" s="656"/>
      <c r="BI583" s="657"/>
      <c r="BJ583" s="658"/>
      <c r="BK583" s="658"/>
      <c r="BL583" s="612"/>
      <c r="BM583" s="659"/>
      <c r="BN583" s="659"/>
      <c r="BO583" s="660"/>
    </row>
    <row r="584" spans="59:67" ht="13.95" customHeight="1" x14ac:dyDescent="0.25">
      <c r="BG584" s="661" t="s">
        <v>188</v>
      </c>
      <c r="BH584" s="662"/>
      <c r="BI584" s="617">
        <v>1</v>
      </c>
      <c r="BJ584" s="617">
        <v>2</v>
      </c>
      <c r="BK584" s="617">
        <v>3</v>
      </c>
      <c r="BL584" s="617" t="s">
        <v>126</v>
      </c>
      <c r="BM584" s="617">
        <v>69</v>
      </c>
      <c r="BN584" s="618">
        <v>169</v>
      </c>
      <c r="BO584" s="619">
        <v>269</v>
      </c>
    </row>
    <row r="585" spans="59:67" ht="13.95" customHeight="1" x14ac:dyDescent="0.3">
      <c r="BG585" s="663"/>
      <c r="BH585" s="664"/>
      <c r="BI585" s="665"/>
      <c r="BJ585" s="666"/>
      <c r="BK585" s="666"/>
      <c r="BL585" s="666"/>
      <c r="BM585" s="667"/>
      <c r="BN585" s="624"/>
      <c r="BO585" s="625"/>
    </row>
    <row r="586" spans="59:67" ht="13.95" customHeight="1" x14ac:dyDescent="0.3">
      <c r="BG586" s="668"/>
      <c r="BH586" s="669"/>
      <c r="BI586" s="670"/>
      <c r="BJ586" s="667"/>
      <c r="BK586" s="667"/>
      <c r="BL586" s="667"/>
      <c r="BM586" s="639"/>
      <c r="BN586" s="624"/>
      <c r="BO586" s="625"/>
    </row>
    <row r="587" spans="59:67" ht="13.95" customHeight="1" x14ac:dyDescent="0.3">
      <c r="BG587" s="671" t="s">
        <v>189</v>
      </c>
      <c r="BH587" s="669"/>
      <c r="BI587" s="670"/>
      <c r="BJ587" s="667"/>
      <c r="BK587" s="667"/>
      <c r="BL587" s="667"/>
      <c r="BM587" s="672"/>
      <c r="BN587" s="644"/>
      <c r="BO587" s="645"/>
    </row>
    <row r="588" spans="59:67" ht="13.95" customHeight="1" x14ac:dyDescent="0.3">
      <c r="BG588" s="673"/>
      <c r="BH588" s="674"/>
      <c r="BI588" s="675"/>
      <c r="BJ588" s="672"/>
      <c r="BK588" s="672"/>
      <c r="BL588" s="672"/>
      <c r="BM588" s="672"/>
      <c r="BN588" s="644"/>
      <c r="BO588" s="645"/>
    </row>
    <row r="589" spans="59:67" ht="13.95" customHeight="1" thickBot="1" x14ac:dyDescent="0.35">
      <c r="BG589" s="676"/>
      <c r="BH589" s="675"/>
      <c r="BI589" s="675"/>
      <c r="BJ589" s="672"/>
      <c r="BK589" s="672"/>
      <c r="BL589" s="677"/>
      <c r="BM589" s="678"/>
      <c r="BN589" s="678"/>
      <c r="BO589" s="679"/>
    </row>
    <row r="590" spans="59:67" ht="13.95" customHeight="1" thickBot="1" x14ac:dyDescent="0.35">
      <c r="BG590" s="680"/>
      <c r="BH590" s="681"/>
      <c r="BI590" s="682"/>
      <c r="BJ590" s="682"/>
      <c r="BK590" s="683"/>
      <c r="BL590" s="614" t="s">
        <v>190</v>
      </c>
      <c r="BM590" s="684"/>
      <c r="BN590" s="659"/>
      <c r="BO590" s="660"/>
    </row>
  </sheetData>
  <conditionalFormatting sqref="CC175:CM175 CO175:CS175 CQ178:CS193 CH178:CH193 CK178:CK193 CN178:CN193 CD178:CE193">
    <cfRule type="containsErrors" dxfId="197" priority="138">
      <formula>ISERROR(CC175)</formula>
    </cfRule>
    <cfRule type="cellIs" dxfId="196" priority="139" operator="equal">
      <formula>0</formula>
    </cfRule>
  </conditionalFormatting>
  <conditionalFormatting sqref="CC176:CS177">
    <cfRule type="containsErrors" dxfId="195" priority="136">
      <formula>ISERROR(CC176)</formula>
    </cfRule>
    <cfRule type="cellIs" dxfId="194" priority="137" operator="equal">
      <formula>0</formula>
    </cfRule>
  </conditionalFormatting>
  <conditionalFormatting sqref="CC178:CC193">
    <cfRule type="containsErrors" dxfId="193" priority="134">
      <formula>ISERROR(CC178)</formula>
    </cfRule>
    <cfRule type="cellIs" dxfId="192" priority="135" operator="equal">
      <formula>0</formula>
    </cfRule>
  </conditionalFormatting>
  <conditionalFormatting sqref="CF178:CF193">
    <cfRule type="containsErrors" dxfId="191" priority="133">
      <formula>ISERROR(CF178)</formula>
    </cfRule>
  </conditionalFormatting>
  <conditionalFormatting sqref="CI178:CI193">
    <cfRule type="containsErrors" dxfId="190" priority="132">
      <formula>ISERROR(CI178)</formula>
    </cfRule>
  </conditionalFormatting>
  <conditionalFormatting sqref="CL178:CL193">
    <cfRule type="containsErrors" dxfId="189" priority="131">
      <formula>ISERROR(CL178)</formula>
    </cfRule>
  </conditionalFormatting>
  <conditionalFormatting sqref="CO178:CO193">
    <cfRule type="containsErrors" dxfId="188" priority="130">
      <formula>ISERROR(CO178)</formula>
    </cfRule>
  </conditionalFormatting>
  <conditionalFormatting sqref="CH215 CJ215 CH214:CJ214 CH216:CJ222 CC211:CS212 CC208:CS209 CC214:CG222 CL214:CS222 CC204:CS206 CC200:CS202 CC195:CS198">
    <cfRule type="containsErrors" dxfId="187" priority="128">
      <formula>ISERROR(CC195)</formula>
    </cfRule>
    <cfRule type="cellIs" dxfId="186" priority="129" operator="equal">
      <formula>0</formula>
    </cfRule>
  </conditionalFormatting>
  <conditionalFormatting sqref="BQ226 BV226 BQ227:BZ234 BQ175:BZ225">
    <cfRule type="cellIs" dxfId="185" priority="126" operator="equal">
      <formula>0</formula>
    </cfRule>
    <cfRule type="containsErrors" dxfId="184" priority="127">
      <formula>ISERROR(BQ175)</formula>
    </cfRule>
  </conditionalFormatting>
  <conditionalFormatting sqref="BG189 BI189:BO189 BG190:BO200 BG252:BO252 BG304:BO304 BG356:BO356 BG408:BO408 BG460:BO460 BG512:BO512 BG564:BO564 BG175:BO188">
    <cfRule type="cellIs" dxfId="183" priority="124" operator="equal">
      <formula>0</formula>
    </cfRule>
    <cfRule type="containsErrors" dxfId="182" priority="125">
      <formula>ISERROR(BG175)</formula>
    </cfRule>
  </conditionalFormatting>
  <conditionalFormatting sqref="BH189">
    <cfRule type="containsErrors" dxfId="181" priority="123">
      <formula>ISERROR(BH189)</formula>
    </cfRule>
  </conditionalFormatting>
  <conditionalFormatting sqref="BG216 BI216:BO216 BG217:BO226 BG202:BO206 BG208:BO215 BG207 BI207:BO207">
    <cfRule type="cellIs" dxfId="180" priority="121" operator="equal">
      <formula>0</formula>
    </cfRule>
    <cfRule type="containsErrors" dxfId="179" priority="122">
      <formula>ISERROR(BG202)</formula>
    </cfRule>
  </conditionalFormatting>
  <conditionalFormatting sqref="BH216">
    <cfRule type="containsErrors" dxfId="178" priority="120">
      <formula>ISERROR(BH216)</formula>
    </cfRule>
  </conditionalFormatting>
  <conditionalFormatting sqref="BG241 BI241:BO241 BG227:BO231 BG242:BO251 BG233:BO240 BG232 BI232:BO232">
    <cfRule type="cellIs" dxfId="177" priority="118" operator="equal">
      <formula>0</formula>
    </cfRule>
    <cfRule type="containsErrors" dxfId="176" priority="119">
      <formula>ISERROR(BG227)</formula>
    </cfRule>
  </conditionalFormatting>
  <conditionalFormatting sqref="BH241">
    <cfRule type="containsErrors" dxfId="175" priority="117">
      <formula>ISERROR(BH241)</formula>
    </cfRule>
  </conditionalFormatting>
  <conditionalFormatting sqref="BG268 BI268:BO268 BG254:BO258 BG269:BO278 BG260:BO267 BG259 BI259:BO259">
    <cfRule type="cellIs" dxfId="174" priority="115" operator="equal">
      <formula>0</formula>
    </cfRule>
    <cfRule type="containsErrors" dxfId="173" priority="116">
      <formula>ISERROR(BG254)</formula>
    </cfRule>
  </conditionalFormatting>
  <conditionalFormatting sqref="BH268">
    <cfRule type="containsErrors" dxfId="172" priority="114">
      <formula>ISERROR(BH268)</formula>
    </cfRule>
  </conditionalFormatting>
  <conditionalFormatting sqref="BG293 BI293:BO293 BG279:BO283 BG294:BO303 BG285:BO292 BG284 BI284:BO284">
    <cfRule type="cellIs" dxfId="171" priority="112" operator="equal">
      <formula>0</formula>
    </cfRule>
    <cfRule type="containsErrors" dxfId="170" priority="113">
      <formula>ISERROR(BG279)</formula>
    </cfRule>
  </conditionalFormatting>
  <conditionalFormatting sqref="BH293">
    <cfRule type="containsErrors" dxfId="169" priority="111">
      <formula>ISERROR(BH293)</formula>
    </cfRule>
  </conditionalFormatting>
  <conditionalFormatting sqref="BG320 BI320:BO320 BG306:BO310 BG321:BO330 BG312:BO319 BG311 BI311:BO311">
    <cfRule type="cellIs" dxfId="168" priority="109" operator="equal">
      <formula>0</formula>
    </cfRule>
    <cfRule type="containsErrors" dxfId="167" priority="110">
      <formula>ISERROR(BG306)</formula>
    </cfRule>
  </conditionalFormatting>
  <conditionalFormatting sqref="BH320">
    <cfRule type="containsErrors" dxfId="166" priority="108">
      <formula>ISERROR(BH320)</formula>
    </cfRule>
  </conditionalFormatting>
  <conditionalFormatting sqref="BG345 BI345:BO345 BG331:BO335 BG346:BO355 BG337:BO344 BG336 BI336:BO336">
    <cfRule type="cellIs" dxfId="165" priority="106" operator="equal">
      <formula>0</formula>
    </cfRule>
    <cfRule type="containsErrors" dxfId="164" priority="107">
      <formula>ISERROR(BG331)</formula>
    </cfRule>
  </conditionalFormatting>
  <conditionalFormatting sqref="BH345">
    <cfRule type="containsErrors" dxfId="163" priority="105">
      <formula>ISERROR(BH345)</formula>
    </cfRule>
  </conditionalFormatting>
  <conditionalFormatting sqref="BG372 BI372:BO372 BG358:BO362 BG373:BO382 BG364:BO371 BG363 BI363:BO363">
    <cfRule type="cellIs" dxfId="162" priority="103" operator="equal">
      <formula>0</formula>
    </cfRule>
    <cfRule type="containsErrors" dxfId="161" priority="104">
      <formula>ISERROR(BG358)</formula>
    </cfRule>
  </conditionalFormatting>
  <conditionalFormatting sqref="BH372">
    <cfRule type="containsErrors" dxfId="160" priority="102">
      <formula>ISERROR(BH372)</formula>
    </cfRule>
  </conditionalFormatting>
  <conditionalFormatting sqref="BG397 BI397:BO397 BG383:BO387 BG398:BO407 BG389:BO396 BG388 BI388:BO388">
    <cfRule type="cellIs" dxfId="159" priority="100" operator="equal">
      <formula>0</formula>
    </cfRule>
    <cfRule type="containsErrors" dxfId="158" priority="101">
      <formula>ISERROR(BG383)</formula>
    </cfRule>
  </conditionalFormatting>
  <conditionalFormatting sqref="BH397">
    <cfRule type="containsErrors" dxfId="157" priority="99">
      <formula>ISERROR(BH397)</formula>
    </cfRule>
  </conditionalFormatting>
  <conditionalFormatting sqref="BG424 BI424:BO424 BG410:BO414 BG425:BO434 BG416:BO423 BG415 BI415:BO415">
    <cfRule type="cellIs" dxfId="156" priority="97" operator="equal">
      <formula>0</formula>
    </cfRule>
    <cfRule type="containsErrors" dxfId="155" priority="98">
      <formula>ISERROR(BG410)</formula>
    </cfRule>
  </conditionalFormatting>
  <conditionalFormatting sqref="BH424">
    <cfRule type="containsErrors" dxfId="154" priority="96">
      <formula>ISERROR(BH424)</formula>
    </cfRule>
  </conditionalFormatting>
  <conditionalFormatting sqref="BG449 BI449:BO449 BG435:BO439 BG450:BO459 BG441:BO448 BG440 BI440:BO440">
    <cfRule type="cellIs" dxfId="153" priority="94" operator="equal">
      <formula>0</formula>
    </cfRule>
    <cfRule type="containsErrors" dxfId="152" priority="95">
      <formula>ISERROR(BG435)</formula>
    </cfRule>
  </conditionalFormatting>
  <conditionalFormatting sqref="BH449">
    <cfRule type="containsErrors" dxfId="151" priority="93">
      <formula>ISERROR(BH449)</formula>
    </cfRule>
  </conditionalFormatting>
  <conditionalFormatting sqref="BG476 BI476:BO476 BG462:BO466 BG477:BO486 BG468:BO475 BG467 BI467:BO467">
    <cfRule type="cellIs" dxfId="150" priority="91" operator="equal">
      <formula>0</formula>
    </cfRule>
    <cfRule type="containsErrors" dxfId="149" priority="92">
      <formula>ISERROR(BG462)</formula>
    </cfRule>
  </conditionalFormatting>
  <conditionalFormatting sqref="BH476">
    <cfRule type="containsErrors" dxfId="148" priority="90">
      <formula>ISERROR(BH476)</formula>
    </cfRule>
  </conditionalFormatting>
  <conditionalFormatting sqref="BG501 BI501:BO501 BG487:BO491 BG502:BO511 BG493:BO500 BG492 BI492:BO492">
    <cfRule type="cellIs" dxfId="147" priority="88" operator="equal">
      <formula>0</formula>
    </cfRule>
    <cfRule type="containsErrors" dxfId="146" priority="89">
      <formula>ISERROR(BG487)</formula>
    </cfRule>
  </conditionalFormatting>
  <conditionalFormatting sqref="BH501">
    <cfRule type="containsErrors" dxfId="145" priority="87">
      <formula>ISERROR(BH501)</formula>
    </cfRule>
  </conditionalFormatting>
  <conditionalFormatting sqref="BG528 BI528:BO528 BG514:BO518 BG529:BO538 BG520:BO527 BG519 BI519:BO519">
    <cfRule type="cellIs" dxfId="144" priority="85" operator="equal">
      <formula>0</formula>
    </cfRule>
    <cfRule type="containsErrors" dxfId="143" priority="86">
      <formula>ISERROR(BG514)</formula>
    </cfRule>
  </conditionalFormatting>
  <conditionalFormatting sqref="BH528">
    <cfRule type="containsErrors" dxfId="142" priority="84">
      <formula>ISERROR(BH528)</formula>
    </cfRule>
  </conditionalFormatting>
  <conditionalFormatting sqref="BG553 BI553:BO553 BG539:BO543 BG554:BO563 BG545:BO552 BG544 BI544:BO544">
    <cfRule type="cellIs" dxfId="141" priority="82" operator="equal">
      <formula>0</formula>
    </cfRule>
    <cfRule type="containsErrors" dxfId="140" priority="83">
      <formula>ISERROR(BG539)</formula>
    </cfRule>
  </conditionalFormatting>
  <conditionalFormatting sqref="BH553">
    <cfRule type="containsErrors" dxfId="139" priority="81">
      <formula>ISERROR(BH553)</formula>
    </cfRule>
  </conditionalFormatting>
  <conditionalFormatting sqref="BG580 BI580:BO580 BG566:BO570 BG581:BO590 BG572:BO579 BG571 BI571:BO571">
    <cfRule type="cellIs" dxfId="138" priority="79" operator="equal">
      <formula>0</formula>
    </cfRule>
    <cfRule type="containsErrors" dxfId="137" priority="80">
      <formula>ISERROR(BG566)</formula>
    </cfRule>
  </conditionalFormatting>
  <conditionalFormatting sqref="BH580">
    <cfRule type="containsErrors" dxfId="136" priority="78">
      <formula>ISERROR(BH580)</formula>
    </cfRule>
  </conditionalFormatting>
  <conditionalFormatting sqref="BH207">
    <cfRule type="cellIs" dxfId="135" priority="76" operator="equal">
      <formula>0</formula>
    </cfRule>
    <cfRule type="containsErrors" dxfId="134" priority="77">
      <formula>ISERROR(BH207)</formula>
    </cfRule>
  </conditionalFormatting>
  <conditionalFormatting sqref="BH232">
    <cfRule type="cellIs" dxfId="133" priority="74" operator="equal">
      <formula>0</formula>
    </cfRule>
    <cfRule type="containsErrors" dxfId="132" priority="75">
      <formula>ISERROR(BH232)</formula>
    </cfRule>
  </conditionalFormatting>
  <conditionalFormatting sqref="BH259">
    <cfRule type="cellIs" dxfId="131" priority="72" operator="equal">
      <formula>0</formula>
    </cfRule>
    <cfRule type="containsErrors" dxfId="130" priority="73">
      <formula>ISERROR(BH259)</formula>
    </cfRule>
  </conditionalFormatting>
  <conditionalFormatting sqref="BH284">
    <cfRule type="cellIs" dxfId="129" priority="70" operator="equal">
      <formula>0</formula>
    </cfRule>
    <cfRule type="containsErrors" dxfId="128" priority="71">
      <formula>ISERROR(BH284)</formula>
    </cfRule>
  </conditionalFormatting>
  <conditionalFormatting sqref="BH311">
    <cfRule type="cellIs" dxfId="127" priority="68" operator="equal">
      <formula>0</formula>
    </cfRule>
    <cfRule type="containsErrors" dxfId="126" priority="69">
      <formula>ISERROR(BH311)</formula>
    </cfRule>
  </conditionalFormatting>
  <conditionalFormatting sqref="BH336">
    <cfRule type="cellIs" dxfId="125" priority="66" operator="equal">
      <formula>0</formula>
    </cfRule>
    <cfRule type="containsErrors" dxfId="124" priority="67">
      <formula>ISERROR(BH336)</formula>
    </cfRule>
  </conditionalFormatting>
  <conditionalFormatting sqref="BH363">
    <cfRule type="cellIs" dxfId="123" priority="64" operator="equal">
      <formula>0</formula>
    </cfRule>
    <cfRule type="containsErrors" dxfId="122" priority="65">
      <formula>ISERROR(BH363)</formula>
    </cfRule>
  </conditionalFormatting>
  <conditionalFormatting sqref="BH388">
    <cfRule type="cellIs" dxfId="121" priority="62" operator="equal">
      <formula>0</formula>
    </cfRule>
    <cfRule type="containsErrors" dxfId="120" priority="63">
      <formula>ISERROR(BH388)</formula>
    </cfRule>
  </conditionalFormatting>
  <conditionalFormatting sqref="BH415">
    <cfRule type="cellIs" dxfId="119" priority="60" operator="equal">
      <formula>0</formula>
    </cfRule>
    <cfRule type="containsErrors" dxfId="118" priority="61">
      <formula>ISERROR(BH415)</formula>
    </cfRule>
  </conditionalFormatting>
  <conditionalFormatting sqref="BH440">
    <cfRule type="cellIs" dxfId="117" priority="58" operator="equal">
      <formula>0</formula>
    </cfRule>
    <cfRule type="containsErrors" dxfId="116" priority="59">
      <formula>ISERROR(BH440)</formula>
    </cfRule>
  </conditionalFormatting>
  <conditionalFormatting sqref="BH467">
    <cfRule type="cellIs" dxfId="115" priority="56" operator="equal">
      <formula>0</formula>
    </cfRule>
    <cfRule type="containsErrors" dxfId="114" priority="57">
      <formula>ISERROR(BH467)</formula>
    </cfRule>
  </conditionalFormatting>
  <conditionalFormatting sqref="BH492">
    <cfRule type="cellIs" dxfId="113" priority="54" operator="equal">
      <formula>0</formula>
    </cfRule>
    <cfRule type="containsErrors" dxfId="112" priority="55">
      <formula>ISERROR(BH492)</formula>
    </cfRule>
  </conditionalFormatting>
  <conditionalFormatting sqref="BH519">
    <cfRule type="cellIs" dxfId="111" priority="52" operator="equal">
      <formula>0</formula>
    </cfRule>
    <cfRule type="containsErrors" dxfId="110" priority="53">
      <formula>ISERROR(BH519)</formula>
    </cfRule>
  </conditionalFormatting>
  <conditionalFormatting sqref="BH544">
    <cfRule type="cellIs" dxfId="109" priority="50" operator="equal">
      <formula>0</formula>
    </cfRule>
    <cfRule type="containsErrors" dxfId="108" priority="51">
      <formula>ISERROR(BH544)</formula>
    </cfRule>
  </conditionalFormatting>
  <conditionalFormatting sqref="BH571">
    <cfRule type="cellIs" dxfId="107" priority="48" operator="equal">
      <formula>0</formula>
    </cfRule>
    <cfRule type="containsErrors" dxfId="106" priority="49">
      <formula>ISERROR(BH571)</formula>
    </cfRule>
  </conditionalFormatting>
  <conditionalFormatting sqref="CU236:CY236 CU283:CY283 CU330:CY330">
    <cfRule type="cellIs" dxfId="105" priority="46" operator="equal">
      <formula>0</formula>
    </cfRule>
  </conditionalFormatting>
  <conditionalFormatting sqref="CU175:CY180 CU186:CY189 CU181:CW185 CY181:CY185">
    <cfRule type="cellIs" dxfId="104" priority="47" operator="equal">
      <formula>0</formula>
    </cfRule>
  </conditionalFormatting>
  <conditionalFormatting sqref="CU191:CY192 CU203:CY204 CU194:CY196 CU193 CW193:CY193 CU197:CW202">
    <cfRule type="cellIs" dxfId="103" priority="45" operator="equal">
      <formula>0</formula>
    </cfRule>
  </conditionalFormatting>
  <conditionalFormatting sqref="CU207:CY208 CU219:CY220 CU210:CY212 CU209 CW209:CY209 CU213:CW218">
    <cfRule type="cellIs" dxfId="102" priority="44" operator="equal">
      <formula>0</formula>
    </cfRule>
  </conditionalFormatting>
  <conditionalFormatting sqref="CU222:CY223 CU234:CY235 CU225:CY227 CU224 CW224:CY224 CU228:CW233">
    <cfRule type="cellIs" dxfId="101" priority="43" operator="equal">
      <formula>0</formula>
    </cfRule>
  </conditionalFormatting>
  <conditionalFormatting sqref="CU238:CY239 CU250:CY251 CU241:CY243 CU240 CW240:CY240 CU244:CW249">
    <cfRule type="cellIs" dxfId="100" priority="42" operator="equal">
      <formula>0</formula>
    </cfRule>
  </conditionalFormatting>
  <conditionalFormatting sqref="CU254:CY255 CU266:CY267 CU257:CY259 CU256 CW256:CY256 CU260:CW265">
    <cfRule type="cellIs" dxfId="99" priority="41" operator="equal">
      <formula>0</formula>
    </cfRule>
  </conditionalFormatting>
  <conditionalFormatting sqref="CU269:CY270 CU281:CY282 CU272:CY274 CU271 CW271:CY271 CU275:CW280">
    <cfRule type="cellIs" dxfId="98" priority="40" operator="equal">
      <formula>0</formula>
    </cfRule>
  </conditionalFormatting>
  <conditionalFormatting sqref="CU285:CY286 CU297:CY298 CU288:CY290 CU287 CW287:CY287 CU291:CW296">
    <cfRule type="cellIs" dxfId="97" priority="39" operator="equal">
      <formula>0</formula>
    </cfRule>
  </conditionalFormatting>
  <conditionalFormatting sqref="CU301:CY302 CU313:CY314 CU304:CY306 CU303 CW303:CY303 CU307:CW312">
    <cfRule type="cellIs" dxfId="96" priority="38" operator="equal">
      <formula>0</formula>
    </cfRule>
  </conditionalFormatting>
  <conditionalFormatting sqref="CU316:CY317 CU328:CY329 CU319:CY321 CU318 CW318:CY318 CU322:CW327">
    <cfRule type="cellIs" dxfId="95" priority="37" operator="equal">
      <formula>0</formula>
    </cfRule>
  </conditionalFormatting>
  <conditionalFormatting sqref="CU332:CY333 CU344:CY345 CU335:CY337 CU334 CW334:CY334 CU338:CW343">
    <cfRule type="cellIs" dxfId="94" priority="36" operator="equal">
      <formula>0</formula>
    </cfRule>
  </conditionalFormatting>
  <conditionalFormatting sqref="CU348:CY349 CU360:CY361 CU351:CY353 CU350 CW350:CY350 CU354:CW359">
    <cfRule type="cellIs" dxfId="93" priority="35" operator="equal">
      <formula>0</formula>
    </cfRule>
  </conditionalFormatting>
  <conditionalFormatting sqref="CU363:CY364 CU375:CY376 CU366:CY368 CU365 CW365:CY365 CU369:CW374">
    <cfRule type="cellIs" dxfId="92" priority="34" operator="equal">
      <formula>0</formula>
    </cfRule>
  </conditionalFormatting>
  <conditionalFormatting sqref="CU379:CY380 CU391:CY392 CU382:CY384 CU381 CW381:CY381 CU385:CW390">
    <cfRule type="cellIs" dxfId="91" priority="33" operator="equal">
      <formula>0</formula>
    </cfRule>
  </conditionalFormatting>
  <conditionalFormatting sqref="CU395:CY396 CU407:CY408 CU398:CY400 CU397 CW397:CY397 CU401:CW406">
    <cfRule type="cellIs" dxfId="90" priority="32" operator="equal">
      <formula>0</formula>
    </cfRule>
  </conditionalFormatting>
  <conditionalFormatting sqref="CU410:CY411 CU422:CY423 CU413:CY415 CU412 CW412:CY412 CU416:CW421">
    <cfRule type="cellIs" dxfId="89" priority="31" operator="equal">
      <formula>0</formula>
    </cfRule>
  </conditionalFormatting>
  <conditionalFormatting sqref="CV193">
    <cfRule type="cellIs" dxfId="88" priority="30" operator="equal">
      <formula>0</formula>
    </cfRule>
  </conditionalFormatting>
  <conditionalFormatting sqref="CV209">
    <cfRule type="cellIs" dxfId="87" priority="29" operator="equal">
      <formula>0</formula>
    </cfRule>
  </conditionalFormatting>
  <conditionalFormatting sqref="CV224">
    <cfRule type="cellIs" dxfId="86" priority="28" operator="equal">
      <formula>0</formula>
    </cfRule>
  </conditionalFormatting>
  <conditionalFormatting sqref="CV240">
    <cfRule type="cellIs" dxfId="85" priority="27" operator="equal">
      <formula>0</formula>
    </cfRule>
  </conditionalFormatting>
  <conditionalFormatting sqref="CV256">
    <cfRule type="cellIs" dxfId="84" priority="26" operator="equal">
      <formula>0</formula>
    </cfRule>
  </conditionalFormatting>
  <conditionalFormatting sqref="CV271">
    <cfRule type="cellIs" dxfId="83" priority="25" operator="equal">
      <formula>0</formula>
    </cfRule>
  </conditionalFormatting>
  <conditionalFormatting sqref="CV287">
    <cfRule type="cellIs" dxfId="82" priority="24" operator="equal">
      <formula>0</formula>
    </cfRule>
  </conditionalFormatting>
  <conditionalFormatting sqref="CV303">
    <cfRule type="cellIs" dxfId="81" priority="23" operator="equal">
      <formula>0</formula>
    </cfRule>
  </conditionalFormatting>
  <conditionalFormatting sqref="CV318">
    <cfRule type="cellIs" dxfId="80" priority="22" operator="equal">
      <formula>0</formula>
    </cfRule>
  </conditionalFormatting>
  <conditionalFormatting sqref="CV334">
    <cfRule type="cellIs" dxfId="79" priority="21" operator="equal">
      <formula>0</formula>
    </cfRule>
  </conditionalFormatting>
  <conditionalFormatting sqref="CV350">
    <cfRule type="cellIs" dxfId="78" priority="20" operator="equal">
      <formula>0</formula>
    </cfRule>
  </conditionalFormatting>
  <conditionalFormatting sqref="CV365">
    <cfRule type="cellIs" dxfId="77" priority="19" operator="equal">
      <formula>0</formula>
    </cfRule>
  </conditionalFormatting>
  <conditionalFormatting sqref="CV381">
    <cfRule type="cellIs" dxfId="76" priority="18" operator="equal">
      <formula>0</formula>
    </cfRule>
  </conditionalFormatting>
  <conditionalFormatting sqref="CV397">
    <cfRule type="cellIs" dxfId="75" priority="17" operator="equal">
      <formula>0</formula>
    </cfRule>
  </conditionalFormatting>
  <conditionalFormatting sqref="CV412">
    <cfRule type="cellIs" dxfId="74" priority="16" operator="equal">
      <formula>0</formula>
    </cfRule>
  </conditionalFormatting>
  <conditionalFormatting sqref="CX202:CY202 CY197:CY201">
    <cfRule type="cellIs" dxfId="73" priority="15" operator="equal">
      <formula>0</formula>
    </cfRule>
  </conditionalFormatting>
  <conditionalFormatting sqref="CX218:CY218 CY213:CY217">
    <cfRule type="cellIs" dxfId="72" priority="14" operator="equal">
      <formula>0</formula>
    </cfRule>
  </conditionalFormatting>
  <conditionalFormatting sqref="CX233:CY233 CY228:CY232">
    <cfRule type="cellIs" dxfId="71" priority="13" operator="equal">
      <formula>0</formula>
    </cfRule>
  </conditionalFormatting>
  <conditionalFormatting sqref="CX249:CY249 CY244:CY248">
    <cfRule type="cellIs" dxfId="70" priority="12" operator="equal">
      <formula>0</formula>
    </cfRule>
  </conditionalFormatting>
  <conditionalFormatting sqref="CX265:CY265 CY260:CY264">
    <cfRule type="cellIs" dxfId="69" priority="11" operator="equal">
      <formula>0</formula>
    </cfRule>
  </conditionalFormatting>
  <conditionalFormatting sqref="CX280:CY280 CY275:CY279">
    <cfRule type="cellIs" dxfId="68" priority="10" operator="equal">
      <formula>0</formula>
    </cfRule>
  </conditionalFormatting>
  <conditionalFormatting sqref="CX296:CY296 CY291:CY295">
    <cfRule type="cellIs" dxfId="67" priority="9" operator="equal">
      <formula>0</formula>
    </cfRule>
  </conditionalFormatting>
  <conditionalFormatting sqref="CX312:CY312 CY307:CY311">
    <cfRule type="cellIs" dxfId="66" priority="8" operator="equal">
      <formula>0</formula>
    </cfRule>
  </conditionalFormatting>
  <conditionalFormatting sqref="CX327:CY327 CY322:CY326">
    <cfRule type="cellIs" dxfId="65" priority="7" operator="equal">
      <formula>0</formula>
    </cfRule>
  </conditionalFormatting>
  <conditionalFormatting sqref="CX343:CY343 CY338:CY342">
    <cfRule type="cellIs" dxfId="64" priority="6" operator="equal">
      <formula>0</formula>
    </cfRule>
  </conditionalFormatting>
  <conditionalFormatting sqref="CX359:CY359 CY354:CY358">
    <cfRule type="cellIs" dxfId="63" priority="5" operator="equal">
      <formula>0</formula>
    </cfRule>
  </conditionalFormatting>
  <conditionalFormatting sqref="CX374:CY374 CY369:CY373">
    <cfRule type="cellIs" dxfId="62" priority="4" operator="equal">
      <formula>0</formula>
    </cfRule>
  </conditionalFormatting>
  <conditionalFormatting sqref="CX390:CY390 CY385:CY389">
    <cfRule type="cellIs" dxfId="61" priority="3" operator="equal">
      <formula>0</formula>
    </cfRule>
  </conditionalFormatting>
  <conditionalFormatting sqref="CX406:CY406 CY401:CY405">
    <cfRule type="cellIs" dxfId="60" priority="2" operator="equal">
      <formula>0</formula>
    </cfRule>
  </conditionalFormatting>
  <conditionalFormatting sqref="CX421:CY421 CY416:CY420">
    <cfRule type="cellIs" dxfId="59" priority="1" operator="equal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ImprimerSem04">
                <anchor moveWithCells="1">
                  <from>
                    <xdr:col>80</xdr:col>
                    <xdr:colOff>7620</xdr:colOff>
                    <xdr:row>195</xdr:row>
                    <xdr:rowOff>15240</xdr:rowOff>
                  </from>
                  <to>
                    <xdr:col>81</xdr:col>
                    <xdr:colOff>723900</xdr:colOff>
                    <xdr:row>196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4" name="Button 2">
              <controlPr defaultSize="0" print="0" autoFill="0" autoPict="0" macro="[0]!Imprimer">
                <anchor moveWithCells="1">
                  <from>
                    <xdr:col>60</xdr:col>
                    <xdr:colOff>495300</xdr:colOff>
                    <xdr:row>179</xdr:row>
                    <xdr:rowOff>83820</xdr:rowOff>
                  </from>
                  <to>
                    <xdr:col>63</xdr:col>
                    <xdr:colOff>30480</xdr:colOff>
                    <xdr:row>180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Q48"/>
  <sheetViews>
    <sheetView workbookViewId="0">
      <selection activeCell="A2" sqref="A2"/>
    </sheetView>
  </sheetViews>
  <sheetFormatPr baseColWidth="10" defaultRowHeight="14.4" customHeight="1" x14ac:dyDescent="0.25"/>
  <cols>
    <col min="1" max="1" width="4.8984375" customWidth="1"/>
    <col min="2" max="2" width="17.69921875" customWidth="1"/>
    <col min="3" max="17" width="4.69921875" customWidth="1"/>
  </cols>
  <sheetData>
    <row r="1" spans="1:17" ht="14.4" customHeight="1" thickBot="1" x14ac:dyDescent="0.3">
      <c r="A1" s="418" t="s">
        <v>100</v>
      </c>
      <c r="B1" s="414"/>
      <c r="C1" s="199"/>
      <c r="D1" s="199"/>
      <c r="E1" s="199"/>
      <c r="F1" s="199"/>
      <c r="G1" s="199"/>
      <c r="H1" s="199"/>
      <c r="I1" s="199"/>
      <c r="J1" s="199"/>
      <c r="K1" s="199"/>
      <c r="L1" s="200"/>
      <c r="M1" s="199"/>
      <c r="N1" s="199"/>
      <c r="O1" s="199"/>
      <c r="P1" s="199"/>
      <c r="Q1" s="201"/>
    </row>
    <row r="2" spans="1:17" ht="14.4" customHeight="1" x14ac:dyDescent="0.25">
      <c r="A2" s="419"/>
      <c r="B2" s="415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7"/>
    </row>
    <row r="3" spans="1:17" ht="14.4" customHeight="1" x14ac:dyDescent="0.25">
      <c r="A3" s="324" t="s">
        <v>101</v>
      </c>
      <c r="B3" s="202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3"/>
      <c r="P3" s="203"/>
      <c r="Q3" s="204"/>
    </row>
    <row r="4" spans="1:17" ht="14.4" customHeight="1" x14ac:dyDescent="0.25">
      <c r="A4" s="205" t="e">
        <f>_xlfn.RANK.AVG(P4,$P$4:$P$19,0)</f>
        <v>#N/A</v>
      </c>
      <c r="B4" s="206"/>
      <c r="C4" s="207"/>
      <c r="D4" s="208"/>
      <c r="E4" s="202"/>
      <c r="F4" s="207"/>
      <c r="G4" s="208"/>
      <c r="H4" s="202"/>
      <c r="I4" s="207"/>
      <c r="J4" s="208"/>
      <c r="K4" s="202"/>
      <c r="L4" s="209"/>
      <c r="M4" s="208"/>
      <c r="N4" s="202"/>
      <c r="O4" s="210"/>
      <c r="P4" s="210"/>
      <c r="Q4" s="211"/>
    </row>
    <row r="5" spans="1:17" ht="14.4" customHeight="1" x14ac:dyDescent="0.25">
      <c r="A5" s="205" t="e">
        <f t="shared" ref="A5:A19" si="0">_xlfn.RANK.AVG(P5,$P$4:$P$19,0)</f>
        <v>#N/A</v>
      </c>
      <c r="B5" s="206"/>
      <c r="C5" s="207"/>
      <c r="D5" s="208"/>
      <c r="E5" s="202"/>
      <c r="F5" s="212"/>
      <c r="G5" s="208"/>
      <c r="H5" s="202"/>
      <c r="I5" s="212"/>
      <c r="J5" s="208"/>
      <c r="K5" s="202"/>
      <c r="L5" s="213"/>
      <c r="M5" s="208"/>
      <c r="N5" s="202"/>
      <c r="O5" s="210"/>
      <c r="P5" s="210"/>
      <c r="Q5" s="211"/>
    </row>
    <row r="6" spans="1:17" ht="14.4" customHeight="1" x14ac:dyDescent="0.25">
      <c r="A6" s="205" t="e">
        <f t="shared" si="0"/>
        <v>#N/A</v>
      </c>
      <c r="B6" s="206"/>
      <c r="C6" s="212"/>
      <c r="D6" s="208"/>
      <c r="E6" s="202"/>
      <c r="F6" s="212"/>
      <c r="G6" s="208"/>
      <c r="H6" s="202"/>
      <c r="I6" s="212"/>
      <c r="J6" s="208"/>
      <c r="K6" s="202"/>
      <c r="L6" s="213"/>
      <c r="M6" s="208"/>
      <c r="N6" s="202"/>
      <c r="O6" s="210"/>
      <c r="P6" s="210"/>
      <c r="Q6" s="211"/>
    </row>
    <row r="7" spans="1:17" ht="14.4" customHeight="1" x14ac:dyDescent="0.25">
      <c r="A7" s="205" t="e">
        <f t="shared" si="0"/>
        <v>#N/A</v>
      </c>
      <c r="B7" s="206"/>
      <c r="C7" s="212"/>
      <c r="D7" s="208"/>
      <c r="E7" s="202"/>
      <c r="F7" s="212"/>
      <c r="G7" s="208"/>
      <c r="H7" s="202"/>
      <c r="I7" s="212"/>
      <c r="J7" s="208"/>
      <c r="K7" s="202"/>
      <c r="L7" s="213"/>
      <c r="M7" s="208"/>
      <c r="N7" s="202"/>
      <c r="O7" s="210"/>
      <c r="P7" s="210"/>
      <c r="Q7" s="211"/>
    </row>
    <row r="8" spans="1:17" ht="14.4" customHeight="1" x14ac:dyDescent="0.25">
      <c r="A8" s="205" t="e">
        <f t="shared" si="0"/>
        <v>#N/A</v>
      </c>
      <c r="B8" s="206"/>
      <c r="C8" s="212"/>
      <c r="D8" s="208"/>
      <c r="E8" s="202"/>
      <c r="F8" s="212"/>
      <c r="G8" s="208"/>
      <c r="H8" s="202"/>
      <c r="I8" s="212"/>
      <c r="J8" s="208"/>
      <c r="K8" s="202"/>
      <c r="L8" s="213"/>
      <c r="M8" s="208"/>
      <c r="N8" s="202"/>
      <c r="O8" s="210"/>
      <c r="P8" s="210"/>
      <c r="Q8" s="211"/>
    </row>
    <row r="9" spans="1:17" ht="14.4" customHeight="1" x14ac:dyDescent="0.25">
      <c r="A9" s="205" t="e">
        <f t="shared" si="0"/>
        <v>#N/A</v>
      </c>
      <c r="B9" s="206"/>
      <c r="C9" s="212"/>
      <c r="D9" s="208"/>
      <c r="E9" s="202"/>
      <c r="F9" s="212"/>
      <c r="G9" s="208"/>
      <c r="H9" s="202"/>
      <c r="I9" s="212"/>
      <c r="J9" s="208"/>
      <c r="K9" s="202"/>
      <c r="L9" s="213"/>
      <c r="M9" s="208"/>
      <c r="N9" s="202"/>
      <c r="O9" s="210"/>
      <c r="P9" s="210"/>
      <c r="Q9" s="211"/>
    </row>
    <row r="10" spans="1:17" ht="14.4" customHeight="1" x14ac:dyDescent="0.25">
      <c r="A10" s="205" t="e">
        <f t="shared" si="0"/>
        <v>#N/A</v>
      </c>
      <c r="B10" s="206"/>
      <c r="C10" s="212"/>
      <c r="D10" s="208"/>
      <c r="E10" s="202"/>
      <c r="F10" s="212"/>
      <c r="G10" s="208"/>
      <c r="H10" s="202"/>
      <c r="I10" s="212"/>
      <c r="J10" s="208"/>
      <c r="K10" s="202"/>
      <c r="L10" s="213"/>
      <c r="M10" s="208"/>
      <c r="N10" s="202"/>
      <c r="O10" s="210"/>
      <c r="P10" s="210"/>
      <c r="Q10" s="211"/>
    </row>
    <row r="11" spans="1:17" ht="14.4" customHeight="1" x14ac:dyDescent="0.25">
      <c r="A11" s="205" t="e">
        <f t="shared" si="0"/>
        <v>#N/A</v>
      </c>
      <c r="B11" s="206"/>
      <c r="C11" s="212"/>
      <c r="D11" s="208"/>
      <c r="E11" s="202"/>
      <c r="F11" s="212"/>
      <c r="G11" s="208"/>
      <c r="H11" s="202"/>
      <c r="I11" s="212"/>
      <c r="J11" s="208"/>
      <c r="K11" s="202"/>
      <c r="L11" s="213"/>
      <c r="M11" s="208"/>
      <c r="N11" s="202"/>
      <c r="O11" s="210"/>
      <c r="P11" s="210"/>
      <c r="Q11" s="211"/>
    </row>
    <row r="12" spans="1:17" ht="14.4" customHeight="1" x14ac:dyDescent="0.25">
      <c r="A12" s="205" t="e">
        <f t="shared" si="0"/>
        <v>#N/A</v>
      </c>
      <c r="B12" s="206"/>
      <c r="C12" s="212"/>
      <c r="D12" s="208"/>
      <c r="E12" s="202"/>
      <c r="F12" s="212"/>
      <c r="G12" s="208"/>
      <c r="H12" s="202"/>
      <c r="I12" s="212"/>
      <c r="J12" s="208"/>
      <c r="K12" s="202"/>
      <c r="L12" s="213"/>
      <c r="M12" s="208"/>
      <c r="N12" s="202"/>
      <c r="O12" s="210"/>
      <c r="P12" s="210"/>
      <c r="Q12" s="211"/>
    </row>
    <row r="13" spans="1:17" ht="14.4" customHeight="1" x14ac:dyDescent="0.25">
      <c r="A13" s="205" t="e">
        <f t="shared" si="0"/>
        <v>#N/A</v>
      </c>
      <c r="B13" s="206"/>
      <c r="C13" s="202"/>
      <c r="D13" s="208"/>
      <c r="E13" s="202"/>
      <c r="F13" s="202"/>
      <c r="G13" s="208"/>
      <c r="H13" s="202"/>
      <c r="I13" s="202"/>
      <c r="J13" s="208"/>
      <c r="K13" s="202"/>
      <c r="L13" s="214"/>
      <c r="M13" s="208"/>
      <c r="N13" s="202"/>
      <c r="O13" s="210"/>
      <c r="P13" s="210"/>
      <c r="Q13" s="211"/>
    </row>
    <row r="14" spans="1:17" ht="14.4" customHeight="1" x14ac:dyDescent="0.25">
      <c r="A14" s="205" t="e">
        <f t="shared" si="0"/>
        <v>#N/A</v>
      </c>
      <c r="B14" s="206"/>
      <c r="C14" s="212"/>
      <c r="D14" s="208"/>
      <c r="E14" s="202"/>
      <c r="F14" s="212"/>
      <c r="G14" s="208"/>
      <c r="H14" s="202"/>
      <c r="I14" s="212"/>
      <c r="J14" s="208"/>
      <c r="K14" s="202"/>
      <c r="L14" s="213"/>
      <c r="M14" s="208"/>
      <c r="N14" s="202"/>
      <c r="O14" s="210"/>
      <c r="P14" s="210"/>
      <c r="Q14" s="211"/>
    </row>
    <row r="15" spans="1:17" ht="14.4" customHeight="1" x14ac:dyDescent="0.25">
      <c r="A15" s="205" t="e">
        <f t="shared" si="0"/>
        <v>#N/A</v>
      </c>
      <c r="B15" s="206"/>
      <c r="C15" s="212"/>
      <c r="D15" s="208"/>
      <c r="E15" s="202"/>
      <c r="F15" s="212"/>
      <c r="G15" s="208"/>
      <c r="H15" s="202"/>
      <c r="I15" s="212"/>
      <c r="J15" s="208"/>
      <c r="K15" s="202"/>
      <c r="L15" s="213"/>
      <c r="M15" s="208"/>
      <c r="N15" s="202"/>
      <c r="O15" s="210"/>
      <c r="P15" s="210"/>
      <c r="Q15" s="211"/>
    </row>
    <row r="16" spans="1:17" ht="14.4" customHeight="1" x14ac:dyDescent="0.25">
      <c r="A16" s="205" t="e">
        <f t="shared" si="0"/>
        <v>#N/A</v>
      </c>
      <c r="B16" s="206"/>
      <c r="C16" s="212"/>
      <c r="D16" s="208"/>
      <c r="E16" s="202"/>
      <c r="F16" s="212"/>
      <c r="G16" s="208"/>
      <c r="H16" s="202"/>
      <c r="I16" s="212"/>
      <c r="J16" s="208"/>
      <c r="K16" s="202"/>
      <c r="L16" s="213"/>
      <c r="M16" s="208"/>
      <c r="N16" s="202"/>
      <c r="O16" s="210"/>
      <c r="P16" s="210"/>
      <c r="Q16" s="211"/>
    </row>
    <row r="17" spans="1:17" ht="14.4" customHeight="1" x14ac:dyDescent="0.25">
      <c r="A17" s="205" t="e">
        <f t="shared" si="0"/>
        <v>#N/A</v>
      </c>
      <c r="B17" s="206"/>
      <c r="C17" s="212"/>
      <c r="D17" s="208"/>
      <c r="E17" s="202"/>
      <c r="F17" s="212"/>
      <c r="G17" s="208"/>
      <c r="H17" s="202"/>
      <c r="I17" s="212"/>
      <c r="J17" s="208"/>
      <c r="K17" s="202"/>
      <c r="L17" s="213"/>
      <c r="M17" s="208"/>
      <c r="N17" s="202"/>
      <c r="O17" s="210"/>
      <c r="P17" s="210"/>
      <c r="Q17" s="211"/>
    </row>
    <row r="18" spans="1:17" ht="14.4" customHeight="1" x14ac:dyDescent="0.25">
      <c r="A18" s="205" t="e">
        <f t="shared" si="0"/>
        <v>#N/A</v>
      </c>
      <c r="B18" s="206"/>
      <c r="C18" s="202"/>
      <c r="D18" s="208"/>
      <c r="E18" s="202"/>
      <c r="F18" s="202"/>
      <c r="G18" s="208"/>
      <c r="H18" s="202"/>
      <c r="I18" s="202"/>
      <c r="J18" s="208"/>
      <c r="K18" s="202"/>
      <c r="L18" s="214"/>
      <c r="M18" s="208"/>
      <c r="N18" s="202"/>
      <c r="O18" s="210"/>
      <c r="P18" s="210"/>
      <c r="Q18" s="211"/>
    </row>
    <row r="19" spans="1:17" ht="14.4" customHeight="1" thickBot="1" x14ac:dyDescent="0.3">
      <c r="A19" s="205" t="e">
        <f t="shared" si="0"/>
        <v>#N/A</v>
      </c>
      <c r="B19" s="215"/>
      <c r="C19" s="216"/>
      <c r="D19" s="217"/>
      <c r="E19" s="218"/>
      <c r="F19" s="216"/>
      <c r="G19" s="217"/>
      <c r="H19" s="218"/>
      <c r="I19" s="216"/>
      <c r="J19" s="217"/>
      <c r="K19" s="218"/>
      <c r="L19" s="219"/>
      <c r="M19" s="217"/>
      <c r="N19" s="218"/>
      <c r="O19" s="220"/>
      <c r="P19" s="220"/>
      <c r="Q19" s="221"/>
    </row>
    <row r="20" spans="1:17" ht="14.4" customHeight="1" thickBot="1" x14ac:dyDescent="0.3">
      <c r="A20" s="222"/>
      <c r="B20" s="15"/>
      <c r="C20" s="15"/>
      <c r="D20" s="15"/>
      <c r="E20" s="15"/>
      <c r="F20" s="15"/>
      <c r="G20" s="31"/>
      <c r="H20" s="223"/>
      <c r="I20" s="23"/>
      <c r="J20" s="23"/>
      <c r="K20" s="23"/>
      <c r="L20" s="23"/>
      <c r="M20" s="22"/>
      <c r="N20" s="31"/>
      <c r="O20" s="31"/>
      <c r="P20" s="31"/>
      <c r="Q20" s="224"/>
    </row>
    <row r="21" spans="1:17" ht="14.4" customHeight="1" thickBot="1" x14ac:dyDescent="0.3">
      <c r="A21" s="225"/>
      <c r="B21" s="226"/>
      <c r="C21" s="227"/>
      <c r="D21" s="228"/>
      <c r="E21" s="228"/>
      <c r="F21" s="228"/>
      <c r="G21" s="229"/>
      <c r="H21" s="230"/>
      <c r="I21" s="231"/>
      <c r="J21" s="227"/>
      <c r="K21" s="232"/>
      <c r="L21" s="232"/>
      <c r="M21" s="232"/>
      <c r="N21" s="232"/>
      <c r="O21" s="233"/>
      <c r="P21" s="230"/>
      <c r="Q21" s="234"/>
    </row>
    <row r="22" spans="1:17" ht="14.4" customHeight="1" x14ac:dyDescent="0.25">
      <c r="A22" s="235"/>
      <c r="B22" s="15"/>
      <c r="C22" s="236"/>
      <c r="D22" s="237"/>
      <c r="E22" s="237"/>
      <c r="F22" s="237"/>
      <c r="G22" s="238"/>
      <c r="H22" s="239"/>
      <c r="I22" s="240"/>
      <c r="J22" s="236"/>
      <c r="K22" s="241"/>
      <c r="L22" s="241"/>
      <c r="M22" s="241"/>
      <c r="N22" s="241"/>
      <c r="O22" s="242"/>
      <c r="P22" s="239"/>
      <c r="Q22" s="243"/>
    </row>
    <row r="23" spans="1:17" ht="14.4" customHeight="1" x14ac:dyDescent="0.25">
      <c r="A23" s="222"/>
      <c r="B23" s="15"/>
      <c r="C23" s="236"/>
      <c r="D23" s="237"/>
      <c r="E23" s="237"/>
      <c r="F23" s="237"/>
      <c r="G23" s="238"/>
      <c r="H23" s="239"/>
      <c r="I23" s="240"/>
      <c r="J23" s="236"/>
      <c r="K23" s="241"/>
      <c r="L23" s="241"/>
      <c r="M23" s="241"/>
      <c r="N23" s="241"/>
      <c r="O23" s="242"/>
      <c r="P23" s="239"/>
      <c r="Q23" s="224"/>
    </row>
    <row r="24" spans="1:17" ht="14.4" customHeight="1" thickBot="1" x14ac:dyDescent="0.3">
      <c r="A24" s="244"/>
      <c r="B24" s="245"/>
      <c r="C24" s="246"/>
      <c r="D24" s="247"/>
      <c r="E24" s="247"/>
      <c r="F24" s="247"/>
      <c r="G24" s="248"/>
      <c r="H24" s="249"/>
      <c r="I24" s="250"/>
      <c r="J24" s="246"/>
      <c r="K24" s="251"/>
      <c r="L24" s="251"/>
      <c r="M24" s="251"/>
      <c r="N24" s="251"/>
      <c r="O24" s="252"/>
      <c r="P24" s="249"/>
      <c r="Q24" s="253"/>
    </row>
    <row r="25" spans="1:17" ht="14.4" customHeight="1" thickBot="1" x14ac:dyDescent="0.3">
      <c r="A25" s="222"/>
      <c r="B25" s="15"/>
      <c r="C25" s="15"/>
      <c r="D25" s="15"/>
      <c r="E25" s="15"/>
      <c r="F25" s="15"/>
      <c r="G25" s="31"/>
      <c r="H25" s="223"/>
      <c r="I25" s="23"/>
      <c r="J25" s="23"/>
      <c r="K25" s="23"/>
      <c r="L25" s="23"/>
      <c r="M25" s="22"/>
      <c r="N25" s="31"/>
      <c r="O25" s="31"/>
      <c r="P25" s="31"/>
      <c r="Q25" s="224"/>
    </row>
    <row r="26" spans="1:17" ht="14.4" customHeight="1" thickBot="1" x14ac:dyDescent="0.3">
      <c r="A26" s="254"/>
      <c r="B26" s="255"/>
      <c r="C26" s="255"/>
      <c r="D26" s="255"/>
      <c r="E26" s="255"/>
      <c r="F26" s="255"/>
      <c r="G26" s="256"/>
      <c r="H26" s="15"/>
      <c r="I26" s="257"/>
      <c r="J26" s="199"/>
      <c r="K26" s="199"/>
      <c r="L26" s="199"/>
      <c r="M26" s="199"/>
      <c r="N26" s="199"/>
      <c r="O26" s="199"/>
      <c r="P26" s="258"/>
      <c r="Q26" s="259"/>
    </row>
    <row r="27" spans="1:17" ht="14.4" customHeight="1" x14ac:dyDescent="0.25">
      <c r="A27" s="235"/>
      <c r="B27" s="260"/>
      <c r="C27" s="260"/>
      <c r="D27" s="260"/>
      <c r="E27" s="260"/>
      <c r="F27" s="15"/>
      <c r="G27" s="261"/>
      <c r="H27" s="15"/>
      <c r="I27" s="222"/>
      <c r="J27" s="15"/>
      <c r="K27" s="15"/>
      <c r="L27" s="15"/>
      <c r="M27" s="15"/>
      <c r="N27" s="15"/>
      <c r="O27" s="31"/>
      <c r="P27" s="262"/>
      <c r="Q27" s="263"/>
    </row>
    <row r="28" spans="1:17" ht="14.4" customHeight="1" thickBot="1" x14ac:dyDescent="0.3">
      <c r="A28" s="264"/>
      <c r="B28" s="265"/>
      <c r="C28" s="265"/>
      <c r="D28" s="265"/>
      <c r="E28" s="265"/>
      <c r="F28" s="266"/>
      <c r="G28" s="267"/>
      <c r="H28" s="15"/>
      <c r="I28" s="268"/>
      <c r="J28" s="266"/>
      <c r="K28" s="266"/>
      <c r="L28" s="266"/>
      <c r="M28" s="266"/>
      <c r="N28" s="266"/>
      <c r="O28" s="247"/>
      <c r="P28" s="269"/>
      <c r="Q28" s="270"/>
    </row>
    <row r="29" spans="1:17" ht="14.4" customHeight="1" thickBot="1" x14ac:dyDescent="0.3">
      <c r="A29" s="222"/>
      <c r="B29" s="15"/>
      <c r="C29" s="15"/>
      <c r="D29" s="15"/>
      <c r="E29" s="15"/>
      <c r="F29" s="15"/>
      <c r="G29" s="31"/>
      <c r="H29" s="223"/>
      <c r="I29" s="23"/>
      <c r="J29" s="23"/>
      <c r="K29" s="23"/>
      <c r="L29" s="23"/>
      <c r="M29" s="22"/>
      <c r="N29" s="31"/>
      <c r="O29" s="31"/>
      <c r="P29" s="31"/>
      <c r="Q29" s="224"/>
    </row>
    <row r="30" spans="1:17" ht="14.4" customHeight="1" thickBot="1" x14ac:dyDescent="0.3">
      <c r="A30" s="254"/>
      <c r="B30" s="255"/>
      <c r="C30" s="255"/>
      <c r="D30" s="255"/>
      <c r="E30" s="255"/>
      <c r="F30" s="255"/>
      <c r="G30" s="271"/>
      <c r="H30" s="22"/>
      <c r="I30" s="257"/>
      <c r="J30" s="199"/>
      <c r="K30" s="199"/>
      <c r="L30" s="199"/>
      <c r="M30" s="199"/>
      <c r="N30" s="199"/>
      <c r="O30" s="199"/>
      <c r="P30" s="199"/>
      <c r="Q30" s="201"/>
    </row>
    <row r="31" spans="1:17" ht="14.4" customHeight="1" x14ac:dyDescent="0.25">
      <c r="A31" s="235"/>
      <c r="B31" s="260"/>
      <c r="C31" s="260"/>
      <c r="D31" s="260"/>
      <c r="E31" s="260"/>
      <c r="F31" s="15"/>
      <c r="G31" s="261"/>
      <c r="H31" s="22"/>
      <c r="I31" s="272"/>
      <c r="J31" s="15"/>
      <c r="K31" s="15"/>
      <c r="L31" s="15"/>
      <c r="M31" s="15"/>
      <c r="N31" s="15"/>
      <c r="O31" s="15"/>
      <c r="P31" s="262"/>
      <c r="Q31" s="263"/>
    </row>
    <row r="32" spans="1:17" ht="14.4" customHeight="1" thickBot="1" x14ac:dyDescent="0.3">
      <c r="A32" s="268"/>
      <c r="B32" s="266"/>
      <c r="C32" s="266"/>
      <c r="D32" s="266"/>
      <c r="E32" s="266"/>
      <c r="F32" s="266"/>
      <c r="G32" s="267"/>
      <c r="H32" s="22"/>
      <c r="I32" s="244"/>
      <c r="J32" s="266"/>
      <c r="K32" s="266"/>
      <c r="L32" s="266"/>
      <c r="M32" s="266"/>
      <c r="N32" s="266"/>
      <c r="O32" s="266"/>
      <c r="P32" s="269"/>
      <c r="Q32" s="273"/>
    </row>
    <row r="33" spans="1:17" ht="14.4" customHeight="1" thickBot="1" x14ac:dyDescent="0.3">
      <c r="A33" s="222"/>
      <c r="B33" s="15"/>
      <c r="C33" s="15"/>
      <c r="D33" s="15"/>
      <c r="E33" s="15"/>
      <c r="F33" s="15"/>
      <c r="G33" s="31"/>
      <c r="H33" s="223"/>
      <c r="I33" s="23"/>
      <c r="J33" s="23"/>
      <c r="K33" s="23"/>
      <c r="L33" s="23"/>
      <c r="M33" s="22"/>
      <c r="N33" s="31"/>
      <c r="O33" s="31"/>
      <c r="P33" s="31"/>
      <c r="Q33" s="224"/>
    </row>
    <row r="34" spans="1:17" ht="14.4" customHeight="1" thickBot="1" x14ac:dyDescent="0.3">
      <c r="A34" s="257"/>
      <c r="B34" s="199"/>
      <c r="C34" s="199"/>
      <c r="D34" s="199"/>
      <c r="E34" s="199"/>
      <c r="F34" s="199"/>
      <c r="G34" s="201"/>
      <c r="H34" s="22"/>
      <c r="I34" s="257"/>
      <c r="J34" s="199"/>
      <c r="K34" s="199"/>
      <c r="L34" s="199"/>
      <c r="M34" s="199"/>
      <c r="N34" s="199"/>
      <c r="O34" s="199"/>
      <c r="P34" s="199"/>
      <c r="Q34" s="201"/>
    </row>
    <row r="35" spans="1:17" ht="14.4" customHeight="1" thickBot="1" x14ac:dyDescent="0.3">
      <c r="A35" s="274"/>
      <c r="B35" s="275"/>
      <c r="C35" s="275"/>
      <c r="D35" s="275"/>
      <c r="E35" s="275"/>
      <c r="F35" s="245"/>
      <c r="G35" s="276"/>
      <c r="H35" s="22"/>
      <c r="I35" s="274"/>
      <c r="J35" s="275"/>
      <c r="K35" s="275"/>
      <c r="L35" s="275"/>
      <c r="M35" s="275"/>
      <c r="N35" s="275"/>
      <c r="O35" s="275"/>
      <c r="P35" s="277"/>
      <c r="Q35" s="278"/>
    </row>
    <row r="36" spans="1:17" ht="14.4" customHeight="1" thickBot="1" x14ac:dyDescent="0.3">
      <c r="A36" s="222"/>
      <c r="B36" s="15"/>
      <c r="C36" s="15"/>
      <c r="D36" s="15"/>
      <c r="E36" s="15"/>
      <c r="F36" s="15"/>
      <c r="G36" s="31"/>
      <c r="H36" s="223"/>
      <c r="I36" s="23"/>
      <c r="J36" s="23"/>
      <c r="K36" s="23"/>
      <c r="L36" s="23"/>
      <c r="M36" s="22"/>
      <c r="N36" s="31"/>
      <c r="O36" s="31"/>
      <c r="P36" s="31"/>
      <c r="Q36" s="224"/>
    </row>
    <row r="37" spans="1:17" ht="14.4" customHeight="1" thickBot="1" x14ac:dyDescent="0.3">
      <c r="A37" s="222"/>
      <c r="B37" s="15"/>
      <c r="C37" s="257"/>
      <c r="D37" s="199"/>
      <c r="E37" s="199"/>
      <c r="F37" s="199"/>
      <c r="G37" s="199"/>
      <c r="H37" s="199"/>
      <c r="I37" s="199"/>
      <c r="J37" s="199"/>
      <c r="K37" s="199"/>
      <c r="L37" s="201"/>
      <c r="M37" s="15"/>
      <c r="N37" s="15"/>
      <c r="O37" s="15"/>
      <c r="P37" s="15"/>
      <c r="Q37" s="243"/>
    </row>
    <row r="38" spans="1:17" ht="14.4" customHeight="1" thickBot="1" x14ac:dyDescent="0.3">
      <c r="A38" s="222"/>
      <c r="B38" s="15"/>
      <c r="C38" s="279"/>
      <c r="D38" s="280"/>
      <c r="E38" s="280"/>
      <c r="F38" s="280"/>
      <c r="G38" s="280"/>
      <c r="H38" s="280"/>
      <c r="I38" s="281"/>
      <c r="J38" s="282"/>
      <c r="K38" s="283"/>
      <c r="L38" s="284"/>
      <c r="M38" s="15"/>
      <c r="N38" s="15"/>
      <c r="O38" s="34"/>
      <c r="P38" s="34"/>
      <c r="Q38" s="243"/>
    </row>
    <row r="39" spans="1:17" ht="14.4" customHeight="1" thickBot="1" x14ac:dyDescent="0.3">
      <c r="A39" s="222"/>
      <c r="B39" s="15"/>
      <c r="C39" s="15"/>
      <c r="D39" s="15"/>
      <c r="E39" s="15"/>
      <c r="F39" s="15"/>
      <c r="G39" s="31"/>
      <c r="H39" s="223"/>
      <c r="I39" s="23"/>
      <c r="J39" s="23"/>
      <c r="K39" s="23"/>
      <c r="L39" s="23"/>
      <c r="M39" s="22"/>
      <c r="N39" s="31"/>
      <c r="O39" s="31"/>
      <c r="P39" s="31"/>
      <c r="Q39" s="224"/>
    </row>
    <row r="40" spans="1:17" ht="14.4" customHeight="1" thickBot="1" x14ac:dyDescent="0.3">
      <c r="A40" s="257"/>
      <c r="B40" s="201"/>
      <c r="C40" s="285"/>
      <c r="D40" s="285"/>
      <c r="E40" s="285"/>
      <c r="F40" s="257"/>
      <c r="G40" s="286"/>
      <c r="H40" s="200"/>
      <c r="I40" s="287"/>
      <c r="J40" s="257"/>
      <c r="K40" s="201"/>
      <c r="L40" s="199"/>
      <c r="M40" s="201"/>
      <c r="N40" s="285"/>
      <c r="O40" s="285"/>
      <c r="P40" s="285"/>
      <c r="Q40" s="288"/>
    </row>
    <row r="41" spans="1:17" ht="14.4" customHeight="1" x14ac:dyDescent="0.3">
      <c r="A41" s="289"/>
      <c r="B41" s="290"/>
      <c r="C41" s="291"/>
      <c r="D41" s="292"/>
      <c r="E41" s="293"/>
      <c r="F41" s="294"/>
      <c r="G41" s="295"/>
      <c r="H41" s="296"/>
      <c r="I41" s="297"/>
      <c r="J41" s="298"/>
      <c r="K41" s="298"/>
      <c r="L41" s="298"/>
      <c r="M41" s="298"/>
      <c r="N41" s="291"/>
      <c r="O41" s="299"/>
      <c r="P41" s="300"/>
      <c r="Q41" s="288"/>
    </row>
    <row r="42" spans="1:17" ht="14.4" customHeight="1" x14ac:dyDescent="0.3">
      <c r="A42" s="301"/>
      <c r="B42" s="302"/>
      <c r="C42" s="202"/>
      <c r="D42" s="292"/>
      <c r="E42" s="303"/>
      <c r="F42" s="304"/>
      <c r="G42" s="305"/>
      <c r="H42" s="305"/>
      <c r="I42" s="306"/>
      <c r="J42" s="298"/>
      <c r="K42" s="307"/>
      <c r="L42" s="307"/>
      <c r="M42" s="307"/>
      <c r="N42" s="291"/>
      <c r="O42" s="299"/>
      <c r="P42" s="308"/>
      <c r="Q42" s="243"/>
    </row>
    <row r="43" spans="1:17" ht="14.4" customHeight="1" x14ac:dyDescent="0.3">
      <c r="A43" s="301"/>
      <c r="B43" s="302"/>
      <c r="C43" s="202"/>
      <c r="D43" s="309"/>
      <c r="E43" s="303"/>
      <c r="F43" s="310"/>
      <c r="G43" s="311"/>
      <c r="H43" s="311"/>
      <c r="I43" s="312"/>
      <c r="J43" s="298"/>
      <c r="K43" s="307"/>
      <c r="L43" s="307"/>
      <c r="M43" s="307"/>
      <c r="N43" s="291"/>
      <c r="O43" s="299"/>
      <c r="P43" s="308"/>
      <c r="Q43" s="313"/>
    </row>
    <row r="44" spans="1:17" ht="14.4" customHeight="1" x14ac:dyDescent="0.3">
      <c r="A44" s="301"/>
      <c r="B44" s="302"/>
      <c r="C44" s="202"/>
      <c r="D44" s="309"/>
      <c r="E44" s="303"/>
      <c r="F44" s="304"/>
      <c r="G44" s="305"/>
      <c r="H44" s="305"/>
      <c r="I44" s="306"/>
      <c r="J44" s="298"/>
      <c r="K44" s="307"/>
      <c r="L44" s="307"/>
      <c r="M44" s="307"/>
      <c r="N44" s="291"/>
      <c r="O44" s="299"/>
      <c r="P44" s="308"/>
      <c r="Q44" s="314"/>
    </row>
    <row r="45" spans="1:17" ht="14.4" customHeight="1" x14ac:dyDescent="0.3">
      <c r="A45" s="301"/>
      <c r="B45" s="302"/>
      <c r="C45" s="202"/>
      <c r="D45" s="309"/>
      <c r="E45" s="303"/>
      <c r="F45" s="310"/>
      <c r="G45" s="311"/>
      <c r="H45" s="311"/>
      <c r="I45" s="312"/>
      <c r="J45" s="298"/>
      <c r="K45" s="307"/>
      <c r="L45" s="307"/>
      <c r="M45" s="307"/>
      <c r="N45" s="291"/>
      <c r="O45" s="299"/>
      <c r="P45" s="308"/>
      <c r="Q45" s="314"/>
    </row>
    <row r="46" spans="1:17" ht="14.4" customHeight="1" x14ac:dyDescent="0.3">
      <c r="A46" s="301"/>
      <c r="B46" s="302"/>
      <c r="C46" s="202"/>
      <c r="D46" s="309"/>
      <c r="E46" s="303"/>
      <c r="F46" s="304"/>
      <c r="G46" s="305"/>
      <c r="H46" s="305"/>
      <c r="I46" s="306"/>
      <c r="J46" s="298"/>
      <c r="K46" s="307"/>
      <c r="L46" s="307"/>
      <c r="M46" s="307"/>
      <c r="N46" s="291"/>
      <c r="O46" s="299"/>
      <c r="P46" s="308"/>
      <c r="Q46" s="314"/>
    </row>
    <row r="47" spans="1:17" ht="14.4" customHeight="1" x14ac:dyDescent="0.3">
      <c r="A47" s="301"/>
      <c r="B47" s="302"/>
      <c r="C47" s="202"/>
      <c r="D47" s="309"/>
      <c r="E47" s="303"/>
      <c r="F47" s="310"/>
      <c r="G47" s="311"/>
      <c r="H47" s="311"/>
      <c r="I47" s="312"/>
      <c r="J47" s="298"/>
      <c r="K47" s="307"/>
      <c r="L47" s="307"/>
      <c r="M47" s="307"/>
      <c r="N47" s="291"/>
      <c r="O47" s="299"/>
      <c r="P47" s="308"/>
      <c r="Q47" s="314"/>
    </row>
    <row r="48" spans="1:17" ht="14.4" customHeight="1" thickBot="1" x14ac:dyDescent="0.35">
      <c r="A48" s="268"/>
      <c r="B48" s="315"/>
      <c r="C48" s="218"/>
      <c r="D48" s="316"/>
      <c r="E48" s="317"/>
      <c r="F48" s="318"/>
      <c r="G48" s="319"/>
      <c r="H48" s="319"/>
      <c r="I48" s="320"/>
      <c r="J48" s="266"/>
      <c r="K48" s="266"/>
      <c r="L48" s="266"/>
      <c r="M48" s="266"/>
      <c r="N48" s="218"/>
      <c r="O48" s="321"/>
      <c r="P48" s="322"/>
      <c r="Q48" s="323"/>
    </row>
  </sheetData>
  <sortState ref="B4:Q19">
    <sortCondition descending="1" ref="P3:P19"/>
  </sortState>
  <conditionalFormatting sqref="A4:A19">
    <cfRule type="containsErrors" dxfId="58" priority="1">
      <formula>ISERROR(A4)</formula>
    </cfRule>
    <cfRule type="cellIs" dxfId="57" priority="2" operator="equal">
      <formula>0</formula>
    </cfRule>
  </conditionalFormatting>
  <printOptions horizontalCentered="1"/>
  <pageMargins left="0" right="0" top="0.74803149606299213" bottom="0.35433070866141736" header="0.31496062992125984" footer="0.31496062992125984"/>
  <pageSetup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F252"/>
  <sheetViews>
    <sheetView workbookViewId="0"/>
  </sheetViews>
  <sheetFormatPr baseColWidth="10" defaultRowHeight="13.8" x14ac:dyDescent="0.25"/>
  <cols>
    <col min="1" max="1" width="4.69921875" style="407" customWidth="1"/>
    <col min="2" max="2" width="26.796875" style="407" customWidth="1"/>
    <col min="3" max="3" width="4.296875" style="407" customWidth="1"/>
    <col min="4" max="4" width="24.09765625" style="407" customWidth="1"/>
    <col min="5" max="5" width="13.296875" style="407" customWidth="1"/>
  </cols>
  <sheetData>
    <row r="1" spans="1:5" ht="14.4" x14ac:dyDescent="0.25">
      <c r="A1" s="381"/>
      <c r="B1" s="382"/>
      <c r="C1" s="382"/>
      <c r="D1" s="382"/>
      <c r="E1" s="383"/>
    </row>
    <row r="2" spans="1:5" ht="14.4" x14ac:dyDescent="0.25">
      <c r="A2" s="384"/>
      <c r="B2" s="385"/>
      <c r="C2" s="386"/>
      <c r="D2" s="387"/>
      <c r="E2" s="387"/>
    </row>
    <row r="3" spans="1:5" ht="14.4" x14ac:dyDescent="0.25">
      <c r="A3" s="384"/>
      <c r="B3" s="388"/>
      <c r="C3" s="386"/>
      <c r="D3" s="389"/>
      <c r="E3" s="389"/>
    </row>
    <row r="4" spans="1:5" ht="14.4" x14ac:dyDescent="0.25">
      <c r="A4" s="384"/>
      <c r="B4" s="388"/>
      <c r="C4" s="386"/>
      <c r="D4" s="380"/>
      <c r="E4" s="390"/>
    </row>
    <row r="5" spans="1:5" ht="14.4" x14ac:dyDescent="0.25">
      <c r="A5" s="384"/>
      <c r="B5" s="386"/>
      <c r="C5" s="386"/>
      <c r="D5" s="386"/>
      <c r="E5" s="391"/>
    </row>
    <row r="6" spans="1:5" ht="14.4" x14ac:dyDescent="0.25">
      <c r="A6" s="384"/>
      <c r="B6" s="392"/>
      <c r="C6" s="386"/>
      <c r="D6" s="392"/>
      <c r="E6" s="392"/>
    </row>
    <row r="7" spans="1:5" ht="14.4" x14ac:dyDescent="0.25">
      <c r="A7" s="384"/>
      <c r="B7" s="393"/>
      <c r="C7" s="394"/>
      <c r="D7" s="395"/>
      <c r="E7" s="396"/>
    </row>
    <row r="8" spans="1:5" ht="14.4" x14ac:dyDescent="0.25">
      <c r="A8" s="384"/>
      <c r="B8" s="397"/>
      <c r="C8" s="398"/>
      <c r="D8" s="395"/>
      <c r="E8" s="396"/>
    </row>
    <row r="9" spans="1:5" ht="14.4" x14ac:dyDescent="0.25">
      <c r="A9" s="384"/>
      <c r="B9" s="397"/>
      <c r="C9" s="398"/>
      <c r="D9" s="395"/>
      <c r="E9" s="396"/>
    </row>
    <row r="10" spans="1:5" ht="14.4" x14ac:dyDescent="0.25">
      <c r="A10" s="384"/>
      <c r="B10" s="397"/>
      <c r="C10" s="398"/>
      <c r="D10" s="395"/>
      <c r="E10" s="396"/>
    </row>
    <row r="11" spans="1:5" ht="14.4" x14ac:dyDescent="0.25">
      <c r="A11" s="384"/>
      <c r="B11" s="399"/>
      <c r="C11" s="398"/>
      <c r="D11" s="395"/>
      <c r="E11" s="396"/>
    </row>
    <row r="12" spans="1:5" ht="14.4" x14ac:dyDescent="0.25">
      <c r="A12" s="384"/>
      <c r="B12" s="386"/>
      <c r="C12" s="386"/>
      <c r="D12" s="389"/>
      <c r="E12" s="400"/>
    </row>
    <row r="13" spans="1:5" ht="15" thickBot="1" x14ac:dyDescent="0.3">
      <c r="A13" s="384"/>
      <c r="B13" s="386"/>
      <c r="C13" s="386"/>
      <c r="D13" s="386"/>
      <c r="E13" s="391"/>
    </row>
    <row r="14" spans="1:5" ht="15.6" x14ac:dyDescent="0.25">
      <c r="A14" s="401"/>
      <c r="B14" s="402"/>
      <c r="C14" s="403"/>
      <c r="D14" s="404"/>
      <c r="E14" s="405"/>
    </row>
    <row r="15" spans="1:5" ht="14.4" x14ac:dyDescent="0.25">
      <c r="A15" s="406"/>
      <c r="B15" s="406"/>
      <c r="C15" s="406"/>
      <c r="D15" s="406"/>
      <c r="E15" s="406"/>
    </row>
    <row r="16" spans="1:5" ht="14.4" x14ac:dyDescent="0.3">
      <c r="A16" s="14"/>
      <c r="B16" s="14"/>
      <c r="C16" s="14"/>
      <c r="D16" s="14"/>
      <c r="E16" s="14"/>
    </row>
    <row r="17" spans="1:5" ht="14.4" x14ac:dyDescent="0.25">
      <c r="A17" s="381"/>
      <c r="B17" s="382"/>
      <c r="C17" s="382"/>
      <c r="D17" s="382"/>
      <c r="E17" s="383"/>
    </row>
    <row r="18" spans="1:5" ht="14.4" x14ac:dyDescent="0.25">
      <c r="A18" s="384"/>
      <c r="B18" s="385"/>
      <c r="C18" s="386"/>
      <c r="D18" s="387"/>
      <c r="E18" s="387"/>
    </row>
    <row r="19" spans="1:5" ht="14.4" x14ac:dyDescent="0.25">
      <c r="A19" s="384"/>
      <c r="B19" s="388"/>
      <c r="C19" s="386"/>
      <c r="D19" s="389"/>
      <c r="E19" s="389"/>
    </row>
    <row r="20" spans="1:5" ht="14.4" x14ac:dyDescent="0.25">
      <c r="A20" s="384"/>
      <c r="B20" s="388"/>
      <c r="C20" s="386"/>
      <c r="D20" s="380"/>
      <c r="E20" s="390"/>
    </row>
    <row r="21" spans="1:5" ht="14.4" x14ac:dyDescent="0.25">
      <c r="A21" s="384"/>
      <c r="B21" s="386"/>
      <c r="C21" s="386"/>
      <c r="D21" s="386"/>
      <c r="E21" s="391"/>
    </row>
    <row r="22" spans="1:5" ht="14.4" x14ac:dyDescent="0.25">
      <c r="A22" s="384"/>
      <c r="B22" s="392"/>
      <c r="C22" s="386"/>
      <c r="D22" s="392"/>
      <c r="E22" s="392"/>
    </row>
    <row r="23" spans="1:5" ht="14.4" x14ac:dyDescent="0.25">
      <c r="A23" s="384"/>
      <c r="B23" s="393"/>
      <c r="C23" s="394"/>
      <c r="D23" s="395"/>
      <c r="E23" s="396"/>
    </row>
    <row r="24" spans="1:5" ht="14.4" x14ac:dyDescent="0.25">
      <c r="A24" s="384"/>
      <c r="B24" s="397"/>
      <c r="C24" s="398"/>
      <c r="D24" s="395"/>
      <c r="E24" s="396"/>
    </row>
    <row r="25" spans="1:5" ht="14.4" x14ac:dyDescent="0.25">
      <c r="A25" s="384"/>
      <c r="B25" s="397"/>
      <c r="C25" s="398"/>
      <c r="D25" s="395"/>
      <c r="E25" s="396"/>
    </row>
    <row r="26" spans="1:5" ht="14.4" x14ac:dyDescent="0.25">
      <c r="A26" s="384"/>
      <c r="B26" s="397"/>
      <c r="C26" s="398"/>
      <c r="D26" s="395"/>
      <c r="E26" s="396"/>
    </row>
    <row r="27" spans="1:5" ht="14.4" x14ac:dyDescent="0.25">
      <c r="A27" s="384"/>
      <c r="B27" s="399"/>
      <c r="C27" s="398"/>
      <c r="D27" s="395"/>
      <c r="E27" s="396"/>
    </row>
    <row r="28" spans="1:5" ht="14.4" x14ac:dyDescent="0.25">
      <c r="A28" s="384"/>
      <c r="B28" s="386"/>
      <c r="C28" s="386"/>
      <c r="D28" s="389"/>
      <c r="E28" s="400"/>
    </row>
    <row r="29" spans="1:5" ht="15" thickBot="1" x14ac:dyDescent="0.3">
      <c r="A29" s="384"/>
      <c r="B29" s="386"/>
      <c r="C29" s="386"/>
      <c r="D29" s="386"/>
      <c r="E29" s="391"/>
    </row>
    <row r="30" spans="1:5" ht="15.6" x14ac:dyDescent="0.25">
      <c r="A30" s="401"/>
      <c r="B30" s="402"/>
      <c r="C30" s="403"/>
      <c r="D30" s="404"/>
      <c r="E30" s="405"/>
    </row>
    <row r="31" spans="1:5" ht="14.4" x14ac:dyDescent="0.3">
      <c r="A31" s="408"/>
      <c r="B31" s="408"/>
      <c r="C31" s="408"/>
      <c r="D31" s="408"/>
      <c r="E31" s="408"/>
    </row>
    <row r="32" spans="1:5" ht="14.4" x14ac:dyDescent="0.3">
      <c r="A32" s="408"/>
      <c r="B32" s="408"/>
      <c r="C32" s="408"/>
      <c r="D32" s="408"/>
      <c r="E32" s="408"/>
    </row>
    <row r="33" spans="1:5" ht="14.4" x14ac:dyDescent="0.25">
      <c r="A33" s="381"/>
      <c r="B33" s="382"/>
      <c r="C33" s="382"/>
      <c r="D33" s="382"/>
      <c r="E33" s="383"/>
    </row>
    <row r="34" spans="1:5" ht="14.4" x14ac:dyDescent="0.25">
      <c r="A34" s="384"/>
      <c r="B34" s="385"/>
      <c r="C34" s="386"/>
      <c r="D34" s="387"/>
      <c r="E34" s="387"/>
    </row>
    <row r="35" spans="1:5" ht="14.4" x14ac:dyDescent="0.25">
      <c r="A35" s="384"/>
      <c r="B35" s="388"/>
      <c r="C35" s="386"/>
      <c r="D35" s="389"/>
      <c r="E35" s="389"/>
    </row>
    <row r="36" spans="1:5" ht="14.4" x14ac:dyDescent="0.25">
      <c r="A36" s="384"/>
      <c r="B36" s="388"/>
      <c r="C36" s="386"/>
      <c r="D36" s="380"/>
      <c r="E36" s="390"/>
    </row>
    <row r="37" spans="1:5" ht="14.4" x14ac:dyDescent="0.25">
      <c r="A37" s="384"/>
      <c r="B37" s="386"/>
      <c r="C37" s="386"/>
      <c r="D37" s="386"/>
      <c r="E37" s="391"/>
    </row>
    <row r="38" spans="1:5" ht="14.4" x14ac:dyDescent="0.25">
      <c r="A38" s="384"/>
      <c r="B38" s="392"/>
      <c r="C38" s="386"/>
      <c r="D38" s="392"/>
      <c r="E38" s="392"/>
    </row>
    <row r="39" spans="1:5" ht="14.4" x14ac:dyDescent="0.25">
      <c r="A39" s="384"/>
      <c r="B39" s="393"/>
      <c r="C39" s="394"/>
      <c r="D39" s="395"/>
      <c r="E39" s="396"/>
    </row>
    <row r="40" spans="1:5" ht="14.4" x14ac:dyDescent="0.25">
      <c r="A40" s="384"/>
      <c r="B40" s="397"/>
      <c r="C40" s="398"/>
      <c r="D40" s="395"/>
      <c r="E40" s="396"/>
    </row>
    <row r="41" spans="1:5" ht="14.4" x14ac:dyDescent="0.25">
      <c r="A41" s="384"/>
      <c r="B41" s="397"/>
      <c r="C41" s="398"/>
      <c r="D41" s="395"/>
      <c r="E41" s="396"/>
    </row>
    <row r="42" spans="1:5" ht="14.4" x14ac:dyDescent="0.25">
      <c r="A42" s="384"/>
      <c r="B42" s="397"/>
      <c r="C42" s="398"/>
      <c r="D42" s="395"/>
      <c r="E42" s="396"/>
    </row>
    <row r="43" spans="1:5" ht="14.4" x14ac:dyDescent="0.25">
      <c r="A43" s="384"/>
      <c r="B43" s="399"/>
      <c r="C43" s="398"/>
      <c r="D43" s="395"/>
      <c r="E43" s="396"/>
    </row>
    <row r="44" spans="1:5" ht="14.4" x14ac:dyDescent="0.25">
      <c r="A44" s="384"/>
      <c r="B44" s="386"/>
      <c r="C44" s="386"/>
      <c r="D44" s="389"/>
      <c r="E44" s="400"/>
    </row>
    <row r="45" spans="1:5" ht="15" thickBot="1" x14ac:dyDescent="0.3">
      <c r="A45" s="384"/>
      <c r="B45" s="386"/>
      <c r="C45" s="386"/>
      <c r="D45" s="386"/>
      <c r="E45" s="391"/>
    </row>
    <row r="46" spans="1:5" ht="15.6" x14ac:dyDescent="0.25">
      <c r="A46" s="401"/>
      <c r="B46" s="402"/>
      <c r="C46" s="403"/>
      <c r="D46" s="404"/>
      <c r="E46" s="405"/>
    </row>
    <row r="48" spans="1:5" ht="14.4" x14ac:dyDescent="0.25">
      <c r="A48" s="381"/>
      <c r="B48" s="382"/>
      <c r="C48" s="382"/>
      <c r="D48" s="382"/>
      <c r="E48" s="383"/>
    </row>
    <row r="49" spans="1:5" ht="14.4" x14ac:dyDescent="0.25">
      <c r="A49" s="384"/>
      <c r="B49" s="385"/>
      <c r="C49" s="386"/>
      <c r="D49" s="387"/>
      <c r="E49" s="387"/>
    </row>
    <row r="50" spans="1:5" ht="14.4" x14ac:dyDescent="0.25">
      <c r="A50" s="384"/>
      <c r="B50" s="388"/>
      <c r="C50" s="386"/>
      <c r="D50" s="389"/>
      <c r="E50" s="389"/>
    </row>
    <row r="51" spans="1:5" ht="14.4" x14ac:dyDescent="0.25">
      <c r="A51" s="384"/>
      <c r="B51" s="388"/>
      <c r="C51" s="386"/>
      <c r="D51" s="380"/>
      <c r="E51" s="390"/>
    </row>
    <row r="52" spans="1:5" ht="14.4" x14ac:dyDescent="0.25">
      <c r="A52" s="384"/>
      <c r="B52" s="386"/>
      <c r="C52" s="386"/>
      <c r="D52" s="386"/>
      <c r="E52" s="391"/>
    </row>
    <row r="53" spans="1:5" ht="14.4" x14ac:dyDescent="0.25">
      <c r="A53" s="384"/>
      <c r="B53" s="392"/>
      <c r="C53" s="386"/>
      <c r="D53" s="392"/>
      <c r="E53" s="392"/>
    </row>
    <row r="54" spans="1:5" ht="14.4" x14ac:dyDescent="0.25">
      <c r="A54" s="384"/>
      <c r="B54" s="393"/>
      <c r="C54" s="394"/>
      <c r="D54" s="395"/>
      <c r="E54" s="396"/>
    </row>
    <row r="55" spans="1:5" ht="14.4" x14ac:dyDescent="0.25">
      <c r="A55" s="384"/>
      <c r="B55" s="397"/>
      <c r="C55" s="398"/>
      <c r="D55" s="395"/>
      <c r="E55" s="396"/>
    </row>
    <row r="56" spans="1:5" ht="14.4" x14ac:dyDescent="0.25">
      <c r="A56" s="384"/>
      <c r="B56" s="397"/>
      <c r="C56" s="398"/>
      <c r="D56" s="395"/>
      <c r="E56" s="396"/>
    </row>
    <row r="57" spans="1:5" ht="14.4" x14ac:dyDescent="0.25">
      <c r="A57" s="384"/>
      <c r="B57" s="397"/>
      <c r="C57" s="398"/>
      <c r="D57" s="395"/>
      <c r="E57" s="396"/>
    </row>
    <row r="58" spans="1:5" ht="14.4" x14ac:dyDescent="0.25">
      <c r="A58" s="384"/>
      <c r="B58" s="399"/>
      <c r="C58" s="398"/>
      <c r="D58" s="395"/>
      <c r="E58" s="396"/>
    </row>
    <row r="59" spans="1:5" ht="14.4" x14ac:dyDescent="0.25">
      <c r="A59" s="384"/>
      <c r="B59" s="386"/>
      <c r="C59" s="386"/>
      <c r="D59" s="389"/>
      <c r="E59" s="400"/>
    </row>
    <row r="60" spans="1:5" ht="15" thickBot="1" x14ac:dyDescent="0.3">
      <c r="A60" s="384"/>
      <c r="B60" s="386"/>
      <c r="C60" s="386"/>
      <c r="D60" s="386"/>
      <c r="E60" s="391"/>
    </row>
    <row r="61" spans="1:5" ht="15.6" x14ac:dyDescent="0.25">
      <c r="A61" s="401"/>
      <c r="B61" s="402"/>
      <c r="C61" s="403"/>
      <c r="D61" s="404"/>
      <c r="E61" s="405"/>
    </row>
    <row r="62" spans="1:5" ht="14.4" x14ac:dyDescent="0.25">
      <c r="A62" s="406"/>
      <c r="B62" s="406"/>
      <c r="C62" s="406"/>
      <c r="D62" s="406"/>
      <c r="E62" s="406"/>
    </row>
    <row r="63" spans="1:5" ht="14.4" x14ac:dyDescent="0.3">
      <c r="A63" s="408"/>
      <c r="B63" s="408"/>
      <c r="C63" s="408"/>
      <c r="D63" s="408"/>
      <c r="E63" s="408"/>
    </row>
    <row r="64" spans="1:5" ht="14.4" x14ac:dyDescent="0.25">
      <c r="A64" s="381"/>
      <c r="B64" s="382"/>
      <c r="C64" s="382"/>
      <c r="D64" s="382"/>
      <c r="E64" s="383"/>
    </row>
    <row r="65" spans="1:5" ht="14.4" x14ac:dyDescent="0.25">
      <c r="A65" s="384"/>
      <c r="B65" s="385"/>
      <c r="C65" s="386"/>
      <c r="D65" s="387"/>
      <c r="E65" s="387"/>
    </row>
    <row r="66" spans="1:5" ht="14.4" x14ac:dyDescent="0.25">
      <c r="A66" s="384"/>
      <c r="B66" s="388"/>
      <c r="C66" s="386"/>
      <c r="D66" s="389"/>
      <c r="E66" s="389"/>
    </row>
    <row r="67" spans="1:5" ht="14.4" x14ac:dyDescent="0.25">
      <c r="A67" s="384"/>
      <c r="B67" s="388"/>
      <c r="C67" s="386"/>
      <c r="D67" s="380"/>
      <c r="E67" s="390"/>
    </row>
    <row r="68" spans="1:5" ht="14.4" x14ac:dyDescent="0.25">
      <c r="A68" s="384"/>
      <c r="B68" s="386"/>
      <c r="C68" s="386"/>
      <c r="D68" s="386"/>
      <c r="E68" s="391"/>
    </row>
    <row r="69" spans="1:5" ht="14.4" x14ac:dyDescent="0.25">
      <c r="A69" s="384"/>
      <c r="B69" s="392"/>
      <c r="C69" s="386"/>
      <c r="D69" s="392"/>
      <c r="E69" s="392"/>
    </row>
    <row r="70" spans="1:5" ht="14.4" x14ac:dyDescent="0.25">
      <c r="A70" s="384"/>
      <c r="B70" s="393"/>
      <c r="C70" s="394"/>
      <c r="D70" s="395"/>
      <c r="E70" s="396"/>
    </row>
    <row r="71" spans="1:5" ht="14.4" x14ac:dyDescent="0.25">
      <c r="A71" s="384"/>
      <c r="B71" s="397"/>
      <c r="C71" s="398"/>
      <c r="D71" s="395"/>
      <c r="E71" s="396"/>
    </row>
    <row r="72" spans="1:5" ht="14.4" x14ac:dyDescent="0.25">
      <c r="A72" s="384"/>
      <c r="B72" s="397"/>
      <c r="C72" s="398"/>
      <c r="D72" s="395"/>
      <c r="E72" s="396"/>
    </row>
    <row r="73" spans="1:5" ht="14.4" x14ac:dyDescent="0.25">
      <c r="A73" s="384"/>
      <c r="B73" s="397"/>
      <c r="C73" s="398"/>
      <c r="D73" s="395"/>
      <c r="E73" s="396"/>
    </row>
    <row r="74" spans="1:5" ht="14.4" x14ac:dyDescent="0.25">
      <c r="A74" s="384"/>
      <c r="B74" s="399"/>
      <c r="C74" s="398"/>
      <c r="D74" s="395"/>
      <c r="E74" s="396"/>
    </row>
    <row r="75" spans="1:5" ht="14.4" x14ac:dyDescent="0.25">
      <c r="A75" s="384"/>
      <c r="B75" s="386"/>
      <c r="C75" s="386"/>
      <c r="D75" s="389"/>
      <c r="E75" s="400"/>
    </row>
    <row r="76" spans="1:5" ht="15" thickBot="1" x14ac:dyDescent="0.3">
      <c r="A76" s="384"/>
      <c r="B76" s="386"/>
      <c r="C76" s="386"/>
      <c r="D76" s="386"/>
      <c r="E76" s="391"/>
    </row>
    <row r="77" spans="1:5" ht="15.6" x14ac:dyDescent="0.25">
      <c r="A77" s="401"/>
      <c r="B77" s="402"/>
      <c r="C77" s="403"/>
      <c r="D77" s="404"/>
      <c r="E77" s="405"/>
    </row>
    <row r="78" spans="1:5" ht="14.4" x14ac:dyDescent="0.3">
      <c r="A78" s="408"/>
      <c r="B78" s="408"/>
      <c r="C78" s="408"/>
      <c r="D78" s="408"/>
      <c r="E78" s="408"/>
    </row>
    <row r="79" spans="1:5" ht="14.4" x14ac:dyDescent="0.3">
      <c r="A79" s="408"/>
      <c r="B79" s="408"/>
      <c r="C79" s="408"/>
      <c r="D79" s="408"/>
      <c r="E79" s="408"/>
    </row>
    <row r="80" spans="1:5" ht="14.4" x14ac:dyDescent="0.25">
      <c r="A80" s="381"/>
      <c r="B80" s="382"/>
      <c r="C80" s="382"/>
      <c r="D80" s="382"/>
      <c r="E80" s="383"/>
    </row>
    <row r="81" spans="1:5" ht="14.4" x14ac:dyDescent="0.25">
      <c r="A81" s="384"/>
      <c r="B81" s="385"/>
      <c r="C81" s="386"/>
      <c r="D81" s="387"/>
      <c r="E81" s="387"/>
    </row>
    <row r="82" spans="1:5" ht="14.4" x14ac:dyDescent="0.25">
      <c r="A82" s="384"/>
      <c r="B82" s="388"/>
      <c r="C82" s="386"/>
      <c r="D82" s="389"/>
      <c r="E82" s="389"/>
    </row>
    <row r="83" spans="1:5" ht="14.4" x14ac:dyDescent="0.25">
      <c r="A83" s="384"/>
      <c r="B83" s="388"/>
      <c r="C83" s="386"/>
      <c r="D83" s="380"/>
      <c r="E83" s="390"/>
    </row>
    <row r="84" spans="1:5" ht="14.4" x14ac:dyDescent="0.25">
      <c r="A84" s="384"/>
      <c r="B84" s="386"/>
      <c r="C84" s="386"/>
      <c r="D84" s="386"/>
      <c r="E84" s="391"/>
    </row>
    <row r="85" spans="1:5" ht="14.4" x14ac:dyDescent="0.25">
      <c r="A85" s="384"/>
      <c r="B85" s="392"/>
      <c r="C85" s="386"/>
      <c r="D85" s="392"/>
      <c r="E85" s="392"/>
    </row>
    <row r="86" spans="1:5" ht="14.4" x14ac:dyDescent="0.25">
      <c r="A86" s="384"/>
      <c r="B86" s="393"/>
      <c r="C86" s="394"/>
      <c r="D86" s="395"/>
      <c r="E86" s="396"/>
    </row>
    <row r="87" spans="1:5" ht="14.4" x14ac:dyDescent="0.25">
      <c r="A87" s="384"/>
      <c r="B87" s="397"/>
      <c r="C87" s="398"/>
      <c r="D87" s="395"/>
      <c r="E87" s="396"/>
    </row>
    <row r="88" spans="1:5" ht="14.4" x14ac:dyDescent="0.25">
      <c r="A88" s="384"/>
      <c r="B88" s="397"/>
      <c r="C88" s="398"/>
      <c r="D88" s="395"/>
      <c r="E88" s="396"/>
    </row>
    <row r="89" spans="1:5" ht="14.4" x14ac:dyDescent="0.25">
      <c r="A89" s="384"/>
      <c r="B89" s="397"/>
      <c r="C89" s="398"/>
      <c r="D89" s="395"/>
      <c r="E89" s="396"/>
    </row>
    <row r="90" spans="1:5" ht="14.4" x14ac:dyDescent="0.25">
      <c r="A90" s="384"/>
      <c r="B90" s="399"/>
      <c r="C90" s="398"/>
      <c r="D90" s="395"/>
      <c r="E90" s="396"/>
    </row>
    <row r="91" spans="1:5" ht="14.4" x14ac:dyDescent="0.25">
      <c r="A91" s="384"/>
      <c r="B91" s="386"/>
      <c r="C91" s="386"/>
      <c r="D91" s="389"/>
      <c r="E91" s="400"/>
    </row>
    <row r="92" spans="1:5" ht="15" thickBot="1" x14ac:dyDescent="0.3">
      <c r="A92" s="384"/>
      <c r="B92" s="386"/>
      <c r="C92" s="386"/>
      <c r="D92" s="386"/>
      <c r="E92" s="391"/>
    </row>
    <row r="93" spans="1:5" ht="15.6" x14ac:dyDescent="0.25">
      <c r="A93" s="401"/>
      <c r="B93" s="402"/>
      <c r="C93" s="403"/>
      <c r="D93" s="404"/>
      <c r="E93" s="405"/>
    </row>
    <row r="95" spans="1:5" ht="14.4" x14ac:dyDescent="0.25">
      <c r="A95" s="381"/>
      <c r="B95" s="382"/>
      <c r="C95" s="382"/>
      <c r="D95" s="382"/>
      <c r="E95" s="383"/>
    </row>
    <row r="96" spans="1:5" ht="14.4" x14ac:dyDescent="0.25">
      <c r="A96" s="384"/>
      <c r="B96" s="385"/>
      <c r="C96" s="386"/>
      <c r="D96" s="387"/>
      <c r="E96" s="387"/>
    </row>
    <row r="97" spans="1:5" ht="14.4" x14ac:dyDescent="0.25">
      <c r="A97" s="384"/>
      <c r="B97" s="388"/>
      <c r="C97" s="386"/>
      <c r="D97" s="389"/>
      <c r="E97" s="389"/>
    </row>
    <row r="98" spans="1:5" ht="14.4" x14ac:dyDescent="0.25">
      <c r="A98" s="384"/>
      <c r="B98" s="388"/>
      <c r="C98" s="386"/>
      <c r="D98" s="380"/>
      <c r="E98" s="390"/>
    </row>
    <row r="99" spans="1:5" ht="14.4" x14ac:dyDescent="0.25">
      <c r="A99" s="384"/>
      <c r="B99" s="386"/>
      <c r="C99" s="386"/>
      <c r="D99" s="386"/>
      <c r="E99" s="391"/>
    </row>
    <row r="100" spans="1:5" ht="14.4" x14ac:dyDescent="0.25">
      <c r="A100" s="384"/>
      <c r="B100" s="392"/>
      <c r="C100" s="386"/>
      <c r="D100" s="392"/>
      <c r="E100" s="392"/>
    </row>
    <row r="101" spans="1:5" ht="14.4" x14ac:dyDescent="0.25">
      <c r="A101" s="384"/>
      <c r="B101" s="393"/>
      <c r="C101" s="394"/>
      <c r="D101" s="395"/>
      <c r="E101" s="396"/>
    </row>
    <row r="102" spans="1:5" ht="14.4" x14ac:dyDescent="0.25">
      <c r="A102" s="384"/>
      <c r="B102" s="397"/>
      <c r="C102" s="398"/>
      <c r="D102" s="395"/>
      <c r="E102" s="396"/>
    </row>
    <row r="103" spans="1:5" ht="14.4" x14ac:dyDescent="0.25">
      <c r="A103" s="384"/>
      <c r="B103" s="397"/>
      <c r="C103" s="398"/>
      <c r="D103" s="395"/>
      <c r="E103" s="396"/>
    </row>
    <row r="104" spans="1:5" ht="14.4" x14ac:dyDescent="0.25">
      <c r="A104" s="384"/>
      <c r="B104" s="397"/>
      <c r="C104" s="398"/>
      <c r="D104" s="395"/>
      <c r="E104" s="396"/>
    </row>
    <row r="105" spans="1:5" ht="14.4" x14ac:dyDescent="0.25">
      <c r="A105" s="384"/>
      <c r="B105" s="399"/>
      <c r="C105" s="398"/>
      <c r="D105" s="395"/>
      <c r="E105" s="396"/>
    </row>
    <row r="106" spans="1:5" ht="14.4" x14ac:dyDescent="0.25">
      <c r="A106" s="384"/>
      <c r="B106" s="386"/>
      <c r="C106" s="386"/>
      <c r="D106" s="389"/>
      <c r="E106" s="400"/>
    </row>
    <row r="107" spans="1:5" ht="15" thickBot="1" x14ac:dyDescent="0.3">
      <c r="A107" s="384"/>
      <c r="B107" s="386"/>
      <c r="C107" s="386"/>
      <c r="D107" s="386"/>
      <c r="E107" s="391"/>
    </row>
    <row r="108" spans="1:5" ht="15.6" x14ac:dyDescent="0.25">
      <c r="A108" s="401"/>
      <c r="B108" s="402"/>
      <c r="C108" s="403"/>
      <c r="D108" s="404"/>
      <c r="E108" s="405"/>
    </row>
    <row r="109" spans="1:5" ht="14.4" x14ac:dyDescent="0.25">
      <c r="A109" s="406"/>
      <c r="B109" s="406"/>
      <c r="C109" s="406"/>
      <c r="D109" s="406"/>
      <c r="E109" s="406"/>
    </row>
    <row r="110" spans="1:5" ht="14.4" x14ac:dyDescent="0.3">
      <c r="A110" s="408"/>
      <c r="B110" s="408"/>
      <c r="C110" s="408"/>
      <c r="D110" s="408"/>
      <c r="E110" s="408"/>
    </row>
    <row r="111" spans="1:5" ht="14.4" x14ac:dyDescent="0.25">
      <c r="A111" s="381"/>
      <c r="B111" s="382"/>
      <c r="C111" s="382"/>
      <c r="D111" s="382"/>
      <c r="E111" s="383"/>
    </row>
    <row r="112" spans="1:5" ht="14.4" x14ac:dyDescent="0.25">
      <c r="A112" s="384"/>
      <c r="B112" s="385"/>
      <c r="C112" s="386"/>
      <c r="D112" s="387"/>
      <c r="E112" s="387"/>
    </row>
    <row r="113" spans="1:5" ht="14.4" x14ac:dyDescent="0.25">
      <c r="A113" s="384"/>
      <c r="B113" s="388"/>
      <c r="C113" s="386"/>
      <c r="D113" s="389"/>
      <c r="E113" s="389"/>
    </row>
    <row r="114" spans="1:5" ht="14.4" x14ac:dyDescent="0.25">
      <c r="A114" s="384"/>
      <c r="B114" s="388"/>
      <c r="C114" s="386"/>
      <c r="D114" s="380"/>
      <c r="E114" s="390"/>
    </row>
    <row r="115" spans="1:5" ht="14.4" x14ac:dyDescent="0.25">
      <c r="A115" s="384"/>
      <c r="B115" s="386"/>
      <c r="C115" s="386"/>
      <c r="D115" s="386"/>
      <c r="E115" s="391"/>
    </row>
    <row r="116" spans="1:5" ht="14.4" x14ac:dyDescent="0.25">
      <c r="A116" s="384"/>
      <c r="B116" s="392"/>
      <c r="C116" s="386"/>
      <c r="D116" s="392"/>
      <c r="E116" s="392"/>
    </row>
    <row r="117" spans="1:5" ht="14.4" x14ac:dyDescent="0.25">
      <c r="A117" s="384"/>
      <c r="B117" s="393"/>
      <c r="C117" s="394"/>
      <c r="D117" s="395"/>
      <c r="E117" s="396"/>
    </row>
    <row r="118" spans="1:5" ht="14.4" x14ac:dyDescent="0.25">
      <c r="A118" s="384"/>
      <c r="B118" s="397"/>
      <c r="C118" s="398"/>
      <c r="D118" s="395"/>
      <c r="E118" s="396"/>
    </row>
    <row r="119" spans="1:5" ht="14.4" x14ac:dyDescent="0.25">
      <c r="A119" s="384"/>
      <c r="B119" s="397"/>
      <c r="C119" s="398"/>
      <c r="D119" s="395"/>
      <c r="E119" s="396"/>
    </row>
    <row r="120" spans="1:5" ht="14.4" x14ac:dyDescent="0.25">
      <c r="A120" s="384"/>
      <c r="B120" s="397"/>
      <c r="C120" s="398"/>
      <c r="D120" s="395"/>
      <c r="E120" s="396"/>
    </row>
    <row r="121" spans="1:5" ht="14.4" x14ac:dyDescent="0.25">
      <c r="A121" s="384"/>
      <c r="B121" s="399"/>
      <c r="C121" s="398"/>
      <c r="D121" s="395"/>
      <c r="E121" s="396"/>
    </row>
    <row r="122" spans="1:5" ht="14.4" x14ac:dyDescent="0.25">
      <c r="A122" s="384"/>
      <c r="B122" s="386"/>
      <c r="C122" s="386"/>
      <c r="D122" s="389"/>
      <c r="E122" s="400"/>
    </row>
    <row r="123" spans="1:5" ht="15" thickBot="1" x14ac:dyDescent="0.3">
      <c r="A123" s="384"/>
      <c r="B123" s="386"/>
      <c r="C123" s="386"/>
      <c r="D123" s="386"/>
      <c r="E123" s="391"/>
    </row>
    <row r="124" spans="1:5" ht="15.6" x14ac:dyDescent="0.25">
      <c r="A124" s="401"/>
      <c r="B124" s="402"/>
      <c r="C124" s="403"/>
      <c r="D124" s="404"/>
      <c r="E124" s="405"/>
    </row>
    <row r="125" spans="1:5" ht="14.4" x14ac:dyDescent="0.3">
      <c r="A125" s="408"/>
      <c r="B125" s="408"/>
      <c r="C125" s="408"/>
      <c r="D125" s="408"/>
      <c r="E125" s="408"/>
    </row>
    <row r="126" spans="1:5" ht="14.4" x14ac:dyDescent="0.3">
      <c r="A126" s="408"/>
      <c r="B126" s="408"/>
      <c r="C126" s="408"/>
      <c r="D126" s="408"/>
      <c r="E126" s="408"/>
    </row>
    <row r="127" spans="1:5" ht="14.4" x14ac:dyDescent="0.25">
      <c r="A127" s="381"/>
      <c r="B127" s="382"/>
      <c r="C127" s="382"/>
      <c r="D127" s="382"/>
      <c r="E127" s="383"/>
    </row>
    <row r="128" spans="1:5" ht="14.4" x14ac:dyDescent="0.25">
      <c r="A128" s="384"/>
      <c r="B128" s="385"/>
      <c r="C128" s="386"/>
      <c r="D128" s="387"/>
      <c r="E128" s="387"/>
    </row>
    <row r="129" spans="1:5" ht="14.4" x14ac:dyDescent="0.25">
      <c r="A129" s="384"/>
      <c r="B129" s="388"/>
      <c r="C129" s="386"/>
      <c r="D129" s="389"/>
      <c r="E129" s="389"/>
    </row>
    <row r="130" spans="1:5" ht="14.4" x14ac:dyDescent="0.25">
      <c r="A130" s="384"/>
      <c r="B130" s="388"/>
      <c r="C130" s="386"/>
      <c r="D130" s="380"/>
      <c r="E130" s="390"/>
    </row>
    <row r="131" spans="1:5" ht="14.4" x14ac:dyDescent="0.25">
      <c r="A131" s="384"/>
      <c r="B131" s="386"/>
      <c r="C131" s="386"/>
      <c r="D131" s="386"/>
      <c r="E131" s="391"/>
    </row>
    <row r="132" spans="1:5" ht="14.4" x14ac:dyDescent="0.25">
      <c r="A132" s="384"/>
      <c r="B132" s="392"/>
      <c r="C132" s="386"/>
      <c r="D132" s="392"/>
      <c r="E132" s="392"/>
    </row>
    <row r="133" spans="1:5" ht="14.4" x14ac:dyDescent="0.25">
      <c r="A133" s="384"/>
      <c r="B133" s="393"/>
      <c r="C133" s="394"/>
      <c r="D133" s="395"/>
      <c r="E133" s="396"/>
    </row>
    <row r="134" spans="1:5" ht="14.4" x14ac:dyDescent="0.25">
      <c r="A134" s="384"/>
      <c r="B134" s="397"/>
      <c r="C134" s="398"/>
      <c r="D134" s="395"/>
      <c r="E134" s="396"/>
    </row>
    <row r="135" spans="1:5" ht="14.4" x14ac:dyDescent="0.25">
      <c r="A135" s="384"/>
      <c r="B135" s="397"/>
      <c r="C135" s="398"/>
      <c r="D135" s="395"/>
      <c r="E135" s="396"/>
    </row>
    <row r="136" spans="1:5" ht="14.4" x14ac:dyDescent="0.25">
      <c r="A136" s="384"/>
      <c r="B136" s="397"/>
      <c r="C136" s="398"/>
      <c r="D136" s="395"/>
      <c r="E136" s="396"/>
    </row>
    <row r="137" spans="1:5" ht="14.4" x14ac:dyDescent="0.25">
      <c r="A137" s="384"/>
      <c r="B137" s="399"/>
      <c r="C137" s="398"/>
      <c r="D137" s="395"/>
      <c r="E137" s="396"/>
    </row>
    <row r="138" spans="1:5" ht="14.4" x14ac:dyDescent="0.25">
      <c r="A138" s="384"/>
      <c r="B138" s="386"/>
      <c r="C138" s="386"/>
      <c r="D138" s="389"/>
      <c r="E138" s="400"/>
    </row>
    <row r="139" spans="1:5" ht="15" thickBot="1" x14ac:dyDescent="0.3">
      <c r="A139" s="384"/>
      <c r="B139" s="386"/>
      <c r="C139" s="386"/>
      <c r="D139" s="386"/>
      <c r="E139" s="391"/>
    </row>
    <row r="140" spans="1:5" ht="15.6" x14ac:dyDescent="0.25">
      <c r="A140" s="401"/>
      <c r="B140" s="402"/>
      <c r="C140" s="403"/>
      <c r="D140" s="404"/>
      <c r="E140" s="405"/>
    </row>
    <row r="142" spans="1:5" ht="14.4" x14ac:dyDescent="0.25">
      <c r="A142" s="381"/>
      <c r="B142" s="382"/>
      <c r="C142" s="382"/>
      <c r="D142" s="382"/>
      <c r="E142" s="383"/>
    </row>
    <row r="143" spans="1:5" ht="14.4" x14ac:dyDescent="0.25">
      <c r="A143" s="384"/>
      <c r="B143" s="385"/>
      <c r="C143" s="386"/>
      <c r="D143" s="387"/>
      <c r="E143" s="387"/>
    </row>
    <row r="144" spans="1:5" ht="14.4" x14ac:dyDescent="0.25">
      <c r="A144" s="384"/>
      <c r="B144" s="388"/>
      <c r="C144" s="386"/>
      <c r="D144" s="389"/>
      <c r="E144" s="389"/>
    </row>
    <row r="145" spans="1:5" ht="14.4" x14ac:dyDescent="0.25">
      <c r="A145" s="384"/>
      <c r="B145" s="388"/>
      <c r="C145" s="386"/>
      <c r="D145" s="380"/>
      <c r="E145" s="390"/>
    </row>
    <row r="146" spans="1:5" ht="14.4" x14ac:dyDescent="0.25">
      <c r="A146" s="384"/>
      <c r="B146" s="386"/>
      <c r="C146" s="386"/>
      <c r="D146" s="386"/>
      <c r="E146" s="391"/>
    </row>
    <row r="147" spans="1:5" ht="14.4" x14ac:dyDescent="0.25">
      <c r="A147" s="384"/>
      <c r="B147" s="392"/>
      <c r="C147" s="386"/>
      <c r="D147" s="392"/>
      <c r="E147" s="392"/>
    </row>
    <row r="148" spans="1:5" ht="14.4" x14ac:dyDescent="0.25">
      <c r="A148" s="384"/>
      <c r="B148" s="393"/>
      <c r="C148" s="394"/>
      <c r="D148" s="395"/>
      <c r="E148" s="396"/>
    </row>
    <row r="149" spans="1:5" ht="14.4" x14ac:dyDescent="0.25">
      <c r="A149" s="384"/>
      <c r="B149" s="397"/>
      <c r="C149" s="398"/>
      <c r="D149" s="395"/>
      <c r="E149" s="396"/>
    </row>
    <row r="150" spans="1:5" ht="14.4" x14ac:dyDescent="0.25">
      <c r="A150" s="384"/>
      <c r="B150" s="397"/>
      <c r="C150" s="398"/>
      <c r="D150" s="395"/>
      <c r="E150" s="396"/>
    </row>
    <row r="151" spans="1:5" ht="14.4" x14ac:dyDescent="0.25">
      <c r="A151" s="384"/>
      <c r="B151" s="397"/>
      <c r="C151" s="398"/>
      <c r="D151" s="395"/>
      <c r="E151" s="396"/>
    </row>
    <row r="152" spans="1:5" ht="14.4" x14ac:dyDescent="0.25">
      <c r="A152" s="384"/>
      <c r="B152" s="399"/>
      <c r="C152" s="398"/>
      <c r="D152" s="395"/>
      <c r="E152" s="396"/>
    </row>
    <row r="153" spans="1:5" ht="14.4" x14ac:dyDescent="0.25">
      <c r="A153" s="384"/>
      <c r="B153" s="386"/>
      <c r="C153" s="386"/>
      <c r="D153" s="389"/>
      <c r="E153" s="400"/>
    </row>
    <row r="154" spans="1:5" ht="15" thickBot="1" x14ac:dyDescent="0.3">
      <c r="A154" s="384"/>
      <c r="B154" s="386"/>
      <c r="C154" s="386"/>
      <c r="D154" s="386"/>
      <c r="E154" s="391"/>
    </row>
    <row r="155" spans="1:5" ht="15.6" x14ac:dyDescent="0.25">
      <c r="A155" s="401"/>
      <c r="B155" s="402"/>
      <c r="C155" s="403"/>
      <c r="D155" s="404"/>
      <c r="E155" s="405"/>
    </row>
    <row r="156" spans="1:5" ht="14.4" x14ac:dyDescent="0.25">
      <c r="A156" s="406"/>
      <c r="B156" s="406"/>
      <c r="C156" s="406"/>
      <c r="D156" s="406"/>
      <c r="E156" s="406"/>
    </row>
    <row r="157" spans="1:5" ht="14.4" x14ac:dyDescent="0.3">
      <c r="A157" s="408"/>
      <c r="B157" s="408"/>
      <c r="C157" s="408"/>
      <c r="D157" s="408"/>
      <c r="E157" s="408"/>
    </row>
    <row r="158" spans="1:5" ht="14.4" x14ac:dyDescent="0.25">
      <c r="A158" s="381"/>
      <c r="B158" s="382"/>
      <c r="C158" s="382"/>
      <c r="D158" s="382"/>
      <c r="E158" s="383"/>
    </row>
    <row r="159" spans="1:5" ht="14.4" x14ac:dyDescent="0.25">
      <c r="A159" s="384"/>
      <c r="B159" s="385"/>
      <c r="C159" s="386"/>
      <c r="D159" s="387"/>
      <c r="E159" s="387"/>
    </row>
    <row r="160" spans="1:5" ht="14.4" x14ac:dyDescent="0.25">
      <c r="A160" s="384"/>
      <c r="B160" s="388"/>
      <c r="C160" s="386"/>
      <c r="D160" s="389"/>
      <c r="E160" s="389"/>
    </row>
    <row r="161" spans="1:5" ht="14.4" x14ac:dyDescent="0.25">
      <c r="A161" s="384"/>
      <c r="B161" s="388"/>
      <c r="C161" s="386"/>
      <c r="D161" s="380"/>
      <c r="E161" s="390"/>
    </row>
    <row r="162" spans="1:5" ht="14.4" x14ac:dyDescent="0.25">
      <c r="A162" s="384"/>
      <c r="B162" s="386"/>
      <c r="C162" s="386"/>
      <c r="D162" s="386"/>
      <c r="E162" s="391"/>
    </row>
    <row r="163" spans="1:5" ht="14.4" x14ac:dyDescent="0.25">
      <c r="A163" s="384"/>
      <c r="B163" s="392"/>
      <c r="C163" s="386"/>
      <c r="D163" s="392"/>
      <c r="E163" s="392"/>
    </row>
    <row r="164" spans="1:5" ht="14.4" x14ac:dyDescent="0.25">
      <c r="A164" s="384"/>
      <c r="B164" s="393"/>
      <c r="C164" s="394"/>
      <c r="D164" s="395"/>
      <c r="E164" s="396"/>
    </row>
    <row r="165" spans="1:5" ht="14.4" x14ac:dyDescent="0.25">
      <c r="A165" s="384"/>
      <c r="B165" s="397"/>
      <c r="C165" s="398"/>
      <c r="D165" s="395"/>
      <c r="E165" s="396"/>
    </row>
    <row r="166" spans="1:5" ht="14.4" x14ac:dyDescent="0.25">
      <c r="A166" s="384"/>
      <c r="B166" s="397"/>
      <c r="C166" s="398"/>
      <c r="D166" s="395"/>
      <c r="E166" s="396"/>
    </row>
    <row r="167" spans="1:5" ht="14.4" x14ac:dyDescent="0.25">
      <c r="A167" s="384"/>
      <c r="B167" s="397"/>
      <c r="C167" s="398"/>
      <c r="D167" s="395"/>
      <c r="E167" s="396"/>
    </row>
    <row r="168" spans="1:5" ht="14.4" x14ac:dyDescent="0.25">
      <c r="A168" s="384"/>
      <c r="B168" s="399"/>
      <c r="C168" s="398"/>
      <c r="D168" s="395"/>
      <c r="E168" s="396"/>
    </row>
    <row r="169" spans="1:5" ht="14.4" x14ac:dyDescent="0.25">
      <c r="A169" s="384"/>
      <c r="B169" s="386"/>
      <c r="C169" s="386"/>
      <c r="D169" s="389"/>
      <c r="E169" s="400"/>
    </row>
    <row r="170" spans="1:5" ht="15" thickBot="1" x14ac:dyDescent="0.3">
      <c r="A170" s="384"/>
      <c r="B170" s="386"/>
      <c r="C170" s="386"/>
      <c r="D170" s="386"/>
      <c r="E170" s="391"/>
    </row>
    <row r="171" spans="1:5" ht="15.6" x14ac:dyDescent="0.25">
      <c r="A171" s="401"/>
      <c r="B171" s="402"/>
      <c r="C171" s="403"/>
      <c r="D171" s="404"/>
      <c r="E171" s="405"/>
    </row>
    <row r="172" spans="1:5" ht="14.4" x14ac:dyDescent="0.3">
      <c r="A172" s="408"/>
      <c r="B172" s="408"/>
      <c r="C172" s="408"/>
      <c r="D172" s="408"/>
      <c r="E172" s="408"/>
    </row>
    <row r="173" spans="1:5" ht="14.4" x14ac:dyDescent="0.3">
      <c r="A173" s="408"/>
      <c r="B173" s="408"/>
      <c r="C173" s="408"/>
      <c r="D173" s="408"/>
      <c r="E173" s="408"/>
    </row>
    <row r="174" spans="1:5" ht="14.4" x14ac:dyDescent="0.25">
      <c r="A174" s="381"/>
      <c r="B174" s="382"/>
      <c r="C174" s="382"/>
      <c r="D174" s="382"/>
      <c r="E174" s="383"/>
    </row>
    <row r="175" spans="1:5" ht="14.4" x14ac:dyDescent="0.25">
      <c r="A175" s="384"/>
      <c r="B175" s="385"/>
      <c r="C175" s="386"/>
      <c r="D175" s="387"/>
      <c r="E175" s="387"/>
    </row>
    <row r="176" spans="1:5" ht="14.4" x14ac:dyDescent="0.25">
      <c r="A176" s="384"/>
      <c r="B176" s="388"/>
      <c r="C176" s="386"/>
      <c r="D176" s="389"/>
      <c r="E176" s="389"/>
    </row>
    <row r="177" spans="1:5" ht="14.4" x14ac:dyDescent="0.25">
      <c r="A177" s="384"/>
      <c r="B177" s="388"/>
      <c r="C177" s="386"/>
      <c r="D177" s="380"/>
      <c r="E177" s="390"/>
    </row>
    <row r="178" spans="1:5" ht="14.4" x14ac:dyDescent="0.25">
      <c r="A178" s="384"/>
      <c r="B178" s="386"/>
      <c r="C178" s="386"/>
      <c r="D178" s="386"/>
      <c r="E178" s="391"/>
    </row>
    <row r="179" spans="1:5" ht="14.4" x14ac:dyDescent="0.25">
      <c r="A179" s="384"/>
      <c r="B179" s="392"/>
      <c r="C179" s="386"/>
      <c r="D179" s="392"/>
      <c r="E179" s="392"/>
    </row>
    <row r="180" spans="1:5" ht="14.4" x14ac:dyDescent="0.25">
      <c r="A180" s="384"/>
      <c r="B180" s="393"/>
      <c r="C180" s="394"/>
      <c r="D180" s="395"/>
      <c r="E180" s="396"/>
    </row>
    <row r="181" spans="1:5" ht="14.4" x14ac:dyDescent="0.25">
      <c r="A181" s="384"/>
      <c r="B181" s="397"/>
      <c r="C181" s="398"/>
      <c r="D181" s="395"/>
      <c r="E181" s="396"/>
    </row>
    <row r="182" spans="1:5" ht="14.4" x14ac:dyDescent="0.25">
      <c r="A182" s="384"/>
      <c r="B182" s="397"/>
      <c r="C182" s="398"/>
      <c r="D182" s="395"/>
      <c r="E182" s="396"/>
    </row>
    <row r="183" spans="1:5" ht="14.4" x14ac:dyDescent="0.25">
      <c r="A183" s="384"/>
      <c r="B183" s="397"/>
      <c r="C183" s="398"/>
      <c r="D183" s="395"/>
      <c r="E183" s="396"/>
    </row>
    <row r="184" spans="1:5" ht="14.4" x14ac:dyDescent="0.25">
      <c r="A184" s="384"/>
      <c r="B184" s="399"/>
      <c r="C184" s="398"/>
      <c r="D184" s="395"/>
      <c r="E184" s="396"/>
    </row>
    <row r="185" spans="1:5" ht="14.4" x14ac:dyDescent="0.25">
      <c r="A185" s="384"/>
      <c r="B185" s="386"/>
      <c r="C185" s="386"/>
      <c r="D185" s="389"/>
      <c r="E185" s="400"/>
    </row>
    <row r="186" spans="1:5" ht="15" thickBot="1" x14ac:dyDescent="0.3">
      <c r="A186" s="384"/>
      <c r="B186" s="386"/>
      <c r="C186" s="386"/>
      <c r="D186" s="386"/>
      <c r="E186" s="391"/>
    </row>
    <row r="187" spans="1:5" ht="15.6" x14ac:dyDescent="0.25">
      <c r="A187" s="401"/>
      <c r="B187" s="402"/>
      <c r="C187" s="403"/>
      <c r="D187" s="404"/>
      <c r="E187" s="405"/>
    </row>
    <row r="189" spans="1:5" ht="14.4" x14ac:dyDescent="0.25">
      <c r="A189" s="381"/>
      <c r="B189" s="382"/>
      <c r="C189" s="382"/>
      <c r="D189" s="382"/>
      <c r="E189" s="383"/>
    </row>
    <row r="190" spans="1:5" ht="14.4" x14ac:dyDescent="0.25">
      <c r="A190" s="384"/>
      <c r="B190" s="385"/>
      <c r="C190" s="386"/>
      <c r="D190" s="387"/>
      <c r="E190" s="387"/>
    </row>
    <row r="191" spans="1:5" ht="14.4" x14ac:dyDescent="0.25">
      <c r="A191" s="384"/>
      <c r="B191" s="388"/>
      <c r="C191" s="386"/>
      <c r="D191" s="389"/>
      <c r="E191" s="389"/>
    </row>
    <row r="192" spans="1:5" ht="14.4" x14ac:dyDescent="0.25">
      <c r="A192" s="384"/>
      <c r="B192" s="388"/>
      <c r="C192" s="386"/>
      <c r="D192" s="380"/>
      <c r="E192" s="390"/>
    </row>
    <row r="193" spans="1:5" ht="14.4" x14ac:dyDescent="0.25">
      <c r="A193" s="384"/>
      <c r="B193" s="386"/>
      <c r="C193" s="386"/>
      <c r="D193" s="386"/>
      <c r="E193" s="391"/>
    </row>
    <row r="194" spans="1:5" ht="14.4" x14ac:dyDescent="0.25">
      <c r="A194" s="384"/>
      <c r="B194" s="392"/>
      <c r="C194" s="386"/>
      <c r="D194" s="392"/>
      <c r="E194" s="392"/>
    </row>
    <row r="195" spans="1:5" ht="14.4" x14ac:dyDescent="0.25">
      <c r="A195" s="384"/>
      <c r="B195" s="393"/>
      <c r="C195" s="394"/>
      <c r="D195" s="395"/>
      <c r="E195" s="396"/>
    </row>
    <row r="196" spans="1:5" ht="14.4" x14ac:dyDescent="0.25">
      <c r="A196" s="384"/>
      <c r="B196" s="397"/>
      <c r="C196" s="398"/>
      <c r="D196" s="395"/>
      <c r="E196" s="396"/>
    </row>
    <row r="197" spans="1:5" ht="14.4" x14ac:dyDescent="0.25">
      <c r="A197" s="384"/>
      <c r="B197" s="397"/>
      <c r="C197" s="398"/>
      <c r="D197" s="395"/>
      <c r="E197" s="396"/>
    </row>
    <row r="198" spans="1:5" ht="14.4" x14ac:dyDescent="0.25">
      <c r="A198" s="384"/>
      <c r="B198" s="397"/>
      <c r="C198" s="398"/>
      <c r="D198" s="395"/>
      <c r="E198" s="396"/>
    </row>
    <row r="199" spans="1:5" ht="14.4" x14ac:dyDescent="0.25">
      <c r="A199" s="384"/>
      <c r="B199" s="399"/>
      <c r="C199" s="398"/>
      <c r="D199" s="395"/>
      <c r="E199" s="396"/>
    </row>
    <row r="200" spans="1:5" ht="14.4" x14ac:dyDescent="0.25">
      <c r="A200" s="384"/>
      <c r="B200" s="386"/>
      <c r="C200" s="386"/>
      <c r="D200" s="389"/>
      <c r="E200" s="400"/>
    </row>
    <row r="201" spans="1:5" ht="15" thickBot="1" x14ac:dyDescent="0.3">
      <c r="A201" s="384"/>
      <c r="B201" s="386"/>
      <c r="C201" s="386"/>
      <c r="D201" s="386"/>
      <c r="E201" s="391"/>
    </row>
    <row r="202" spans="1:5" ht="15.6" x14ac:dyDescent="0.25">
      <c r="A202" s="401"/>
      <c r="B202" s="402"/>
      <c r="C202" s="403"/>
      <c r="D202" s="404"/>
      <c r="E202" s="405"/>
    </row>
    <row r="205" spans="1:5" ht="14.4" x14ac:dyDescent="0.25">
      <c r="A205" s="381"/>
      <c r="B205" s="382"/>
      <c r="C205" s="382"/>
      <c r="D205" s="382"/>
      <c r="E205" s="383"/>
    </row>
    <row r="206" spans="1:5" ht="14.4" x14ac:dyDescent="0.25">
      <c r="A206" s="384"/>
      <c r="B206" s="385"/>
      <c r="C206" s="386"/>
      <c r="D206" s="387"/>
      <c r="E206" s="387"/>
    </row>
    <row r="207" spans="1:5" ht="14.4" x14ac:dyDescent="0.25">
      <c r="A207" s="384"/>
      <c r="B207" s="388"/>
      <c r="C207" s="386"/>
      <c r="D207" s="389"/>
      <c r="E207" s="389"/>
    </row>
    <row r="208" spans="1:5" ht="14.4" x14ac:dyDescent="0.25">
      <c r="A208" s="384"/>
      <c r="B208" s="388"/>
      <c r="C208" s="386"/>
      <c r="D208" s="380"/>
      <c r="E208" s="390"/>
    </row>
    <row r="209" spans="1:5" ht="14.4" x14ac:dyDescent="0.25">
      <c r="A209" s="384"/>
      <c r="B209" s="386"/>
      <c r="C209" s="386"/>
      <c r="D209" s="386"/>
      <c r="E209" s="391"/>
    </row>
    <row r="210" spans="1:5" ht="14.4" x14ac:dyDescent="0.25">
      <c r="A210" s="384"/>
      <c r="B210" s="392"/>
      <c r="C210" s="386"/>
      <c r="D210" s="392"/>
      <c r="E210" s="392"/>
    </row>
    <row r="211" spans="1:5" ht="14.4" x14ac:dyDescent="0.25">
      <c r="A211" s="384"/>
      <c r="B211" s="393"/>
      <c r="C211" s="394"/>
      <c r="D211" s="395"/>
      <c r="E211" s="396"/>
    </row>
    <row r="212" spans="1:5" ht="14.4" x14ac:dyDescent="0.25">
      <c r="A212" s="384"/>
      <c r="B212" s="397"/>
      <c r="C212" s="398"/>
      <c r="D212" s="395"/>
      <c r="E212" s="396"/>
    </row>
    <row r="213" spans="1:5" ht="14.4" x14ac:dyDescent="0.25">
      <c r="A213" s="384"/>
      <c r="B213" s="397"/>
      <c r="C213" s="398"/>
      <c r="D213" s="395"/>
      <c r="E213" s="396"/>
    </row>
    <row r="214" spans="1:5" ht="14.4" x14ac:dyDescent="0.25">
      <c r="A214" s="384"/>
      <c r="B214" s="397"/>
      <c r="C214" s="398"/>
      <c r="D214" s="395"/>
      <c r="E214" s="396"/>
    </row>
    <row r="215" spans="1:5" ht="14.4" x14ac:dyDescent="0.25">
      <c r="A215" s="384"/>
      <c r="B215" s="399"/>
      <c r="C215" s="398"/>
      <c r="D215" s="395"/>
      <c r="E215" s="396"/>
    </row>
    <row r="216" spans="1:5" ht="14.4" x14ac:dyDescent="0.25">
      <c r="A216" s="384"/>
      <c r="B216" s="386"/>
      <c r="C216" s="386"/>
      <c r="D216" s="389"/>
      <c r="E216" s="400"/>
    </row>
    <row r="217" spans="1:5" ht="15" thickBot="1" x14ac:dyDescent="0.3">
      <c r="A217" s="384"/>
      <c r="B217" s="386"/>
      <c r="C217" s="386"/>
      <c r="D217" s="386"/>
      <c r="E217" s="391"/>
    </row>
    <row r="218" spans="1:5" ht="15.6" x14ac:dyDescent="0.25">
      <c r="A218" s="401"/>
      <c r="B218" s="402"/>
      <c r="C218" s="403"/>
      <c r="D218" s="404"/>
      <c r="E218" s="405"/>
    </row>
    <row r="221" spans="1:5" ht="14.4" x14ac:dyDescent="0.25">
      <c r="A221" s="381"/>
      <c r="B221" s="382"/>
      <c r="C221" s="382"/>
      <c r="D221" s="382"/>
      <c r="E221" s="383"/>
    </row>
    <row r="222" spans="1:5" ht="14.4" x14ac:dyDescent="0.25">
      <c r="A222" s="384"/>
      <c r="B222" s="385"/>
      <c r="C222" s="386"/>
      <c r="D222" s="387"/>
      <c r="E222" s="387"/>
    </row>
    <row r="223" spans="1:5" ht="14.4" x14ac:dyDescent="0.25">
      <c r="A223" s="384"/>
      <c r="B223" s="388"/>
      <c r="C223" s="386"/>
      <c r="D223" s="389"/>
      <c r="E223" s="389"/>
    </row>
    <row r="224" spans="1:5" ht="14.4" x14ac:dyDescent="0.25">
      <c r="A224" s="384"/>
      <c r="B224" s="388"/>
      <c r="C224" s="386"/>
      <c r="D224" s="380"/>
      <c r="E224" s="390"/>
    </row>
    <row r="225" spans="1:6" ht="14.4" x14ac:dyDescent="0.25">
      <c r="A225" s="384"/>
      <c r="B225" s="386"/>
      <c r="C225" s="386"/>
      <c r="D225" s="386"/>
      <c r="E225" s="391"/>
    </row>
    <row r="226" spans="1:6" ht="14.4" x14ac:dyDescent="0.25">
      <c r="A226" s="384"/>
      <c r="B226" s="392"/>
      <c r="C226" s="386"/>
      <c r="D226" s="392"/>
      <c r="E226" s="392"/>
    </row>
    <row r="227" spans="1:6" ht="14.4" x14ac:dyDescent="0.25">
      <c r="A227" s="384"/>
      <c r="B227" s="393"/>
      <c r="C227" s="394"/>
      <c r="D227" s="395"/>
      <c r="E227" s="396"/>
    </row>
    <row r="228" spans="1:6" ht="14.4" x14ac:dyDescent="0.25">
      <c r="A228" s="384"/>
      <c r="B228" s="397"/>
      <c r="C228" s="398"/>
      <c r="D228" s="395"/>
      <c r="E228" s="396"/>
    </row>
    <row r="229" spans="1:6" ht="14.4" x14ac:dyDescent="0.25">
      <c r="A229" s="384"/>
      <c r="B229" s="397"/>
      <c r="C229" s="398"/>
      <c r="D229" s="395"/>
      <c r="E229" s="396"/>
    </row>
    <row r="230" spans="1:6" ht="14.4" x14ac:dyDescent="0.25">
      <c r="A230" s="384"/>
      <c r="B230" s="397"/>
      <c r="C230" s="398"/>
      <c r="D230" s="395"/>
      <c r="E230" s="396"/>
    </row>
    <row r="231" spans="1:6" ht="14.4" x14ac:dyDescent="0.25">
      <c r="A231" s="384"/>
      <c r="B231" s="399"/>
      <c r="C231" s="398"/>
      <c r="D231" s="395"/>
      <c r="E231" s="396"/>
    </row>
    <row r="232" spans="1:6" ht="14.4" x14ac:dyDescent="0.25">
      <c r="A232" s="384"/>
      <c r="B232" s="386"/>
      <c r="C232" s="386"/>
      <c r="D232" s="389"/>
      <c r="E232" s="400"/>
    </row>
    <row r="233" spans="1:6" ht="15" thickBot="1" x14ac:dyDescent="0.3">
      <c r="A233" s="384"/>
      <c r="B233" s="386"/>
      <c r="C233" s="386"/>
      <c r="D233" s="386"/>
      <c r="E233" s="391"/>
    </row>
    <row r="234" spans="1:6" ht="15.6" x14ac:dyDescent="0.25">
      <c r="A234" s="401"/>
      <c r="B234" s="402"/>
      <c r="C234" s="403"/>
      <c r="D234" s="404"/>
      <c r="E234" s="405"/>
    </row>
    <row r="236" spans="1:6" ht="14.4" x14ac:dyDescent="0.25">
      <c r="A236" s="381"/>
      <c r="B236" s="382"/>
      <c r="C236" s="382"/>
      <c r="D236" s="382"/>
      <c r="E236" s="383"/>
      <c r="F236" s="413"/>
    </row>
    <row r="237" spans="1:6" ht="14.4" x14ac:dyDescent="0.25">
      <c r="A237" s="384"/>
      <c r="B237" s="385"/>
      <c r="C237" s="386"/>
      <c r="D237" s="387"/>
      <c r="E237" s="387"/>
    </row>
    <row r="238" spans="1:6" ht="14.4" x14ac:dyDescent="0.25">
      <c r="A238" s="384"/>
      <c r="B238" s="388"/>
      <c r="C238" s="386"/>
      <c r="D238" s="389"/>
      <c r="E238" s="389"/>
    </row>
    <row r="239" spans="1:6" ht="14.4" x14ac:dyDescent="0.25">
      <c r="A239" s="384"/>
      <c r="B239" s="388"/>
      <c r="C239" s="386"/>
      <c r="D239" s="380"/>
      <c r="E239" s="390"/>
    </row>
    <row r="240" spans="1:6" ht="14.4" x14ac:dyDescent="0.25">
      <c r="A240" s="384"/>
      <c r="B240" s="386"/>
      <c r="C240" s="386"/>
      <c r="D240" s="386"/>
      <c r="E240" s="391"/>
    </row>
    <row r="241" spans="1:5" ht="14.4" x14ac:dyDescent="0.25">
      <c r="A241" s="384"/>
      <c r="B241" s="392"/>
      <c r="C241" s="386"/>
      <c r="D241" s="392"/>
      <c r="E241" s="392"/>
    </row>
    <row r="242" spans="1:5" ht="14.4" x14ac:dyDescent="0.25">
      <c r="A242" s="384"/>
      <c r="B242" s="393"/>
      <c r="C242" s="394"/>
      <c r="D242" s="395"/>
      <c r="E242" s="396"/>
    </row>
    <row r="243" spans="1:5" ht="14.4" x14ac:dyDescent="0.25">
      <c r="A243" s="384"/>
      <c r="B243" s="397"/>
      <c r="C243" s="398"/>
      <c r="D243" s="395"/>
      <c r="E243" s="396"/>
    </row>
    <row r="244" spans="1:5" ht="14.4" x14ac:dyDescent="0.25">
      <c r="A244" s="384"/>
      <c r="B244" s="397"/>
      <c r="C244" s="398"/>
      <c r="D244" s="395"/>
      <c r="E244" s="396"/>
    </row>
    <row r="245" spans="1:5" ht="14.4" x14ac:dyDescent="0.25">
      <c r="A245" s="384"/>
      <c r="B245" s="397"/>
      <c r="C245" s="398"/>
      <c r="D245" s="395"/>
      <c r="E245" s="396"/>
    </row>
    <row r="246" spans="1:5" ht="14.4" x14ac:dyDescent="0.25">
      <c r="A246" s="384"/>
      <c r="B246" s="399"/>
      <c r="C246" s="398"/>
      <c r="D246" s="395"/>
      <c r="E246" s="396"/>
    </row>
    <row r="247" spans="1:5" ht="14.4" x14ac:dyDescent="0.25">
      <c r="A247" s="384"/>
      <c r="B247" s="386"/>
      <c r="C247" s="386"/>
      <c r="D247" s="389"/>
      <c r="E247" s="400"/>
    </row>
    <row r="248" spans="1:5" ht="15" thickBot="1" x14ac:dyDescent="0.3">
      <c r="A248" s="384"/>
      <c r="B248" s="386"/>
      <c r="C248" s="386"/>
      <c r="D248" s="386"/>
      <c r="E248" s="391"/>
    </row>
    <row r="249" spans="1:5" ht="15.6" x14ac:dyDescent="0.25">
      <c r="A249" s="401"/>
      <c r="B249" s="402"/>
      <c r="C249" s="403"/>
      <c r="D249" s="404"/>
      <c r="E249" s="405"/>
    </row>
    <row r="250" spans="1:5" ht="14.4" x14ac:dyDescent="0.25">
      <c r="A250" s="380"/>
      <c r="B250" s="386"/>
      <c r="C250" s="386"/>
      <c r="D250" s="410"/>
      <c r="E250" s="411"/>
    </row>
    <row r="251" spans="1:5" ht="14.4" x14ac:dyDescent="0.25">
      <c r="A251" s="380"/>
      <c r="B251" s="386"/>
      <c r="C251" s="386"/>
      <c r="D251" s="386"/>
      <c r="E251" s="386"/>
    </row>
    <row r="252" spans="1:5" ht="15.6" x14ac:dyDescent="0.25">
      <c r="A252" s="380"/>
      <c r="B252" s="409"/>
      <c r="C252" s="410"/>
      <c r="D252" s="412"/>
      <c r="E252" s="394"/>
    </row>
  </sheetData>
  <conditionalFormatting sqref="A62:E62 A109:E109 A156:E156">
    <cfRule type="cellIs" dxfId="56" priority="46" operator="equal">
      <formula>0</formula>
    </cfRule>
  </conditionalFormatting>
  <conditionalFormatting sqref="A1:E6 A12:E15 A7:C11 E7:E11">
    <cfRule type="cellIs" dxfId="55" priority="47" operator="equal">
      <formula>0</formula>
    </cfRule>
  </conditionalFormatting>
  <conditionalFormatting sqref="A17:E18 A29:E30 A20:E22 A19 C19:E19 A23:C28">
    <cfRule type="cellIs" dxfId="54" priority="45" operator="equal">
      <formula>0</formula>
    </cfRule>
  </conditionalFormatting>
  <conditionalFormatting sqref="A33:E34 A45:E46 A36:E38 A35 C35:E35 A39:C44">
    <cfRule type="cellIs" dxfId="53" priority="44" operator="equal">
      <formula>0</formula>
    </cfRule>
  </conditionalFormatting>
  <conditionalFormatting sqref="A48:E49 A60:E61 A51:E53 A50 C50:E50 A54:C59">
    <cfRule type="cellIs" dxfId="52" priority="43" operator="equal">
      <formula>0</formula>
    </cfRule>
  </conditionalFormatting>
  <conditionalFormatting sqref="A64:E65 A76:E77 A67:E69 A66 C66:E66 A70:C75">
    <cfRule type="cellIs" dxfId="51" priority="42" operator="equal">
      <formula>0</formula>
    </cfRule>
  </conditionalFormatting>
  <conditionalFormatting sqref="A80:E81 A92:E93 A83:E85 A82 C82:E82 A86:C91">
    <cfRule type="cellIs" dxfId="50" priority="41" operator="equal">
      <formula>0</formula>
    </cfRule>
  </conditionalFormatting>
  <conditionalFormatting sqref="A95:E96 A107:E108 A98:E100 A97 C97:E97 A101:C106">
    <cfRule type="cellIs" dxfId="49" priority="40" operator="equal">
      <formula>0</formula>
    </cfRule>
  </conditionalFormatting>
  <conditionalFormatting sqref="A111:E112 A123:E124 A114:E116 A113 C113:E113 A117:C122">
    <cfRule type="cellIs" dxfId="48" priority="39" operator="equal">
      <formula>0</formula>
    </cfRule>
  </conditionalFormatting>
  <conditionalFormatting sqref="A127:E128 A139:E140 A130:E132 A129 C129:E129 A133:C138">
    <cfRule type="cellIs" dxfId="47" priority="38" operator="equal">
      <formula>0</formula>
    </cfRule>
  </conditionalFormatting>
  <conditionalFormatting sqref="A142:E143 A154:E155 A145:E147 A144 C144:E144 A148:C153">
    <cfRule type="cellIs" dxfId="46" priority="37" operator="equal">
      <formula>0</formula>
    </cfRule>
  </conditionalFormatting>
  <conditionalFormatting sqref="A158:E159 A170:E171 A161:E163 A160 C160:E160 A164:C169">
    <cfRule type="cellIs" dxfId="45" priority="36" operator="equal">
      <formula>0</formula>
    </cfRule>
  </conditionalFormatting>
  <conditionalFormatting sqref="A174:E175 A186:E187 A177:E179 A176 C176:E176 A180:C185">
    <cfRule type="cellIs" dxfId="44" priority="35" operator="equal">
      <formula>0</formula>
    </cfRule>
  </conditionalFormatting>
  <conditionalFormatting sqref="A189:E190 A201:E202 A192:E194 A191 C191:E191 A195:C200">
    <cfRule type="cellIs" dxfId="43" priority="34" operator="equal">
      <formula>0</formula>
    </cfRule>
  </conditionalFormatting>
  <conditionalFormatting sqref="A205:E206 A217:E218 A208:E210 A207 C207:E207 A211:C216">
    <cfRule type="cellIs" dxfId="42" priority="33" operator="equal">
      <formula>0</formula>
    </cfRule>
  </conditionalFormatting>
  <conditionalFormatting sqref="A221:E222 A233:E234 A224:E226 A223 C223:E223 A227:C232">
    <cfRule type="cellIs" dxfId="41" priority="32" operator="equal">
      <formula>0</formula>
    </cfRule>
  </conditionalFormatting>
  <conditionalFormatting sqref="A236:E237 A248:E249 A239:E241 A238 C238:E238 A242:C247">
    <cfRule type="cellIs" dxfId="40" priority="31" operator="equal">
      <formula>0</formula>
    </cfRule>
  </conditionalFormatting>
  <conditionalFormatting sqref="B19">
    <cfRule type="cellIs" dxfId="39" priority="30" operator="equal">
      <formula>0</formula>
    </cfRule>
  </conditionalFormatting>
  <conditionalFormatting sqref="B35">
    <cfRule type="cellIs" dxfId="38" priority="29" operator="equal">
      <formula>0</formula>
    </cfRule>
  </conditionalFormatting>
  <conditionalFormatting sqref="B50">
    <cfRule type="cellIs" dxfId="37" priority="28" operator="equal">
      <formula>0</formula>
    </cfRule>
  </conditionalFormatting>
  <conditionalFormatting sqref="B66">
    <cfRule type="cellIs" dxfId="36" priority="27" operator="equal">
      <formula>0</formula>
    </cfRule>
  </conditionalFormatting>
  <conditionalFormatting sqref="B82">
    <cfRule type="cellIs" dxfId="35" priority="26" operator="equal">
      <formula>0</formula>
    </cfRule>
  </conditionalFormatting>
  <conditionalFormatting sqref="B97">
    <cfRule type="cellIs" dxfId="34" priority="25" operator="equal">
      <formula>0</formula>
    </cfRule>
  </conditionalFormatting>
  <conditionalFormatting sqref="B113">
    <cfRule type="cellIs" dxfId="33" priority="24" operator="equal">
      <formula>0</formula>
    </cfRule>
  </conditionalFormatting>
  <conditionalFormatting sqref="B129">
    <cfRule type="cellIs" dxfId="32" priority="23" operator="equal">
      <formula>0</formula>
    </cfRule>
  </conditionalFormatting>
  <conditionalFormatting sqref="B144">
    <cfRule type="cellIs" dxfId="31" priority="22" operator="equal">
      <formula>0</formula>
    </cfRule>
  </conditionalFormatting>
  <conditionalFormatting sqref="B160">
    <cfRule type="cellIs" dxfId="30" priority="21" operator="equal">
      <formula>0</formula>
    </cfRule>
  </conditionalFormatting>
  <conditionalFormatting sqref="B176">
    <cfRule type="cellIs" dxfId="29" priority="20" operator="equal">
      <formula>0</formula>
    </cfRule>
  </conditionalFormatting>
  <conditionalFormatting sqref="B191">
    <cfRule type="cellIs" dxfId="28" priority="19" operator="equal">
      <formula>0</formula>
    </cfRule>
  </conditionalFormatting>
  <conditionalFormatting sqref="B207">
    <cfRule type="cellIs" dxfId="27" priority="18" operator="equal">
      <formula>0</formula>
    </cfRule>
  </conditionalFormatting>
  <conditionalFormatting sqref="B223">
    <cfRule type="cellIs" dxfId="26" priority="17" operator="equal">
      <formula>0</formula>
    </cfRule>
  </conditionalFormatting>
  <conditionalFormatting sqref="B238">
    <cfRule type="cellIs" dxfId="25" priority="16" operator="equal">
      <formula>0</formula>
    </cfRule>
  </conditionalFormatting>
  <conditionalFormatting sqref="D28:E28 E23:E27">
    <cfRule type="cellIs" dxfId="24" priority="15" operator="equal">
      <formula>0</formula>
    </cfRule>
  </conditionalFormatting>
  <conditionalFormatting sqref="D44:E44 E39:E43">
    <cfRule type="cellIs" dxfId="23" priority="14" operator="equal">
      <formula>0</formula>
    </cfRule>
  </conditionalFormatting>
  <conditionalFormatting sqref="D59:E59 E54:E58">
    <cfRule type="cellIs" dxfId="22" priority="13" operator="equal">
      <formula>0</formula>
    </cfRule>
  </conditionalFormatting>
  <conditionalFormatting sqref="D75:E75 E70:E74">
    <cfRule type="cellIs" dxfId="21" priority="12" operator="equal">
      <formula>0</formula>
    </cfRule>
  </conditionalFormatting>
  <conditionalFormatting sqref="D91:E91 E86:E90">
    <cfRule type="cellIs" dxfId="20" priority="11" operator="equal">
      <formula>0</formula>
    </cfRule>
  </conditionalFormatting>
  <conditionalFormatting sqref="D106:E106 E101:E105">
    <cfRule type="cellIs" dxfId="19" priority="10" operator="equal">
      <formula>0</formula>
    </cfRule>
  </conditionalFormatting>
  <conditionalFormatting sqref="D122:E122 E117:E121">
    <cfRule type="cellIs" dxfId="18" priority="9" operator="equal">
      <formula>0</formula>
    </cfRule>
  </conditionalFormatting>
  <conditionalFormatting sqref="D138:E138 E133:E137">
    <cfRule type="cellIs" dxfId="17" priority="8" operator="equal">
      <formula>0</formula>
    </cfRule>
  </conditionalFormatting>
  <conditionalFormatting sqref="D153:E153 E148:E152">
    <cfRule type="cellIs" dxfId="16" priority="7" operator="equal">
      <formula>0</formula>
    </cfRule>
  </conditionalFormatting>
  <conditionalFormatting sqref="D169:E169 E164:E168">
    <cfRule type="cellIs" dxfId="15" priority="6" operator="equal">
      <formula>0</formula>
    </cfRule>
  </conditionalFormatting>
  <conditionalFormatting sqref="D185:E185 E180:E184">
    <cfRule type="cellIs" dxfId="14" priority="5" operator="equal">
      <formula>0</formula>
    </cfRule>
  </conditionalFormatting>
  <conditionalFormatting sqref="D200:E200 E195:E199">
    <cfRule type="cellIs" dxfId="13" priority="4" operator="equal">
      <formula>0</formula>
    </cfRule>
  </conditionalFormatting>
  <conditionalFormatting sqref="D216:E216 E211:E215">
    <cfRule type="cellIs" dxfId="12" priority="3" operator="equal">
      <formula>0</formula>
    </cfRule>
  </conditionalFormatting>
  <conditionalFormatting sqref="D232:E232 E227:E231">
    <cfRule type="cellIs" dxfId="11" priority="2" operator="equal">
      <formula>0</formula>
    </cfRule>
  </conditionalFormatting>
  <conditionalFormatting sqref="D247:E247 E242:E246">
    <cfRule type="cellIs" dxfId="10" priority="1" operator="equal">
      <formula>0</formula>
    </cfRule>
  </conditionalFormatting>
  <printOptions horizontalCentered="1"/>
  <pageMargins left="0.11811023622047245" right="0.11811023622047245" top="0.74803149606299213" bottom="0.74803149606299213" header="0.31496062992125984" footer="0.31496062992125984"/>
  <pageSetup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I416"/>
  <sheetViews>
    <sheetView workbookViewId="0"/>
  </sheetViews>
  <sheetFormatPr baseColWidth="10" defaultRowHeight="14.4" customHeight="1" x14ac:dyDescent="0.3"/>
  <cols>
    <col min="1" max="1" width="18.69921875" style="514" customWidth="1"/>
    <col min="2" max="5" width="6.09765625" style="514" customWidth="1"/>
    <col min="6" max="6" width="10.59765625" style="514" customWidth="1"/>
    <col min="7" max="8" width="6.09765625" style="514" customWidth="1"/>
    <col min="9" max="9" width="6.09765625" style="515" customWidth="1"/>
  </cols>
  <sheetData>
    <row r="1" spans="1:9" ht="14.4" customHeight="1" x14ac:dyDescent="0.25">
      <c r="A1" s="420"/>
      <c r="B1" s="421"/>
      <c r="C1" s="422"/>
      <c r="D1" s="422"/>
      <c r="E1" s="422"/>
      <c r="F1" s="422"/>
      <c r="G1" s="422"/>
      <c r="H1" s="422"/>
      <c r="I1" s="423"/>
    </row>
    <row r="2" spans="1:9" ht="14.4" customHeight="1" x14ac:dyDescent="0.25">
      <c r="A2" s="424"/>
      <c r="B2" s="28"/>
      <c r="C2" s="24"/>
      <c r="D2" s="24"/>
      <c r="E2" s="24"/>
      <c r="F2" s="24"/>
      <c r="G2" s="24"/>
      <c r="H2" s="26"/>
      <c r="I2" s="425"/>
    </row>
    <row r="3" spans="1:9" ht="14.4" customHeight="1" x14ac:dyDescent="0.3">
      <c r="A3" s="426"/>
      <c r="B3" s="427"/>
      <c r="C3" s="18"/>
      <c r="D3" s="18"/>
      <c r="E3" s="18"/>
      <c r="F3" s="18"/>
      <c r="G3" s="18"/>
      <c r="H3" s="26"/>
      <c r="I3" s="425"/>
    </row>
    <row r="4" spans="1:9" ht="14.4" customHeight="1" x14ac:dyDescent="0.25">
      <c r="A4" s="428"/>
      <c r="B4" s="429"/>
      <c r="C4" s="24"/>
      <c r="D4" s="24"/>
      <c r="E4" s="24"/>
      <c r="F4" s="430"/>
      <c r="G4" s="431"/>
      <c r="H4" s="432"/>
      <c r="I4" s="433"/>
    </row>
    <row r="5" spans="1:9" ht="14.4" customHeight="1" x14ac:dyDescent="0.3">
      <c r="A5" s="434"/>
      <c r="B5" s="427"/>
      <c r="C5" s="18"/>
      <c r="D5" s="18"/>
      <c r="E5" s="18"/>
      <c r="F5" s="427"/>
      <c r="G5" s="18"/>
      <c r="H5" s="26"/>
      <c r="I5" s="425"/>
    </row>
    <row r="6" spans="1:9" ht="14.4" customHeight="1" x14ac:dyDescent="0.3">
      <c r="A6" s="428"/>
      <c r="B6" s="435"/>
      <c r="C6" s="28"/>
      <c r="D6" s="427"/>
      <c r="E6" s="18"/>
      <c r="F6" s="26"/>
      <c r="G6" s="29"/>
      <c r="H6" s="18"/>
      <c r="I6" s="436"/>
    </row>
    <row r="7" spans="1:9" ht="14.4" customHeight="1" thickBot="1" x14ac:dyDescent="0.35">
      <c r="A7" s="437"/>
      <c r="B7" s="438"/>
      <c r="C7" s="439"/>
      <c r="D7" s="440"/>
      <c r="E7" s="440"/>
      <c r="F7" s="438"/>
      <c r="G7" s="441"/>
      <c r="H7" s="439"/>
      <c r="I7" s="442"/>
    </row>
    <row r="8" spans="1:9" ht="14.4" customHeight="1" x14ac:dyDescent="0.25">
      <c r="A8" s="443"/>
      <c r="B8" s="444"/>
      <c r="C8" s="445"/>
      <c r="D8" s="445"/>
      <c r="E8" s="445"/>
      <c r="F8" s="445"/>
      <c r="G8" s="445"/>
      <c r="H8" s="446"/>
      <c r="I8" s="447"/>
    </row>
    <row r="9" spans="1:9" ht="14.4" customHeight="1" x14ac:dyDescent="0.25">
      <c r="A9" s="448"/>
      <c r="B9" s="449"/>
      <c r="C9" s="450"/>
      <c r="D9" s="450"/>
      <c r="E9" s="450"/>
      <c r="F9" s="450"/>
      <c r="G9" s="451"/>
      <c r="H9" s="452"/>
      <c r="I9" s="453"/>
    </row>
    <row r="10" spans="1:9" ht="14.4" customHeight="1" x14ac:dyDescent="0.25">
      <c r="A10" s="448"/>
      <c r="B10" s="449"/>
      <c r="C10" s="450"/>
      <c r="D10" s="450"/>
      <c r="E10" s="450"/>
      <c r="F10" s="450"/>
      <c r="G10" s="451"/>
      <c r="H10" s="452"/>
      <c r="I10" s="453"/>
    </row>
    <row r="11" spans="1:9" ht="14.4" customHeight="1" x14ac:dyDescent="0.25">
      <c r="A11" s="448"/>
      <c r="B11" s="449"/>
      <c r="C11" s="450"/>
      <c r="D11" s="450"/>
      <c r="E11" s="450"/>
      <c r="F11" s="450"/>
      <c r="G11" s="451"/>
      <c r="H11" s="452"/>
      <c r="I11" s="453"/>
    </row>
    <row r="12" spans="1:9" ht="14.4" customHeight="1" x14ac:dyDescent="0.25">
      <c r="A12" s="448"/>
      <c r="B12" s="449"/>
      <c r="C12" s="450"/>
      <c r="D12" s="450"/>
      <c r="E12" s="450"/>
      <c r="F12" s="450"/>
      <c r="G12" s="451"/>
      <c r="H12" s="452"/>
      <c r="I12" s="453"/>
    </row>
    <row r="13" spans="1:9" ht="14.4" customHeight="1" thickBot="1" x14ac:dyDescent="0.3">
      <c r="A13" s="454"/>
      <c r="B13" s="455"/>
      <c r="C13" s="456"/>
      <c r="D13" s="456"/>
      <c r="E13" s="456"/>
      <c r="F13" s="456"/>
      <c r="G13" s="457"/>
      <c r="H13" s="458"/>
      <c r="I13" s="459"/>
    </row>
    <row r="14" spans="1:9" ht="14.4" customHeight="1" x14ac:dyDescent="0.3">
      <c r="A14" s="460"/>
      <c r="B14" s="461"/>
      <c r="C14" s="462"/>
      <c r="D14" s="462"/>
      <c r="E14" s="462"/>
      <c r="F14" s="462"/>
      <c r="G14" s="463"/>
      <c r="H14" s="446"/>
      <c r="I14" s="447"/>
    </row>
    <row r="15" spans="1:9" ht="14.4" customHeight="1" x14ac:dyDescent="0.3">
      <c r="A15" s="464"/>
      <c r="B15" s="465"/>
      <c r="C15" s="466"/>
      <c r="D15" s="466"/>
      <c r="E15" s="466"/>
      <c r="F15" s="466"/>
      <c r="G15" s="467"/>
      <c r="H15" s="452"/>
      <c r="I15" s="453"/>
    </row>
    <row r="16" spans="1:9" ht="14.4" customHeight="1" thickBot="1" x14ac:dyDescent="0.35">
      <c r="A16" s="468"/>
      <c r="B16" s="469"/>
      <c r="C16" s="470"/>
      <c r="D16" s="470"/>
      <c r="E16" s="470"/>
      <c r="F16" s="470"/>
      <c r="G16" s="471"/>
      <c r="H16" s="472"/>
      <c r="I16" s="473"/>
    </row>
    <row r="17" spans="1:9" ht="14.4" customHeight="1" thickBot="1" x14ac:dyDescent="0.35">
      <c r="A17" s="474"/>
      <c r="B17" s="475"/>
      <c r="C17" s="476"/>
      <c r="D17" s="477"/>
      <c r="E17" s="478"/>
      <c r="F17" s="479"/>
      <c r="G17" s="480"/>
      <c r="H17" s="481"/>
      <c r="I17" s="482"/>
    </row>
    <row r="18" spans="1:9" ht="14.4" customHeight="1" thickBot="1" x14ac:dyDescent="0.35">
      <c r="A18" s="483"/>
      <c r="B18" s="484"/>
      <c r="C18" s="485"/>
      <c r="D18" s="486"/>
      <c r="E18" s="486"/>
      <c r="F18" s="440"/>
      <c r="G18" s="487"/>
      <c r="H18" s="487"/>
      <c r="I18" s="484"/>
    </row>
    <row r="19" spans="1:9" ht="14.4" customHeight="1" x14ac:dyDescent="0.25">
      <c r="A19" s="488"/>
      <c r="B19" s="489"/>
      <c r="C19" s="445"/>
      <c r="D19" s="445"/>
      <c r="E19" s="445"/>
      <c r="F19" s="445"/>
      <c r="G19" s="445"/>
      <c r="H19" s="446"/>
      <c r="I19" s="447"/>
    </row>
    <row r="20" spans="1:9" ht="14.4" customHeight="1" x14ac:dyDescent="0.3">
      <c r="A20" s="490"/>
      <c r="B20" s="491"/>
      <c r="C20" s="492"/>
      <c r="D20" s="493"/>
      <c r="E20" s="493"/>
      <c r="F20" s="493"/>
      <c r="G20" s="494"/>
      <c r="H20" s="452"/>
      <c r="I20" s="453"/>
    </row>
    <row r="21" spans="1:9" ht="14.4" customHeight="1" x14ac:dyDescent="0.3">
      <c r="A21" s="495"/>
      <c r="B21" s="496"/>
      <c r="C21" s="497"/>
      <c r="D21" s="494"/>
      <c r="E21" s="494"/>
      <c r="F21" s="494"/>
      <c r="G21" s="467"/>
      <c r="H21" s="452"/>
      <c r="I21" s="453"/>
    </row>
    <row r="22" spans="1:9" ht="14.4" customHeight="1" x14ac:dyDescent="0.3">
      <c r="A22" s="498"/>
      <c r="B22" s="496"/>
      <c r="C22" s="497"/>
      <c r="D22" s="494"/>
      <c r="E22" s="494"/>
      <c r="F22" s="494"/>
      <c r="G22" s="499"/>
      <c r="H22" s="472"/>
      <c r="I22" s="473"/>
    </row>
    <row r="23" spans="1:9" ht="14.4" customHeight="1" x14ac:dyDescent="0.3">
      <c r="A23" s="500"/>
      <c r="B23" s="501"/>
      <c r="C23" s="502"/>
      <c r="D23" s="499"/>
      <c r="E23" s="499"/>
      <c r="F23" s="499"/>
      <c r="G23" s="499"/>
      <c r="H23" s="472"/>
      <c r="I23" s="473"/>
    </row>
    <row r="24" spans="1:9" ht="14.4" customHeight="1" thickBot="1" x14ac:dyDescent="0.35">
      <c r="A24" s="503"/>
      <c r="B24" s="502"/>
      <c r="C24" s="502"/>
      <c r="D24" s="499"/>
      <c r="E24" s="499"/>
      <c r="F24" s="504"/>
      <c r="G24" s="505"/>
      <c r="H24" s="505"/>
      <c r="I24" s="506"/>
    </row>
    <row r="25" spans="1:9" ht="14.4" customHeight="1" thickBot="1" x14ac:dyDescent="0.35">
      <c r="A25" s="507"/>
      <c r="B25" s="508"/>
      <c r="C25" s="509"/>
      <c r="D25" s="509"/>
      <c r="E25" s="510"/>
      <c r="F25" s="442"/>
      <c r="G25" s="511"/>
      <c r="H25" s="487"/>
      <c r="I25" s="484"/>
    </row>
    <row r="26" spans="1:9" ht="14.4" customHeight="1" x14ac:dyDescent="0.3">
      <c r="A26" s="512"/>
      <c r="B26" s="513"/>
      <c r="C26" s="512"/>
      <c r="D26" s="512"/>
      <c r="E26" s="512"/>
      <c r="F26" s="512"/>
      <c r="G26" s="512"/>
      <c r="H26" s="26"/>
      <c r="I26" s="26"/>
    </row>
    <row r="27" spans="1:9" ht="14.4" customHeight="1" thickBot="1" x14ac:dyDescent="0.35"/>
    <row r="28" spans="1:9" ht="14.4" customHeight="1" x14ac:dyDescent="0.25">
      <c r="A28" s="420"/>
      <c r="B28" s="421"/>
      <c r="C28" s="422"/>
      <c r="D28" s="422"/>
      <c r="E28" s="422"/>
      <c r="F28" s="422"/>
      <c r="G28" s="422"/>
      <c r="H28" s="422"/>
      <c r="I28" s="423"/>
    </row>
    <row r="29" spans="1:9" ht="14.4" customHeight="1" x14ac:dyDescent="0.25">
      <c r="A29" s="424"/>
      <c r="B29" s="28"/>
      <c r="C29" s="24"/>
      <c r="D29" s="24"/>
      <c r="E29" s="24"/>
      <c r="F29" s="24"/>
      <c r="G29" s="24"/>
      <c r="H29" s="26"/>
      <c r="I29" s="425"/>
    </row>
    <row r="30" spans="1:9" ht="14.4" customHeight="1" x14ac:dyDescent="0.3">
      <c r="A30" s="426"/>
      <c r="B30" s="427"/>
      <c r="C30" s="18"/>
      <c r="D30" s="18"/>
      <c r="E30" s="18"/>
      <c r="F30" s="18"/>
      <c r="G30" s="18"/>
      <c r="H30" s="26"/>
      <c r="I30" s="425"/>
    </row>
    <row r="31" spans="1:9" ht="14.4" customHeight="1" x14ac:dyDescent="0.25">
      <c r="A31" s="428"/>
      <c r="B31" s="429"/>
      <c r="C31" s="24"/>
      <c r="D31" s="24"/>
      <c r="E31" s="24"/>
      <c r="F31" s="430"/>
      <c r="G31" s="431"/>
      <c r="H31" s="432"/>
      <c r="I31" s="433"/>
    </row>
    <row r="32" spans="1:9" ht="14.4" customHeight="1" x14ac:dyDescent="0.3">
      <c r="A32" s="434"/>
      <c r="B32" s="427"/>
      <c r="C32" s="18"/>
      <c r="D32" s="18"/>
      <c r="E32" s="18"/>
      <c r="F32" s="427"/>
      <c r="G32" s="18"/>
      <c r="H32" s="26"/>
      <c r="I32" s="425"/>
    </row>
    <row r="33" spans="1:9" ht="14.4" customHeight="1" x14ac:dyDescent="0.3">
      <c r="A33" s="428"/>
      <c r="B33" s="435"/>
      <c r="C33" s="28"/>
      <c r="D33" s="427"/>
      <c r="E33" s="18"/>
      <c r="F33" s="26"/>
      <c r="G33" s="29"/>
      <c r="H33" s="18"/>
      <c r="I33" s="436"/>
    </row>
    <row r="34" spans="1:9" ht="14.4" customHeight="1" thickBot="1" x14ac:dyDescent="0.35">
      <c r="A34" s="437"/>
      <c r="B34" s="438"/>
      <c r="C34" s="439"/>
      <c r="D34" s="440"/>
      <c r="E34" s="440"/>
      <c r="F34" s="438"/>
      <c r="G34" s="441"/>
      <c r="H34" s="439"/>
      <c r="I34" s="442"/>
    </row>
    <row r="35" spans="1:9" ht="14.4" customHeight="1" x14ac:dyDescent="0.25">
      <c r="A35" s="443"/>
      <c r="B35" s="444"/>
      <c r="C35" s="445"/>
      <c r="D35" s="445"/>
      <c r="E35" s="445"/>
      <c r="F35" s="445"/>
      <c r="G35" s="445"/>
      <c r="H35" s="446"/>
      <c r="I35" s="447"/>
    </row>
    <row r="36" spans="1:9" ht="14.4" customHeight="1" x14ac:dyDescent="0.25">
      <c r="A36" s="448"/>
      <c r="B36" s="449"/>
      <c r="C36" s="450"/>
      <c r="D36" s="450"/>
      <c r="E36" s="450"/>
      <c r="F36" s="450"/>
      <c r="G36" s="451"/>
      <c r="H36" s="452"/>
      <c r="I36" s="453"/>
    </row>
    <row r="37" spans="1:9" ht="14.4" customHeight="1" x14ac:dyDescent="0.25">
      <c r="A37" s="448"/>
      <c r="B37" s="449"/>
      <c r="C37" s="450"/>
      <c r="D37" s="450"/>
      <c r="E37" s="450"/>
      <c r="F37" s="450"/>
      <c r="G37" s="451"/>
      <c r="H37" s="452"/>
      <c r="I37" s="453"/>
    </row>
    <row r="38" spans="1:9" ht="14.4" customHeight="1" x14ac:dyDescent="0.25">
      <c r="A38" s="448"/>
      <c r="B38" s="449"/>
      <c r="C38" s="450"/>
      <c r="D38" s="450"/>
      <c r="E38" s="450"/>
      <c r="F38" s="450"/>
      <c r="G38" s="451"/>
      <c r="H38" s="452"/>
      <c r="I38" s="453"/>
    </row>
    <row r="39" spans="1:9" ht="14.4" customHeight="1" x14ac:dyDescent="0.25">
      <c r="A39" s="448"/>
      <c r="B39" s="449"/>
      <c r="C39" s="450"/>
      <c r="D39" s="450"/>
      <c r="E39" s="450"/>
      <c r="F39" s="450"/>
      <c r="G39" s="451"/>
      <c r="H39" s="452"/>
      <c r="I39" s="453"/>
    </row>
    <row r="40" spans="1:9" ht="14.4" customHeight="1" thickBot="1" x14ac:dyDescent="0.3">
      <c r="A40" s="454"/>
      <c r="B40" s="455"/>
      <c r="C40" s="456"/>
      <c r="D40" s="456"/>
      <c r="E40" s="456"/>
      <c r="F40" s="456"/>
      <c r="G40" s="457"/>
      <c r="H40" s="458"/>
      <c r="I40" s="459"/>
    </row>
    <row r="41" spans="1:9" ht="14.4" customHeight="1" x14ac:dyDescent="0.3">
      <c r="A41" s="460"/>
      <c r="B41" s="461"/>
      <c r="C41" s="462"/>
      <c r="D41" s="462"/>
      <c r="E41" s="462"/>
      <c r="F41" s="462"/>
      <c r="G41" s="463"/>
      <c r="H41" s="446"/>
      <c r="I41" s="447"/>
    </row>
    <row r="42" spans="1:9" ht="14.4" customHeight="1" x14ac:dyDescent="0.3">
      <c r="A42" s="464"/>
      <c r="B42" s="465"/>
      <c r="C42" s="466"/>
      <c r="D42" s="466"/>
      <c r="E42" s="466"/>
      <c r="F42" s="466"/>
      <c r="G42" s="467"/>
      <c r="H42" s="452"/>
      <c r="I42" s="453"/>
    </row>
    <row r="43" spans="1:9" ht="14.4" customHeight="1" thickBot="1" x14ac:dyDescent="0.35">
      <c r="A43" s="468"/>
      <c r="B43" s="469"/>
      <c r="C43" s="470"/>
      <c r="D43" s="470"/>
      <c r="E43" s="470"/>
      <c r="F43" s="470"/>
      <c r="G43" s="471"/>
      <c r="H43" s="472"/>
      <c r="I43" s="473"/>
    </row>
    <row r="44" spans="1:9" ht="14.4" customHeight="1" thickBot="1" x14ac:dyDescent="0.35">
      <c r="A44" s="474"/>
      <c r="B44" s="475"/>
      <c r="C44" s="476"/>
      <c r="D44" s="477"/>
      <c r="E44" s="478"/>
      <c r="F44" s="479"/>
      <c r="G44" s="480"/>
      <c r="H44" s="481"/>
      <c r="I44" s="482"/>
    </row>
    <row r="45" spans="1:9" ht="14.4" customHeight="1" thickBot="1" x14ac:dyDescent="0.35">
      <c r="A45" s="483"/>
      <c r="B45" s="484"/>
      <c r="C45" s="485"/>
      <c r="D45" s="486"/>
      <c r="E45" s="486"/>
      <c r="F45" s="440"/>
      <c r="G45" s="487"/>
      <c r="H45" s="487"/>
      <c r="I45" s="484"/>
    </row>
    <row r="46" spans="1:9" ht="14.4" customHeight="1" x14ac:dyDescent="0.25">
      <c r="A46" s="488"/>
      <c r="B46" s="489"/>
      <c r="C46" s="445"/>
      <c r="D46" s="445"/>
      <c r="E46" s="445"/>
      <c r="F46" s="445"/>
      <c r="G46" s="445"/>
      <c r="H46" s="446"/>
      <c r="I46" s="447"/>
    </row>
    <row r="47" spans="1:9" ht="14.4" customHeight="1" x14ac:dyDescent="0.3">
      <c r="A47" s="490"/>
      <c r="B47" s="491"/>
      <c r="C47" s="492"/>
      <c r="D47" s="493"/>
      <c r="E47" s="493"/>
      <c r="F47" s="493"/>
      <c r="G47" s="494"/>
      <c r="H47" s="452"/>
      <c r="I47" s="453"/>
    </row>
    <row r="48" spans="1:9" ht="14.4" customHeight="1" x14ac:dyDescent="0.3">
      <c r="A48" s="495"/>
      <c r="B48" s="496"/>
      <c r="C48" s="497"/>
      <c r="D48" s="494"/>
      <c r="E48" s="494"/>
      <c r="F48" s="494"/>
      <c r="G48" s="467"/>
      <c r="H48" s="452"/>
      <c r="I48" s="453"/>
    </row>
    <row r="49" spans="1:9" ht="14.4" customHeight="1" x14ac:dyDescent="0.3">
      <c r="A49" s="498"/>
      <c r="B49" s="496"/>
      <c r="C49" s="497"/>
      <c r="D49" s="494"/>
      <c r="E49" s="494"/>
      <c r="F49" s="494"/>
      <c r="G49" s="499"/>
      <c r="H49" s="472"/>
      <c r="I49" s="473"/>
    </row>
    <row r="50" spans="1:9" ht="14.4" customHeight="1" x14ac:dyDescent="0.3">
      <c r="A50" s="500"/>
      <c r="B50" s="501"/>
      <c r="C50" s="502"/>
      <c r="D50" s="499"/>
      <c r="E50" s="499"/>
      <c r="F50" s="499"/>
      <c r="G50" s="499"/>
      <c r="H50" s="472"/>
      <c r="I50" s="473"/>
    </row>
    <row r="51" spans="1:9" ht="14.4" customHeight="1" thickBot="1" x14ac:dyDescent="0.35">
      <c r="A51" s="503"/>
      <c r="B51" s="502"/>
      <c r="C51" s="502"/>
      <c r="D51" s="499"/>
      <c r="E51" s="499"/>
      <c r="F51" s="504"/>
      <c r="G51" s="505"/>
      <c r="H51" s="505"/>
      <c r="I51" s="506"/>
    </row>
    <row r="52" spans="1:9" ht="14.4" customHeight="1" thickBot="1" x14ac:dyDescent="0.35">
      <c r="A52" s="507"/>
      <c r="B52" s="508"/>
      <c r="C52" s="509"/>
      <c r="D52" s="509"/>
      <c r="E52" s="510"/>
      <c r="F52" s="442"/>
      <c r="G52" s="511"/>
      <c r="H52" s="487"/>
      <c r="I52" s="484"/>
    </row>
    <row r="53" spans="1:9" ht="14.4" customHeight="1" x14ac:dyDescent="0.25">
      <c r="A53" s="420"/>
      <c r="B53" s="421"/>
      <c r="C53" s="422"/>
      <c r="D53" s="422"/>
      <c r="E53" s="422"/>
      <c r="F53" s="422"/>
      <c r="G53" s="422"/>
      <c r="H53" s="422"/>
      <c r="I53" s="423"/>
    </row>
    <row r="54" spans="1:9" ht="14.4" customHeight="1" x14ac:dyDescent="0.25">
      <c r="A54" s="424"/>
      <c r="B54" s="28"/>
      <c r="C54" s="24"/>
      <c r="D54" s="24"/>
      <c r="E54" s="24"/>
      <c r="F54" s="24"/>
      <c r="G54" s="24"/>
      <c r="H54" s="26"/>
      <c r="I54" s="425"/>
    </row>
    <row r="55" spans="1:9" ht="14.4" customHeight="1" x14ac:dyDescent="0.3">
      <c r="A55" s="426"/>
      <c r="B55" s="427"/>
      <c r="C55" s="18"/>
      <c r="D55" s="18"/>
      <c r="E55" s="18"/>
      <c r="F55" s="18"/>
      <c r="G55" s="18"/>
      <c r="H55" s="26"/>
      <c r="I55" s="425"/>
    </row>
    <row r="56" spans="1:9" ht="14.4" customHeight="1" x14ac:dyDescent="0.25">
      <c r="A56" s="428"/>
      <c r="B56" s="429"/>
      <c r="C56" s="24"/>
      <c r="D56" s="24"/>
      <c r="E56" s="24"/>
      <c r="F56" s="430"/>
      <c r="G56" s="431"/>
      <c r="H56" s="432"/>
      <c r="I56" s="433"/>
    </row>
    <row r="57" spans="1:9" ht="14.4" customHeight="1" x14ac:dyDescent="0.3">
      <c r="A57" s="434"/>
      <c r="B57" s="427"/>
      <c r="C57" s="18"/>
      <c r="D57" s="18"/>
      <c r="E57" s="18"/>
      <c r="F57" s="427"/>
      <c r="G57" s="18"/>
      <c r="H57" s="26"/>
      <c r="I57" s="425"/>
    </row>
    <row r="58" spans="1:9" ht="14.4" customHeight="1" x14ac:dyDescent="0.3">
      <c r="A58" s="428"/>
      <c r="B58" s="435"/>
      <c r="C58" s="28"/>
      <c r="D58" s="427"/>
      <c r="E58" s="18"/>
      <c r="F58" s="26"/>
      <c r="G58" s="29"/>
      <c r="H58" s="18"/>
      <c r="I58" s="436"/>
    </row>
    <row r="59" spans="1:9" ht="14.4" customHeight="1" thickBot="1" x14ac:dyDescent="0.35">
      <c r="A59" s="437"/>
      <c r="B59" s="438"/>
      <c r="C59" s="439"/>
      <c r="D59" s="440"/>
      <c r="E59" s="440"/>
      <c r="F59" s="438"/>
      <c r="G59" s="441"/>
      <c r="H59" s="439"/>
      <c r="I59" s="442"/>
    </row>
    <row r="60" spans="1:9" ht="14.4" customHeight="1" x14ac:dyDescent="0.25">
      <c r="A60" s="443"/>
      <c r="B60" s="444"/>
      <c r="C60" s="445"/>
      <c r="D60" s="445"/>
      <c r="E60" s="445"/>
      <c r="F60" s="445"/>
      <c r="G60" s="445"/>
      <c r="H60" s="446"/>
      <c r="I60" s="447"/>
    </row>
    <row r="61" spans="1:9" ht="14.4" customHeight="1" x14ac:dyDescent="0.25">
      <c r="A61" s="448"/>
      <c r="B61" s="449"/>
      <c r="C61" s="450"/>
      <c r="D61" s="450"/>
      <c r="E61" s="450"/>
      <c r="F61" s="450"/>
      <c r="G61" s="451"/>
      <c r="H61" s="452"/>
      <c r="I61" s="453"/>
    </row>
    <row r="62" spans="1:9" ht="14.4" customHeight="1" x14ac:dyDescent="0.25">
      <c r="A62" s="448"/>
      <c r="B62" s="449"/>
      <c r="C62" s="450"/>
      <c r="D62" s="450"/>
      <c r="E62" s="450"/>
      <c r="F62" s="450"/>
      <c r="G62" s="451"/>
      <c r="H62" s="452"/>
      <c r="I62" s="453"/>
    </row>
    <row r="63" spans="1:9" ht="14.4" customHeight="1" x14ac:dyDescent="0.25">
      <c r="A63" s="448"/>
      <c r="B63" s="449"/>
      <c r="C63" s="450"/>
      <c r="D63" s="450"/>
      <c r="E63" s="450"/>
      <c r="F63" s="450"/>
      <c r="G63" s="451"/>
      <c r="H63" s="452"/>
      <c r="I63" s="453"/>
    </row>
    <row r="64" spans="1:9" ht="14.4" customHeight="1" x14ac:dyDescent="0.25">
      <c r="A64" s="448"/>
      <c r="B64" s="449"/>
      <c r="C64" s="450"/>
      <c r="D64" s="450"/>
      <c r="E64" s="450"/>
      <c r="F64" s="450"/>
      <c r="G64" s="451"/>
      <c r="H64" s="452"/>
      <c r="I64" s="453"/>
    </row>
    <row r="65" spans="1:9" ht="14.4" customHeight="1" thickBot="1" x14ac:dyDescent="0.3">
      <c r="A65" s="454"/>
      <c r="B65" s="455"/>
      <c r="C65" s="456"/>
      <c r="D65" s="456"/>
      <c r="E65" s="456"/>
      <c r="F65" s="456"/>
      <c r="G65" s="457"/>
      <c r="H65" s="458"/>
      <c r="I65" s="459"/>
    </row>
    <row r="66" spans="1:9" ht="14.4" customHeight="1" x14ac:dyDescent="0.3">
      <c r="A66" s="460"/>
      <c r="B66" s="461"/>
      <c r="C66" s="462"/>
      <c r="D66" s="462"/>
      <c r="E66" s="462"/>
      <c r="F66" s="462"/>
      <c r="G66" s="463"/>
      <c r="H66" s="446"/>
      <c r="I66" s="447"/>
    </row>
    <row r="67" spans="1:9" ht="14.4" customHeight="1" x14ac:dyDescent="0.3">
      <c r="A67" s="464"/>
      <c r="B67" s="465"/>
      <c r="C67" s="466"/>
      <c r="D67" s="466"/>
      <c r="E67" s="466"/>
      <c r="F67" s="466"/>
      <c r="G67" s="467"/>
      <c r="H67" s="452"/>
      <c r="I67" s="453"/>
    </row>
    <row r="68" spans="1:9" ht="14.4" customHeight="1" thickBot="1" x14ac:dyDescent="0.35">
      <c r="A68" s="468"/>
      <c r="B68" s="469"/>
      <c r="C68" s="470"/>
      <c r="D68" s="470"/>
      <c r="E68" s="470"/>
      <c r="F68" s="470"/>
      <c r="G68" s="471"/>
      <c r="H68" s="472"/>
      <c r="I68" s="473"/>
    </row>
    <row r="69" spans="1:9" ht="14.4" customHeight="1" thickBot="1" x14ac:dyDescent="0.35">
      <c r="A69" s="474"/>
      <c r="B69" s="475"/>
      <c r="C69" s="476"/>
      <c r="D69" s="477"/>
      <c r="E69" s="478"/>
      <c r="F69" s="479"/>
      <c r="G69" s="480"/>
      <c r="H69" s="481"/>
      <c r="I69" s="482"/>
    </row>
    <row r="70" spans="1:9" ht="14.4" customHeight="1" thickBot="1" x14ac:dyDescent="0.35">
      <c r="A70" s="483"/>
      <c r="B70" s="484"/>
      <c r="C70" s="485"/>
      <c r="D70" s="486"/>
      <c r="E70" s="486"/>
      <c r="F70" s="440"/>
      <c r="G70" s="487"/>
      <c r="H70" s="487"/>
      <c r="I70" s="484"/>
    </row>
    <row r="71" spans="1:9" ht="14.4" customHeight="1" x14ac:dyDescent="0.25">
      <c r="A71" s="488"/>
      <c r="B71" s="489"/>
      <c r="C71" s="445"/>
      <c r="D71" s="445"/>
      <c r="E71" s="445"/>
      <c r="F71" s="445"/>
      <c r="G71" s="445"/>
      <c r="H71" s="446"/>
      <c r="I71" s="447"/>
    </row>
    <row r="72" spans="1:9" ht="14.4" customHeight="1" x14ac:dyDescent="0.3">
      <c r="A72" s="490"/>
      <c r="B72" s="491"/>
      <c r="C72" s="492"/>
      <c r="D72" s="493"/>
      <c r="E72" s="493"/>
      <c r="F72" s="493"/>
      <c r="G72" s="494"/>
      <c r="H72" s="452"/>
      <c r="I72" s="453"/>
    </row>
    <row r="73" spans="1:9" ht="14.4" customHeight="1" x14ac:dyDescent="0.3">
      <c r="A73" s="495"/>
      <c r="B73" s="496"/>
      <c r="C73" s="497"/>
      <c r="D73" s="494"/>
      <c r="E73" s="494"/>
      <c r="F73" s="494"/>
      <c r="G73" s="467"/>
      <c r="H73" s="452"/>
      <c r="I73" s="453"/>
    </row>
    <row r="74" spans="1:9" ht="14.4" customHeight="1" x14ac:dyDescent="0.3">
      <c r="A74" s="498"/>
      <c r="B74" s="496"/>
      <c r="C74" s="497"/>
      <c r="D74" s="494"/>
      <c r="E74" s="494"/>
      <c r="F74" s="494"/>
      <c r="G74" s="499"/>
      <c r="H74" s="472"/>
      <c r="I74" s="473"/>
    </row>
    <row r="75" spans="1:9" ht="14.4" customHeight="1" x14ac:dyDescent="0.3">
      <c r="A75" s="500"/>
      <c r="B75" s="501"/>
      <c r="C75" s="502"/>
      <c r="D75" s="499"/>
      <c r="E75" s="499"/>
      <c r="F75" s="499"/>
      <c r="G75" s="499"/>
      <c r="H75" s="472"/>
      <c r="I75" s="473"/>
    </row>
    <row r="76" spans="1:9" ht="14.4" customHeight="1" thickBot="1" x14ac:dyDescent="0.35">
      <c r="A76" s="503"/>
      <c r="B76" s="502"/>
      <c r="C76" s="502"/>
      <c r="D76" s="499"/>
      <c r="E76" s="499"/>
      <c r="F76" s="504"/>
      <c r="G76" s="505"/>
      <c r="H76" s="505"/>
      <c r="I76" s="506"/>
    </row>
    <row r="77" spans="1:9" ht="14.4" customHeight="1" thickBot="1" x14ac:dyDescent="0.35">
      <c r="A77" s="507"/>
      <c r="B77" s="508"/>
      <c r="C77" s="509"/>
      <c r="D77" s="509"/>
      <c r="E77" s="510"/>
      <c r="F77" s="516"/>
      <c r="G77" s="481"/>
      <c r="H77" s="517"/>
      <c r="I77" s="518"/>
    </row>
    <row r="78" spans="1:9" ht="14.4" customHeight="1" x14ac:dyDescent="0.3">
      <c r="A78" s="519"/>
      <c r="B78" s="520"/>
      <c r="C78" s="519"/>
      <c r="D78" s="519"/>
      <c r="E78" s="519"/>
      <c r="F78" s="519"/>
      <c r="G78" s="519"/>
      <c r="H78" s="521"/>
      <c r="I78" s="521"/>
    </row>
    <row r="79" spans="1:9" ht="14.4" customHeight="1" thickBot="1" x14ac:dyDescent="0.35">
      <c r="A79" s="522"/>
      <c r="B79" s="522"/>
      <c r="C79" s="522"/>
      <c r="D79" s="522"/>
      <c r="E79" s="522"/>
      <c r="F79" s="522"/>
      <c r="G79" s="522"/>
      <c r="H79" s="522"/>
      <c r="I79" s="523"/>
    </row>
    <row r="80" spans="1:9" ht="14.4" customHeight="1" x14ac:dyDescent="0.25">
      <c r="A80" s="420"/>
      <c r="B80" s="421"/>
      <c r="C80" s="422"/>
      <c r="D80" s="422"/>
      <c r="E80" s="422"/>
      <c r="F80" s="422"/>
      <c r="G80" s="422"/>
      <c r="H80" s="422"/>
      <c r="I80" s="423"/>
    </row>
    <row r="81" spans="1:9" ht="14.4" customHeight="1" x14ac:dyDescent="0.25">
      <c r="A81" s="424"/>
      <c r="B81" s="28"/>
      <c r="C81" s="24"/>
      <c r="D81" s="24"/>
      <c r="E81" s="24"/>
      <c r="F81" s="24"/>
      <c r="G81" s="24"/>
      <c r="H81" s="26"/>
      <c r="I81" s="425"/>
    </row>
    <row r="82" spans="1:9" ht="14.4" customHeight="1" x14ac:dyDescent="0.3">
      <c r="A82" s="426"/>
      <c r="B82" s="427"/>
      <c r="C82" s="18"/>
      <c r="D82" s="18"/>
      <c r="E82" s="18"/>
      <c r="F82" s="18"/>
      <c r="G82" s="18"/>
      <c r="H82" s="26"/>
      <c r="I82" s="425"/>
    </row>
    <row r="83" spans="1:9" ht="14.4" customHeight="1" x14ac:dyDescent="0.25">
      <c r="A83" s="428"/>
      <c r="B83" s="429"/>
      <c r="C83" s="24"/>
      <c r="D83" s="24"/>
      <c r="E83" s="24"/>
      <c r="F83" s="430"/>
      <c r="G83" s="431"/>
      <c r="H83" s="432"/>
      <c r="I83" s="433"/>
    </row>
    <row r="84" spans="1:9" ht="14.4" customHeight="1" x14ac:dyDescent="0.3">
      <c r="A84" s="434"/>
      <c r="B84" s="427"/>
      <c r="C84" s="18"/>
      <c r="D84" s="18"/>
      <c r="E84" s="18"/>
      <c r="F84" s="427"/>
      <c r="G84" s="18"/>
      <c r="H84" s="26"/>
      <c r="I84" s="425"/>
    </row>
    <row r="85" spans="1:9" ht="14.4" customHeight="1" x14ac:dyDescent="0.3">
      <c r="A85" s="428"/>
      <c r="B85" s="435"/>
      <c r="C85" s="28"/>
      <c r="D85" s="427"/>
      <c r="E85" s="18"/>
      <c r="F85" s="26"/>
      <c r="G85" s="29"/>
      <c r="H85" s="18"/>
      <c r="I85" s="436"/>
    </row>
    <row r="86" spans="1:9" ht="14.4" customHeight="1" thickBot="1" x14ac:dyDescent="0.35">
      <c r="A86" s="437"/>
      <c r="B86" s="438"/>
      <c r="C86" s="439"/>
      <c r="D86" s="440"/>
      <c r="E86" s="440"/>
      <c r="F86" s="438"/>
      <c r="G86" s="441"/>
      <c r="H86" s="439"/>
      <c r="I86" s="442"/>
    </row>
    <row r="87" spans="1:9" ht="14.4" customHeight="1" x14ac:dyDescent="0.25">
      <c r="A87" s="443"/>
      <c r="B87" s="444"/>
      <c r="C87" s="445"/>
      <c r="D87" s="445"/>
      <c r="E87" s="445"/>
      <c r="F87" s="445"/>
      <c r="G87" s="445"/>
      <c r="H87" s="446"/>
      <c r="I87" s="447"/>
    </row>
    <row r="88" spans="1:9" ht="14.4" customHeight="1" x14ac:dyDescent="0.25">
      <c r="A88" s="448"/>
      <c r="B88" s="449"/>
      <c r="C88" s="450"/>
      <c r="D88" s="450"/>
      <c r="E88" s="450"/>
      <c r="F88" s="450"/>
      <c r="G88" s="451"/>
      <c r="H88" s="452"/>
      <c r="I88" s="453"/>
    </row>
    <row r="89" spans="1:9" ht="14.4" customHeight="1" x14ac:dyDescent="0.25">
      <c r="A89" s="448"/>
      <c r="B89" s="449"/>
      <c r="C89" s="450"/>
      <c r="D89" s="450"/>
      <c r="E89" s="450"/>
      <c r="F89" s="450"/>
      <c r="G89" s="451"/>
      <c r="H89" s="452"/>
      <c r="I89" s="453"/>
    </row>
    <row r="90" spans="1:9" ht="14.4" customHeight="1" x14ac:dyDescent="0.25">
      <c r="A90" s="448"/>
      <c r="B90" s="449"/>
      <c r="C90" s="450"/>
      <c r="D90" s="450"/>
      <c r="E90" s="450"/>
      <c r="F90" s="450"/>
      <c r="G90" s="451"/>
      <c r="H90" s="452"/>
      <c r="I90" s="453"/>
    </row>
    <row r="91" spans="1:9" ht="14.4" customHeight="1" x14ac:dyDescent="0.25">
      <c r="A91" s="448"/>
      <c r="B91" s="449"/>
      <c r="C91" s="450"/>
      <c r="D91" s="450"/>
      <c r="E91" s="450"/>
      <c r="F91" s="450"/>
      <c r="G91" s="451"/>
      <c r="H91" s="452"/>
      <c r="I91" s="453"/>
    </row>
    <row r="92" spans="1:9" ht="14.4" customHeight="1" thickBot="1" x14ac:dyDescent="0.3">
      <c r="A92" s="454"/>
      <c r="B92" s="455"/>
      <c r="C92" s="456"/>
      <c r="D92" s="456"/>
      <c r="E92" s="456"/>
      <c r="F92" s="456"/>
      <c r="G92" s="457"/>
      <c r="H92" s="458"/>
      <c r="I92" s="459"/>
    </row>
    <row r="93" spans="1:9" ht="14.4" customHeight="1" x14ac:dyDescent="0.3">
      <c r="A93" s="460"/>
      <c r="B93" s="461"/>
      <c r="C93" s="462"/>
      <c r="D93" s="462"/>
      <c r="E93" s="462"/>
      <c r="F93" s="462"/>
      <c r="G93" s="463"/>
      <c r="H93" s="446"/>
      <c r="I93" s="447"/>
    </row>
    <row r="94" spans="1:9" ht="14.4" customHeight="1" x14ac:dyDescent="0.3">
      <c r="A94" s="464"/>
      <c r="B94" s="465"/>
      <c r="C94" s="466"/>
      <c r="D94" s="466"/>
      <c r="E94" s="466"/>
      <c r="F94" s="466"/>
      <c r="G94" s="467"/>
      <c r="H94" s="452"/>
      <c r="I94" s="453"/>
    </row>
    <row r="95" spans="1:9" ht="14.4" customHeight="1" thickBot="1" x14ac:dyDescent="0.35">
      <c r="A95" s="468"/>
      <c r="B95" s="469"/>
      <c r="C95" s="470"/>
      <c r="D95" s="470"/>
      <c r="E95" s="470"/>
      <c r="F95" s="470"/>
      <c r="G95" s="471"/>
      <c r="H95" s="472"/>
      <c r="I95" s="473"/>
    </row>
    <row r="96" spans="1:9" ht="14.4" customHeight="1" thickBot="1" x14ac:dyDescent="0.35">
      <c r="A96" s="474"/>
      <c r="B96" s="475"/>
      <c r="C96" s="476"/>
      <c r="D96" s="477"/>
      <c r="E96" s="478"/>
      <c r="F96" s="479"/>
      <c r="G96" s="480"/>
      <c r="H96" s="481"/>
      <c r="I96" s="482"/>
    </row>
    <row r="97" spans="1:9" ht="14.4" customHeight="1" thickBot="1" x14ac:dyDescent="0.35">
      <c r="A97" s="483"/>
      <c r="B97" s="484"/>
      <c r="C97" s="485"/>
      <c r="D97" s="486"/>
      <c r="E97" s="486"/>
      <c r="F97" s="440"/>
      <c r="G97" s="487"/>
      <c r="H97" s="487"/>
      <c r="I97" s="484"/>
    </row>
    <row r="98" spans="1:9" ht="14.4" customHeight="1" x14ac:dyDescent="0.25">
      <c r="A98" s="488"/>
      <c r="B98" s="489"/>
      <c r="C98" s="445"/>
      <c r="D98" s="445"/>
      <c r="E98" s="445"/>
      <c r="F98" s="445"/>
      <c r="G98" s="445"/>
      <c r="H98" s="446"/>
      <c r="I98" s="447"/>
    </row>
    <row r="99" spans="1:9" ht="14.4" customHeight="1" x14ac:dyDescent="0.3">
      <c r="A99" s="490"/>
      <c r="B99" s="491"/>
      <c r="C99" s="492"/>
      <c r="D99" s="493"/>
      <c r="E99" s="493"/>
      <c r="F99" s="493"/>
      <c r="G99" s="494"/>
      <c r="H99" s="452"/>
      <c r="I99" s="453"/>
    </row>
    <row r="100" spans="1:9" ht="14.4" customHeight="1" x14ac:dyDescent="0.3">
      <c r="A100" s="495"/>
      <c r="B100" s="496"/>
      <c r="C100" s="497"/>
      <c r="D100" s="494"/>
      <c r="E100" s="494"/>
      <c r="F100" s="494"/>
      <c r="G100" s="467"/>
      <c r="H100" s="452"/>
      <c r="I100" s="453"/>
    </row>
    <row r="101" spans="1:9" ht="14.4" customHeight="1" x14ac:dyDescent="0.3">
      <c r="A101" s="498"/>
      <c r="B101" s="496"/>
      <c r="C101" s="497"/>
      <c r="D101" s="494"/>
      <c r="E101" s="494"/>
      <c r="F101" s="494"/>
      <c r="G101" s="499"/>
      <c r="H101" s="472"/>
      <c r="I101" s="473"/>
    </row>
    <row r="102" spans="1:9" ht="14.4" customHeight="1" x14ac:dyDescent="0.3">
      <c r="A102" s="500"/>
      <c r="B102" s="501"/>
      <c r="C102" s="502"/>
      <c r="D102" s="499"/>
      <c r="E102" s="499"/>
      <c r="F102" s="499"/>
      <c r="G102" s="499"/>
      <c r="H102" s="472"/>
      <c r="I102" s="473"/>
    </row>
    <row r="103" spans="1:9" ht="14.4" customHeight="1" thickBot="1" x14ac:dyDescent="0.35">
      <c r="A103" s="503"/>
      <c r="B103" s="502"/>
      <c r="C103" s="502"/>
      <c r="D103" s="499"/>
      <c r="E103" s="499"/>
      <c r="F103" s="504"/>
      <c r="G103" s="505"/>
      <c r="H103" s="505"/>
      <c r="I103" s="506"/>
    </row>
    <row r="104" spans="1:9" ht="14.4" customHeight="1" thickBot="1" x14ac:dyDescent="0.35">
      <c r="A104" s="507"/>
      <c r="B104" s="508"/>
      <c r="C104" s="509"/>
      <c r="D104" s="509"/>
      <c r="E104" s="510"/>
      <c r="F104" s="442"/>
      <c r="G104" s="511"/>
      <c r="H104" s="487"/>
      <c r="I104" s="484"/>
    </row>
    <row r="105" spans="1:9" ht="14.4" customHeight="1" x14ac:dyDescent="0.25">
      <c r="A105" s="420"/>
      <c r="B105" s="421"/>
      <c r="C105" s="422"/>
      <c r="D105" s="422"/>
      <c r="E105" s="422"/>
      <c r="F105" s="422"/>
      <c r="G105" s="422"/>
      <c r="H105" s="422"/>
      <c r="I105" s="423"/>
    </row>
    <row r="106" spans="1:9" ht="14.4" customHeight="1" x14ac:dyDescent="0.25">
      <c r="A106" s="424"/>
      <c r="B106" s="28"/>
      <c r="C106" s="24"/>
      <c r="D106" s="24"/>
      <c r="E106" s="24"/>
      <c r="F106" s="24"/>
      <c r="G106" s="24"/>
      <c r="H106" s="26"/>
      <c r="I106" s="425"/>
    </row>
    <row r="107" spans="1:9" ht="14.4" customHeight="1" x14ac:dyDescent="0.3">
      <c r="A107" s="426"/>
      <c r="B107" s="427"/>
      <c r="C107" s="18"/>
      <c r="D107" s="18"/>
      <c r="E107" s="18"/>
      <c r="F107" s="18"/>
      <c r="G107" s="18"/>
      <c r="H107" s="26"/>
      <c r="I107" s="425"/>
    </row>
    <row r="108" spans="1:9" ht="14.4" customHeight="1" x14ac:dyDescent="0.25">
      <c r="A108" s="428"/>
      <c r="B108" s="429"/>
      <c r="C108" s="24"/>
      <c r="D108" s="24"/>
      <c r="E108" s="24"/>
      <c r="F108" s="430"/>
      <c r="G108" s="431"/>
      <c r="H108" s="432"/>
      <c r="I108" s="433"/>
    </row>
    <row r="109" spans="1:9" ht="14.4" customHeight="1" x14ac:dyDescent="0.3">
      <c r="A109" s="434"/>
      <c r="B109" s="427"/>
      <c r="C109" s="18"/>
      <c r="D109" s="18"/>
      <c r="E109" s="18"/>
      <c r="F109" s="427"/>
      <c r="G109" s="18"/>
      <c r="H109" s="26"/>
      <c r="I109" s="425"/>
    </row>
    <row r="110" spans="1:9" ht="14.4" customHeight="1" x14ac:dyDescent="0.3">
      <c r="A110" s="428"/>
      <c r="B110" s="435"/>
      <c r="C110" s="28"/>
      <c r="D110" s="427"/>
      <c r="E110" s="18"/>
      <c r="F110" s="26"/>
      <c r="G110" s="29"/>
      <c r="H110" s="18"/>
      <c r="I110" s="436"/>
    </row>
    <row r="111" spans="1:9" ht="14.4" customHeight="1" thickBot="1" x14ac:dyDescent="0.35">
      <c r="A111" s="437"/>
      <c r="B111" s="438"/>
      <c r="C111" s="439"/>
      <c r="D111" s="440"/>
      <c r="E111" s="440"/>
      <c r="F111" s="438"/>
      <c r="G111" s="441"/>
      <c r="H111" s="439"/>
      <c r="I111" s="442"/>
    </row>
    <row r="112" spans="1:9" ht="14.4" customHeight="1" x14ac:dyDescent="0.25">
      <c r="A112" s="443"/>
      <c r="B112" s="444"/>
      <c r="C112" s="445"/>
      <c r="D112" s="445"/>
      <c r="E112" s="445"/>
      <c r="F112" s="445"/>
      <c r="G112" s="445"/>
      <c r="H112" s="446"/>
      <c r="I112" s="447"/>
    </row>
    <row r="113" spans="1:9" ht="14.4" customHeight="1" x14ac:dyDescent="0.25">
      <c r="A113" s="448"/>
      <c r="B113" s="449"/>
      <c r="C113" s="450"/>
      <c r="D113" s="450"/>
      <c r="E113" s="450"/>
      <c r="F113" s="450"/>
      <c r="G113" s="451"/>
      <c r="H113" s="452"/>
      <c r="I113" s="453"/>
    </row>
    <row r="114" spans="1:9" ht="14.4" customHeight="1" x14ac:dyDescent="0.25">
      <c r="A114" s="448"/>
      <c r="B114" s="449"/>
      <c r="C114" s="450"/>
      <c r="D114" s="450"/>
      <c r="E114" s="450"/>
      <c r="F114" s="450"/>
      <c r="G114" s="451"/>
      <c r="H114" s="452"/>
      <c r="I114" s="453"/>
    </row>
    <row r="115" spans="1:9" ht="14.4" customHeight="1" x14ac:dyDescent="0.25">
      <c r="A115" s="448"/>
      <c r="B115" s="449"/>
      <c r="C115" s="450"/>
      <c r="D115" s="450"/>
      <c r="E115" s="450"/>
      <c r="F115" s="450"/>
      <c r="G115" s="451"/>
      <c r="H115" s="452"/>
      <c r="I115" s="453"/>
    </row>
    <row r="116" spans="1:9" ht="14.4" customHeight="1" x14ac:dyDescent="0.25">
      <c r="A116" s="448"/>
      <c r="B116" s="449"/>
      <c r="C116" s="450"/>
      <c r="D116" s="450"/>
      <c r="E116" s="450"/>
      <c r="F116" s="450"/>
      <c r="G116" s="451"/>
      <c r="H116" s="452"/>
      <c r="I116" s="453"/>
    </row>
    <row r="117" spans="1:9" ht="14.4" customHeight="1" thickBot="1" x14ac:dyDescent="0.3">
      <c r="A117" s="454"/>
      <c r="B117" s="455"/>
      <c r="C117" s="456"/>
      <c r="D117" s="456"/>
      <c r="E117" s="456"/>
      <c r="F117" s="456"/>
      <c r="G117" s="457"/>
      <c r="H117" s="458"/>
      <c r="I117" s="459"/>
    </row>
    <row r="118" spans="1:9" ht="14.4" customHeight="1" x14ac:dyDescent="0.3">
      <c r="A118" s="460"/>
      <c r="B118" s="461"/>
      <c r="C118" s="462"/>
      <c r="D118" s="462"/>
      <c r="E118" s="462"/>
      <c r="F118" s="462"/>
      <c r="G118" s="463"/>
      <c r="H118" s="446"/>
      <c r="I118" s="447"/>
    </row>
    <row r="119" spans="1:9" ht="14.4" customHeight="1" x14ac:dyDescent="0.3">
      <c r="A119" s="464"/>
      <c r="B119" s="465"/>
      <c r="C119" s="466"/>
      <c r="D119" s="466"/>
      <c r="E119" s="466"/>
      <c r="F119" s="466"/>
      <c r="G119" s="467"/>
      <c r="H119" s="452"/>
      <c r="I119" s="453"/>
    </row>
    <row r="120" spans="1:9" ht="14.4" customHeight="1" thickBot="1" x14ac:dyDescent="0.35">
      <c r="A120" s="468"/>
      <c r="B120" s="469"/>
      <c r="C120" s="470"/>
      <c r="D120" s="470"/>
      <c r="E120" s="470"/>
      <c r="F120" s="470"/>
      <c r="G120" s="471"/>
      <c r="H120" s="472"/>
      <c r="I120" s="473"/>
    </row>
    <row r="121" spans="1:9" ht="14.4" customHeight="1" thickBot="1" x14ac:dyDescent="0.35">
      <c r="A121" s="474"/>
      <c r="B121" s="475"/>
      <c r="C121" s="476"/>
      <c r="D121" s="477"/>
      <c r="E121" s="478"/>
      <c r="F121" s="479"/>
      <c r="G121" s="480"/>
      <c r="H121" s="481"/>
      <c r="I121" s="482"/>
    </row>
    <row r="122" spans="1:9" ht="14.4" customHeight="1" thickBot="1" x14ac:dyDescent="0.35">
      <c r="A122" s="483"/>
      <c r="B122" s="484"/>
      <c r="C122" s="485"/>
      <c r="D122" s="486"/>
      <c r="E122" s="486"/>
      <c r="F122" s="440"/>
      <c r="G122" s="487"/>
      <c r="H122" s="487"/>
      <c r="I122" s="484"/>
    </row>
    <row r="123" spans="1:9" ht="14.4" customHeight="1" x14ac:dyDescent="0.25">
      <c r="A123" s="488"/>
      <c r="B123" s="489"/>
      <c r="C123" s="445"/>
      <c r="D123" s="445"/>
      <c r="E123" s="445"/>
      <c r="F123" s="445"/>
      <c r="G123" s="445"/>
      <c r="H123" s="446"/>
      <c r="I123" s="447"/>
    </row>
    <row r="124" spans="1:9" ht="14.4" customHeight="1" x14ac:dyDescent="0.3">
      <c r="A124" s="490"/>
      <c r="B124" s="491"/>
      <c r="C124" s="492"/>
      <c r="D124" s="493"/>
      <c r="E124" s="493"/>
      <c r="F124" s="493"/>
      <c r="G124" s="494"/>
      <c r="H124" s="452"/>
      <c r="I124" s="453"/>
    </row>
    <row r="125" spans="1:9" ht="14.4" customHeight="1" x14ac:dyDescent="0.3">
      <c r="A125" s="495"/>
      <c r="B125" s="496"/>
      <c r="C125" s="497"/>
      <c r="D125" s="494"/>
      <c r="E125" s="494"/>
      <c r="F125" s="494"/>
      <c r="G125" s="467"/>
      <c r="H125" s="452"/>
      <c r="I125" s="453"/>
    </row>
    <row r="126" spans="1:9" ht="14.4" customHeight="1" x14ac:dyDescent="0.3">
      <c r="A126" s="498"/>
      <c r="B126" s="496"/>
      <c r="C126" s="497"/>
      <c r="D126" s="494"/>
      <c r="E126" s="494"/>
      <c r="F126" s="494"/>
      <c r="G126" s="499"/>
      <c r="H126" s="472"/>
      <c r="I126" s="473"/>
    </row>
    <row r="127" spans="1:9" ht="14.4" customHeight="1" x14ac:dyDescent="0.3">
      <c r="A127" s="500"/>
      <c r="B127" s="501"/>
      <c r="C127" s="502"/>
      <c r="D127" s="499"/>
      <c r="E127" s="499"/>
      <c r="F127" s="499"/>
      <c r="G127" s="499"/>
      <c r="H127" s="472"/>
      <c r="I127" s="473"/>
    </row>
    <row r="128" spans="1:9" ht="14.4" customHeight="1" thickBot="1" x14ac:dyDescent="0.35">
      <c r="A128" s="503"/>
      <c r="B128" s="502"/>
      <c r="C128" s="502"/>
      <c r="D128" s="499"/>
      <c r="E128" s="499"/>
      <c r="F128" s="504"/>
      <c r="G128" s="505"/>
      <c r="H128" s="505"/>
      <c r="I128" s="506"/>
    </row>
    <row r="129" spans="1:9" ht="14.4" customHeight="1" thickBot="1" x14ac:dyDescent="0.35">
      <c r="A129" s="507"/>
      <c r="B129" s="508"/>
      <c r="C129" s="509"/>
      <c r="D129" s="509"/>
      <c r="E129" s="510"/>
      <c r="F129" s="442"/>
      <c r="G129" s="511"/>
      <c r="H129" s="487"/>
      <c r="I129" s="484"/>
    </row>
    <row r="130" spans="1:9" ht="14.4" customHeight="1" x14ac:dyDescent="0.3">
      <c r="A130" s="512"/>
      <c r="B130" s="513"/>
      <c r="C130" s="512"/>
      <c r="D130" s="512"/>
      <c r="E130" s="512"/>
      <c r="F130" s="512"/>
      <c r="G130" s="512"/>
      <c r="H130" s="26"/>
      <c r="I130" s="26"/>
    </row>
    <row r="131" spans="1:9" ht="14.4" customHeight="1" thickBot="1" x14ac:dyDescent="0.35"/>
    <row r="132" spans="1:9" ht="14.4" customHeight="1" x14ac:dyDescent="0.25">
      <c r="A132" s="420"/>
      <c r="B132" s="421"/>
      <c r="C132" s="422"/>
      <c r="D132" s="422"/>
      <c r="E132" s="422"/>
      <c r="F132" s="422"/>
      <c r="G132" s="422"/>
      <c r="H132" s="422"/>
      <c r="I132" s="423"/>
    </row>
    <row r="133" spans="1:9" ht="14.4" customHeight="1" x14ac:dyDescent="0.25">
      <c r="A133" s="424"/>
      <c r="B133" s="28"/>
      <c r="C133" s="24"/>
      <c r="D133" s="24"/>
      <c r="E133" s="24"/>
      <c r="F133" s="24"/>
      <c r="G133" s="24"/>
      <c r="H133" s="26"/>
      <c r="I133" s="425"/>
    </row>
    <row r="134" spans="1:9" ht="14.4" customHeight="1" x14ac:dyDescent="0.3">
      <c r="A134" s="426"/>
      <c r="B134" s="427"/>
      <c r="C134" s="18"/>
      <c r="D134" s="18"/>
      <c r="E134" s="18"/>
      <c r="F134" s="18"/>
      <c r="G134" s="18"/>
      <c r="H134" s="26"/>
      <c r="I134" s="425"/>
    </row>
    <row r="135" spans="1:9" ht="14.4" customHeight="1" x14ac:dyDescent="0.25">
      <c r="A135" s="428"/>
      <c r="B135" s="429"/>
      <c r="C135" s="24"/>
      <c r="D135" s="24"/>
      <c r="E135" s="24"/>
      <c r="F135" s="430"/>
      <c r="G135" s="431"/>
      <c r="H135" s="432"/>
      <c r="I135" s="433"/>
    </row>
    <row r="136" spans="1:9" ht="14.4" customHeight="1" x14ac:dyDescent="0.3">
      <c r="A136" s="434"/>
      <c r="B136" s="427"/>
      <c r="C136" s="18"/>
      <c r="D136" s="18"/>
      <c r="E136" s="18"/>
      <c r="F136" s="427"/>
      <c r="G136" s="18"/>
      <c r="H136" s="26"/>
      <c r="I136" s="425"/>
    </row>
    <row r="137" spans="1:9" ht="14.4" customHeight="1" x14ac:dyDescent="0.3">
      <c r="A137" s="428"/>
      <c r="B137" s="435"/>
      <c r="C137" s="28"/>
      <c r="D137" s="427"/>
      <c r="E137" s="18"/>
      <c r="F137" s="26"/>
      <c r="G137" s="29"/>
      <c r="H137" s="18"/>
      <c r="I137" s="436"/>
    </row>
    <row r="138" spans="1:9" ht="14.4" customHeight="1" thickBot="1" x14ac:dyDescent="0.35">
      <c r="A138" s="437"/>
      <c r="B138" s="438"/>
      <c r="C138" s="439"/>
      <c r="D138" s="440"/>
      <c r="E138" s="440"/>
      <c r="F138" s="438"/>
      <c r="G138" s="441"/>
      <c r="H138" s="439"/>
      <c r="I138" s="442"/>
    </row>
    <row r="139" spans="1:9" ht="14.4" customHeight="1" x14ac:dyDescent="0.25">
      <c r="A139" s="443"/>
      <c r="B139" s="444"/>
      <c r="C139" s="445"/>
      <c r="D139" s="445"/>
      <c r="E139" s="445"/>
      <c r="F139" s="445"/>
      <c r="G139" s="445"/>
      <c r="H139" s="446"/>
      <c r="I139" s="447"/>
    </row>
    <row r="140" spans="1:9" ht="14.4" customHeight="1" x14ac:dyDescent="0.25">
      <c r="A140" s="448"/>
      <c r="B140" s="449"/>
      <c r="C140" s="450"/>
      <c r="D140" s="450"/>
      <c r="E140" s="450"/>
      <c r="F140" s="450"/>
      <c r="G140" s="451"/>
      <c r="H140" s="452"/>
      <c r="I140" s="453"/>
    </row>
    <row r="141" spans="1:9" ht="14.4" customHeight="1" x14ac:dyDescent="0.25">
      <c r="A141" s="448"/>
      <c r="B141" s="449"/>
      <c r="C141" s="450"/>
      <c r="D141" s="450"/>
      <c r="E141" s="450"/>
      <c r="F141" s="450"/>
      <c r="G141" s="451"/>
      <c r="H141" s="452"/>
      <c r="I141" s="453"/>
    </row>
    <row r="142" spans="1:9" ht="14.4" customHeight="1" x14ac:dyDescent="0.25">
      <c r="A142" s="448"/>
      <c r="B142" s="449"/>
      <c r="C142" s="450"/>
      <c r="D142" s="450"/>
      <c r="E142" s="450"/>
      <c r="F142" s="450"/>
      <c r="G142" s="451"/>
      <c r="H142" s="452"/>
      <c r="I142" s="453"/>
    </row>
    <row r="143" spans="1:9" ht="14.4" customHeight="1" x14ac:dyDescent="0.25">
      <c r="A143" s="448"/>
      <c r="B143" s="449"/>
      <c r="C143" s="450"/>
      <c r="D143" s="450"/>
      <c r="E143" s="450"/>
      <c r="F143" s="450"/>
      <c r="G143" s="451"/>
      <c r="H143" s="452"/>
      <c r="I143" s="453"/>
    </row>
    <row r="144" spans="1:9" ht="14.4" customHeight="1" thickBot="1" x14ac:dyDescent="0.3">
      <c r="A144" s="454"/>
      <c r="B144" s="455"/>
      <c r="C144" s="456"/>
      <c r="D144" s="456"/>
      <c r="E144" s="456"/>
      <c r="F144" s="456"/>
      <c r="G144" s="457"/>
      <c r="H144" s="458"/>
      <c r="I144" s="459"/>
    </row>
    <row r="145" spans="1:9" ht="14.4" customHeight="1" x14ac:dyDescent="0.3">
      <c r="A145" s="460"/>
      <c r="B145" s="461"/>
      <c r="C145" s="462"/>
      <c r="D145" s="462"/>
      <c r="E145" s="462"/>
      <c r="F145" s="462"/>
      <c r="G145" s="463"/>
      <c r="H145" s="446"/>
      <c r="I145" s="447"/>
    </row>
    <row r="146" spans="1:9" ht="14.4" customHeight="1" x14ac:dyDescent="0.3">
      <c r="A146" s="464"/>
      <c r="B146" s="465"/>
      <c r="C146" s="466"/>
      <c r="D146" s="466"/>
      <c r="E146" s="466"/>
      <c r="F146" s="466"/>
      <c r="G146" s="467"/>
      <c r="H146" s="452"/>
      <c r="I146" s="453"/>
    </row>
    <row r="147" spans="1:9" ht="14.4" customHeight="1" thickBot="1" x14ac:dyDescent="0.35">
      <c r="A147" s="468"/>
      <c r="B147" s="469"/>
      <c r="C147" s="470"/>
      <c r="D147" s="470"/>
      <c r="E147" s="470"/>
      <c r="F147" s="470"/>
      <c r="G147" s="471"/>
      <c r="H147" s="472"/>
      <c r="I147" s="473"/>
    </row>
    <row r="148" spans="1:9" ht="14.4" customHeight="1" thickBot="1" x14ac:dyDescent="0.35">
      <c r="A148" s="474"/>
      <c r="B148" s="475"/>
      <c r="C148" s="476"/>
      <c r="D148" s="477"/>
      <c r="E148" s="478"/>
      <c r="F148" s="479"/>
      <c r="G148" s="480"/>
      <c r="H148" s="481"/>
      <c r="I148" s="482"/>
    </row>
    <row r="149" spans="1:9" ht="14.4" customHeight="1" thickBot="1" x14ac:dyDescent="0.35">
      <c r="A149" s="483"/>
      <c r="B149" s="484"/>
      <c r="C149" s="485"/>
      <c r="D149" s="486"/>
      <c r="E149" s="486"/>
      <c r="F149" s="440"/>
      <c r="G149" s="487"/>
      <c r="H149" s="487"/>
      <c r="I149" s="484"/>
    </row>
    <row r="150" spans="1:9" ht="14.4" customHeight="1" x14ac:dyDescent="0.25">
      <c r="A150" s="488"/>
      <c r="B150" s="489"/>
      <c r="C150" s="445"/>
      <c r="D150" s="445"/>
      <c r="E150" s="445"/>
      <c r="F150" s="445"/>
      <c r="G150" s="445"/>
      <c r="H150" s="446"/>
      <c r="I150" s="447"/>
    </row>
    <row r="151" spans="1:9" ht="14.4" customHeight="1" x14ac:dyDescent="0.3">
      <c r="A151" s="490"/>
      <c r="B151" s="491"/>
      <c r="C151" s="492"/>
      <c r="D151" s="493"/>
      <c r="E151" s="493"/>
      <c r="F151" s="493"/>
      <c r="G151" s="494"/>
      <c r="H151" s="452"/>
      <c r="I151" s="453"/>
    </row>
    <row r="152" spans="1:9" ht="14.4" customHeight="1" x14ac:dyDescent="0.3">
      <c r="A152" s="495"/>
      <c r="B152" s="496"/>
      <c r="C152" s="497"/>
      <c r="D152" s="494"/>
      <c r="E152" s="494"/>
      <c r="F152" s="494"/>
      <c r="G152" s="467"/>
      <c r="H152" s="452"/>
      <c r="I152" s="453"/>
    </row>
    <row r="153" spans="1:9" ht="14.4" customHeight="1" x14ac:dyDescent="0.3">
      <c r="A153" s="498"/>
      <c r="B153" s="496"/>
      <c r="C153" s="497"/>
      <c r="D153" s="494"/>
      <c r="E153" s="494"/>
      <c r="F153" s="494"/>
      <c r="G153" s="499"/>
      <c r="H153" s="472"/>
      <c r="I153" s="473"/>
    </row>
    <row r="154" spans="1:9" ht="14.4" customHeight="1" x14ac:dyDescent="0.3">
      <c r="A154" s="500"/>
      <c r="B154" s="501"/>
      <c r="C154" s="502"/>
      <c r="D154" s="499"/>
      <c r="E154" s="499"/>
      <c r="F154" s="499"/>
      <c r="G154" s="499"/>
      <c r="H154" s="472"/>
      <c r="I154" s="473"/>
    </row>
    <row r="155" spans="1:9" ht="14.4" customHeight="1" thickBot="1" x14ac:dyDescent="0.35">
      <c r="A155" s="503"/>
      <c r="B155" s="502"/>
      <c r="C155" s="502"/>
      <c r="D155" s="499"/>
      <c r="E155" s="499"/>
      <c r="F155" s="504"/>
      <c r="G155" s="505"/>
      <c r="H155" s="505"/>
      <c r="I155" s="506"/>
    </row>
    <row r="156" spans="1:9" ht="14.4" customHeight="1" thickBot="1" x14ac:dyDescent="0.35">
      <c r="A156" s="507"/>
      <c r="B156" s="508"/>
      <c r="C156" s="509"/>
      <c r="D156" s="509"/>
      <c r="E156" s="510"/>
      <c r="F156" s="516"/>
      <c r="G156" s="481"/>
      <c r="H156" s="517"/>
      <c r="I156" s="518"/>
    </row>
    <row r="157" spans="1:9" ht="14.4" customHeight="1" x14ac:dyDescent="0.25">
      <c r="A157" s="420"/>
      <c r="B157" s="421"/>
      <c r="C157" s="422"/>
      <c r="D157" s="422"/>
      <c r="E157" s="422"/>
      <c r="F157" s="422"/>
      <c r="G157" s="422"/>
      <c r="H157" s="422"/>
      <c r="I157" s="423"/>
    </row>
    <row r="158" spans="1:9" ht="14.4" customHeight="1" x14ac:dyDescent="0.25">
      <c r="A158" s="424"/>
      <c r="B158" s="28"/>
      <c r="C158" s="24"/>
      <c r="D158" s="24"/>
      <c r="E158" s="24"/>
      <c r="F158" s="24"/>
      <c r="G158" s="24"/>
      <c r="H158" s="26"/>
      <c r="I158" s="425"/>
    </row>
    <row r="159" spans="1:9" ht="14.4" customHeight="1" x14ac:dyDescent="0.3">
      <c r="A159" s="426"/>
      <c r="B159" s="427"/>
      <c r="C159" s="18"/>
      <c r="D159" s="18"/>
      <c r="E159" s="18"/>
      <c r="F159" s="18"/>
      <c r="G159" s="18"/>
      <c r="H159" s="26"/>
      <c r="I159" s="425"/>
    </row>
    <row r="160" spans="1:9" ht="14.4" customHeight="1" x14ac:dyDescent="0.25">
      <c r="A160" s="428"/>
      <c r="B160" s="429"/>
      <c r="C160" s="24"/>
      <c r="D160" s="24"/>
      <c r="E160" s="24"/>
      <c r="F160" s="430"/>
      <c r="G160" s="431"/>
      <c r="H160" s="432"/>
      <c r="I160" s="433"/>
    </row>
    <row r="161" spans="1:9" ht="14.4" customHeight="1" x14ac:dyDescent="0.3">
      <c r="A161" s="434"/>
      <c r="B161" s="427"/>
      <c r="C161" s="18"/>
      <c r="D161" s="18"/>
      <c r="E161" s="18"/>
      <c r="F161" s="427"/>
      <c r="G161" s="18"/>
      <c r="H161" s="26"/>
      <c r="I161" s="425"/>
    </row>
    <row r="162" spans="1:9" ht="14.4" customHeight="1" x14ac:dyDescent="0.3">
      <c r="A162" s="428"/>
      <c r="B162" s="435"/>
      <c r="C162" s="28"/>
      <c r="D162" s="427"/>
      <c r="E162" s="18"/>
      <c r="F162" s="26"/>
      <c r="G162" s="29"/>
      <c r="H162" s="18"/>
      <c r="I162" s="436"/>
    </row>
    <row r="163" spans="1:9" ht="14.4" customHeight="1" thickBot="1" x14ac:dyDescent="0.35">
      <c r="A163" s="437"/>
      <c r="B163" s="438"/>
      <c r="C163" s="439"/>
      <c r="D163" s="440"/>
      <c r="E163" s="440"/>
      <c r="F163" s="438"/>
      <c r="G163" s="441"/>
      <c r="H163" s="439"/>
      <c r="I163" s="442"/>
    </row>
    <row r="164" spans="1:9" ht="14.4" customHeight="1" x14ac:dyDescent="0.25">
      <c r="A164" s="443"/>
      <c r="B164" s="444"/>
      <c r="C164" s="445"/>
      <c r="D164" s="445"/>
      <c r="E164" s="445"/>
      <c r="F164" s="445"/>
      <c r="G164" s="445"/>
      <c r="H164" s="446"/>
      <c r="I164" s="447"/>
    </row>
    <row r="165" spans="1:9" ht="14.4" customHeight="1" x14ac:dyDescent="0.25">
      <c r="A165" s="448"/>
      <c r="B165" s="449"/>
      <c r="C165" s="450"/>
      <c r="D165" s="450"/>
      <c r="E165" s="450"/>
      <c r="F165" s="450"/>
      <c r="G165" s="451"/>
      <c r="H165" s="452"/>
      <c r="I165" s="453"/>
    </row>
    <row r="166" spans="1:9" ht="14.4" customHeight="1" x14ac:dyDescent="0.25">
      <c r="A166" s="448"/>
      <c r="B166" s="449"/>
      <c r="C166" s="450"/>
      <c r="D166" s="450"/>
      <c r="E166" s="450"/>
      <c r="F166" s="450"/>
      <c r="G166" s="451"/>
      <c r="H166" s="452"/>
      <c r="I166" s="453"/>
    </row>
    <row r="167" spans="1:9" ht="14.4" customHeight="1" x14ac:dyDescent="0.25">
      <c r="A167" s="448"/>
      <c r="B167" s="449"/>
      <c r="C167" s="450"/>
      <c r="D167" s="450"/>
      <c r="E167" s="450"/>
      <c r="F167" s="450"/>
      <c r="G167" s="451"/>
      <c r="H167" s="452"/>
      <c r="I167" s="453"/>
    </row>
    <row r="168" spans="1:9" ht="14.4" customHeight="1" x14ac:dyDescent="0.25">
      <c r="A168" s="448"/>
      <c r="B168" s="449"/>
      <c r="C168" s="450"/>
      <c r="D168" s="450"/>
      <c r="E168" s="450"/>
      <c r="F168" s="450"/>
      <c r="G168" s="451"/>
      <c r="H168" s="452"/>
      <c r="I168" s="453"/>
    </row>
    <row r="169" spans="1:9" ht="14.4" customHeight="1" thickBot="1" x14ac:dyDescent="0.3">
      <c r="A169" s="454"/>
      <c r="B169" s="455"/>
      <c r="C169" s="456"/>
      <c r="D169" s="456"/>
      <c r="E169" s="456"/>
      <c r="F169" s="456"/>
      <c r="G169" s="457"/>
      <c r="H169" s="458"/>
      <c r="I169" s="459"/>
    </row>
    <row r="170" spans="1:9" ht="14.4" customHeight="1" x14ac:dyDescent="0.3">
      <c r="A170" s="460"/>
      <c r="B170" s="461"/>
      <c r="C170" s="462"/>
      <c r="D170" s="462"/>
      <c r="E170" s="462"/>
      <c r="F170" s="462"/>
      <c r="G170" s="463"/>
      <c r="H170" s="446"/>
      <c r="I170" s="447"/>
    </row>
    <row r="171" spans="1:9" ht="14.4" customHeight="1" x14ac:dyDescent="0.3">
      <c r="A171" s="464"/>
      <c r="B171" s="465"/>
      <c r="C171" s="466"/>
      <c r="D171" s="466"/>
      <c r="E171" s="466"/>
      <c r="F171" s="466"/>
      <c r="G171" s="467"/>
      <c r="H171" s="452"/>
      <c r="I171" s="453"/>
    </row>
    <row r="172" spans="1:9" ht="14.4" customHeight="1" thickBot="1" x14ac:dyDescent="0.35">
      <c r="A172" s="468"/>
      <c r="B172" s="469"/>
      <c r="C172" s="470"/>
      <c r="D172" s="470"/>
      <c r="E172" s="470"/>
      <c r="F172" s="470"/>
      <c r="G172" s="471"/>
      <c r="H172" s="472"/>
      <c r="I172" s="473"/>
    </row>
    <row r="173" spans="1:9" ht="14.4" customHeight="1" thickBot="1" x14ac:dyDescent="0.35">
      <c r="A173" s="474"/>
      <c r="B173" s="475"/>
      <c r="C173" s="476"/>
      <c r="D173" s="477"/>
      <c r="E173" s="478"/>
      <c r="F173" s="479"/>
      <c r="G173" s="480"/>
      <c r="H173" s="481"/>
      <c r="I173" s="482"/>
    </row>
    <row r="174" spans="1:9" ht="14.4" customHeight="1" thickBot="1" x14ac:dyDescent="0.35">
      <c r="A174" s="483"/>
      <c r="B174" s="484"/>
      <c r="C174" s="485"/>
      <c r="D174" s="486"/>
      <c r="E174" s="486"/>
      <c r="F174" s="440"/>
      <c r="G174" s="487"/>
      <c r="H174" s="487"/>
      <c r="I174" s="484"/>
    </row>
    <row r="175" spans="1:9" ht="14.4" customHeight="1" x14ac:dyDescent="0.25">
      <c r="A175" s="488"/>
      <c r="B175" s="489"/>
      <c r="C175" s="445"/>
      <c r="D175" s="445"/>
      <c r="E175" s="445"/>
      <c r="F175" s="445"/>
      <c r="G175" s="445"/>
      <c r="H175" s="446"/>
      <c r="I175" s="447"/>
    </row>
    <row r="176" spans="1:9" ht="14.4" customHeight="1" x14ac:dyDescent="0.3">
      <c r="A176" s="490"/>
      <c r="B176" s="491"/>
      <c r="C176" s="492"/>
      <c r="D176" s="493"/>
      <c r="E176" s="493"/>
      <c r="F176" s="493"/>
      <c r="G176" s="494"/>
      <c r="H176" s="452"/>
      <c r="I176" s="453"/>
    </row>
    <row r="177" spans="1:9" ht="14.4" customHeight="1" x14ac:dyDescent="0.3">
      <c r="A177" s="495"/>
      <c r="B177" s="496"/>
      <c r="C177" s="497"/>
      <c r="D177" s="494"/>
      <c r="E177" s="494"/>
      <c r="F177" s="494"/>
      <c r="G177" s="467"/>
      <c r="H177" s="452"/>
      <c r="I177" s="453"/>
    </row>
    <row r="178" spans="1:9" ht="14.4" customHeight="1" x14ac:dyDescent="0.3">
      <c r="A178" s="498"/>
      <c r="B178" s="496"/>
      <c r="C178" s="497"/>
      <c r="D178" s="494"/>
      <c r="E178" s="494"/>
      <c r="F178" s="494"/>
      <c r="G178" s="499"/>
      <c r="H178" s="472"/>
      <c r="I178" s="473"/>
    </row>
    <row r="179" spans="1:9" ht="14.4" customHeight="1" x14ac:dyDescent="0.3">
      <c r="A179" s="500"/>
      <c r="B179" s="501"/>
      <c r="C179" s="502"/>
      <c r="D179" s="499"/>
      <c r="E179" s="499"/>
      <c r="F179" s="499"/>
      <c r="G179" s="499"/>
      <c r="H179" s="472"/>
      <c r="I179" s="473"/>
    </row>
    <row r="180" spans="1:9" ht="14.4" customHeight="1" thickBot="1" x14ac:dyDescent="0.35">
      <c r="A180" s="503"/>
      <c r="B180" s="502"/>
      <c r="C180" s="502"/>
      <c r="D180" s="499"/>
      <c r="E180" s="499"/>
      <c r="F180" s="504"/>
      <c r="G180" s="505"/>
      <c r="H180" s="505"/>
      <c r="I180" s="506"/>
    </row>
    <row r="181" spans="1:9" ht="14.4" customHeight="1" thickBot="1" x14ac:dyDescent="0.35">
      <c r="A181" s="507"/>
      <c r="B181" s="508"/>
      <c r="C181" s="509"/>
      <c r="D181" s="509"/>
      <c r="E181" s="510"/>
      <c r="F181" s="442"/>
      <c r="G181" s="511"/>
      <c r="H181" s="487"/>
      <c r="I181" s="484"/>
    </row>
    <row r="182" spans="1:9" ht="14.4" customHeight="1" x14ac:dyDescent="0.3">
      <c r="A182" s="512"/>
      <c r="B182" s="513"/>
      <c r="C182" s="512"/>
      <c r="D182" s="512"/>
      <c r="E182" s="512"/>
      <c r="F182" s="512"/>
      <c r="G182" s="512"/>
      <c r="H182" s="26"/>
      <c r="I182" s="26"/>
    </row>
    <row r="183" spans="1:9" ht="14.4" customHeight="1" thickBot="1" x14ac:dyDescent="0.35"/>
    <row r="184" spans="1:9" ht="14.4" customHeight="1" x14ac:dyDescent="0.25">
      <c r="A184" s="420"/>
      <c r="B184" s="421"/>
      <c r="C184" s="422"/>
      <c r="D184" s="422"/>
      <c r="E184" s="422"/>
      <c r="F184" s="422"/>
      <c r="G184" s="422"/>
      <c r="H184" s="422"/>
      <c r="I184" s="423"/>
    </row>
    <row r="185" spans="1:9" ht="14.4" customHeight="1" x14ac:dyDescent="0.25">
      <c r="A185" s="424"/>
      <c r="B185" s="28"/>
      <c r="C185" s="24"/>
      <c r="D185" s="24"/>
      <c r="E185" s="24"/>
      <c r="F185" s="24"/>
      <c r="G185" s="24"/>
      <c r="H185" s="26"/>
      <c r="I185" s="425"/>
    </row>
    <row r="186" spans="1:9" ht="14.4" customHeight="1" x14ac:dyDescent="0.3">
      <c r="A186" s="426"/>
      <c r="B186" s="427"/>
      <c r="C186" s="18"/>
      <c r="D186" s="18"/>
      <c r="E186" s="18"/>
      <c r="F186" s="18"/>
      <c r="G186" s="18"/>
      <c r="H186" s="26"/>
      <c r="I186" s="425"/>
    </row>
    <row r="187" spans="1:9" ht="14.4" customHeight="1" x14ac:dyDescent="0.25">
      <c r="A187" s="428"/>
      <c r="B187" s="429"/>
      <c r="C187" s="24"/>
      <c r="D187" s="24"/>
      <c r="E187" s="24"/>
      <c r="F187" s="430"/>
      <c r="G187" s="431"/>
      <c r="H187" s="432"/>
      <c r="I187" s="433"/>
    </row>
    <row r="188" spans="1:9" ht="14.4" customHeight="1" x14ac:dyDescent="0.3">
      <c r="A188" s="434"/>
      <c r="B188" s="427"/>
      <c r="C188" s="18"/>
      <c r="D188" s="18"/>
      <c r="E188" s="18"/>
      <c r="F188" s="427"/>
      <c r="G188" s="18"/>
      <c r="H188" s="26"/>
      <c r="I188" s="425"/>
    </row>
    <row r="189" spans="1:9" ht="14.4" customHeight="1" x14ac:dyDescent="0.3">
      <c r="A189" s="428"/>
      <c r="B189" s="435"/>
      <c r="C189" s="28"/>
      <c r="D189" s="427"/>
      <c r="E189" s="18"/>
      <c r="F189" s="26"/>
      <c r="G189" s="29"/>
      <c r="H189" s="18"/>
      <c r="I189" s="436"/>
    </row>
    <row r="190" spans="1:9" ht="14.4" customHeight="1" thickBot="1" x14ac:dyDescent="0.35">
      <c r="A190" s="437"/>
      <c r="B190" s="438"/>
      <c r="C190" s="439"/>
      <c r="D190" s="440"/>
      <c r="E190" s="440"/>
      <c r="F190" s="438"/>
      <c r="G190" s="441"/>
      <c r="H190" s="439"/>
      <c r="I190" s="442"/>
    </row>
    <row r="191" spans="1:9" ht="14.4" customHeight="1" x14ac:dyDescent="0.25">
      <c r="A191" s="443"/>
      <c r="B191" s="444"/>
      <c r="C191" s="445"/>
      <c r="D191" s="445"/>
      <c r="E191" s="445"/>
      <c r="F191" s="445"/>
      <c r="G191" s="445"/>
      <c r="H191" s="446"/>
      <c r="I191" s="447"/>
    </row>
    <row r="192" spans="1:9" ht="14.4" customHeight="1" x14ac:dyDescent="0.25">
      <c r="A192" s="448"/>
      <c r="B192" s="449"/>
      <c r="C192" s="450"/>
      <c r="D192" s="450"/>
      <c r="E192" s="450"/>
      <c r="F192" s="450"/>
      <c r="G192" s="451"/>
      <c r="H192" s="452"/>
      <c r="I192" s="453"/>
    </row>
    <row r="193" spans="1:9" ht="14.4" customHeight="1" x14ac:dyDescent="0.25">
      <c r="A193" s="448"/>
      <c r="B193" s="449"/>
      <c r="C193" s="450"/>
      <c r="D193" s="450"/>
      <c r="E193" s="450"/>
      <c r="F193" s="450"/>
      <c r="G193" s="451"/>
      <c r="H193" s="452"/>
      <c r="I193" s="453"/>
    </row>
    <row r="194" spans="1:9" ht="14.4" customHeight="1" x14ac:dyDescent="0.25">
      <c r="A194" s="448"/>
      <c r="B194" s="449"/>
      <c r="C194" s="450"/>
      <c r="D194" s="450"/>
      <c r="E194" s="450"/>
      <c r="F194" s="450"/>
      <c r="G194" s="451"/>
      <c r="H194" s="452"/>
      <c r="I194" s="453"/>
    </row>
    <row r="195" spans="1:9" ht="14.4" customHeight="1" x14ac:dyDescent="0.25">
      <c r="A195" s="448"/>
      <c r="B195" s="449"/>
      <c r="C195" s="450"/>
      <c r="D195" s="450"/>
      <c r="E195" s="450"/>
      <c r="F195" s="450"/>
      <c r="G195" s="451"/>
      <c r="H195" s="452"/>
      <c r="I195" s="453"/>
    </row>
    <row r="196" spans="1:9" ht="14.4" customHeight="1" thickBot="1" x14ac:dyDescent="0.3">
      <c r="A196" s="454"/>
      <c r="B196" s="455"/>
      <c r="C196" s="456"/>
      <c r="D196" s="456"/>
      <c r="E196" s="456"/>
      <c r="F196" s="456"/>
      <c r="G196" s="457"/>
      <c r="H196" s="458"/>
      <c r="I196" s="459"/>
    </row>
    <row r="197" spans="1:9" ht="14.4" customHeight="1" x14ac:dyDescent="0.3">
      <c r="A197" s="460"/>
      <c r="B197" s="461"/>
      <c r="C197" s="462"/>
      <c r="D197" s="462"/>
      <c r="E197" s="462"/>
      <c r="F197" s="462"/>
      <c r="G197" s="463"/>
      <c r="H197" s="446"/>
      <c r="I197" s="447"/>
    </row>
    <row r="198" spans="1:9" ht="14.4" customHeight="1" x14ac:dyDescent="0.3">
      <c r="A198" s="464"/>
      <c r="B198" s="465"/>
      <c r="C198" s="466"/>
      <c r="D198" s="466"/>
      <c r="E198" s="466"/>
      <c r="F198" s="466"/>
      <c r="G198" s="467"/>
      <c r="H198" s="452"/>
      <c r="I198" s="453"/>
    </row>
    <row r="199" spans="1:9" ht="14.4" customHeight="1" thickBot="1" x14ac:dyDescent="0.35">
      <c r="A199" s="468"/>
      <c r="B199" s="469"/>
      <c r="C199" s="470"/>
      <c r="D199" s="470"/>
      <c r="E199" s="470"/>
      <c r="F199" s="470"/>
      <c r="G199" s="471"/>
      <c r="H199" s="472"/>
      <c r="I199" s="473"/>
    </row>
    <row r="200" spans="1:9" ht="14.4" customHeight="1" thickBot="1" x14ac:dyDescent="0.35">
      <c r="A200" s="474"/>
      <c r="B200" s="475"/>
      <c r="C200" s="476"/>
      <c r="D200" s="477"/>
      <c r="E200" s="478"/>
      <c r="F200" s="479"/>
      <c r="G200" s="480"/>
      <c r="H200" s="481"/>
      <c r="I200" s="482"/>
    </row>
    <row r="201" spans="1:9" ht="14.4" customHeight="1" thickBot="1" x14ac:dyDescent="0.35">
      <c r="A201" s="483"/>
      <c r="B201" s="484"/>
      <c r="C201" s="485"/>
      <c r="D201" s="486"/>
      <c r="E201" s="486"/>
      <c r="F201" s="440"/>
      <c r="G201" s="487"/>
      <c r="H201" s="487"/>
      <c r="I201" s="484"/>
    </row>
    <row r="202" spans="1:9" ht="14.4" customHeight="1" x14ac:dyDescent="0.25">
      <c r="A202" s="488"/>
      <c r="B202" s="489"/>
      <c r="C202" s="445"/>
      <c r="D202" s="445"/>
      <c r="E202" s="445"/>
      <c r="F202" s="445"/>
      <c r="G202" s="445"/>
      <c r="H202" s="446"/>
      <c r="I202" s="447"/>
    </row>
    <row r="203" spans="1:9" ht="14.4" customHeight="1" x14ac:dyDescent="0.3">
      <c r="A203" s="490"/>
      <c r="B203" s="491"/>
      <c r="C203" s="492"/>
      <c r="D203" s="493"/>
      <c r="E203" s="493"/>
      <c r="F203" s="493"/>
      <c r="G203" s="494"/>
      <c r="H203" s="452"/>
      <c r="I203" s="453"/>
    </row>
    <row r="204" spans="1:9" ht="14.4" customHeight="1" x14ac:dyDescent="0.3">
      <c r="A204" s="495"/>
      <c r="B204" s="496"/>
      <c r="C204" s="497"/>
      <c r="D204" s="494"/>
      <c r="E204" s="494"/>
      <c r="F204" s="494"/>
      <c r="G204" s="467"/>
      <c r="H204" s="452"/>
      <c r="I204" s="453"/>
    </row>
    <row r="205" spans="1:9" ht="14.4" customHeight="1" x14ac:dyDescent="0.3">
      <c r="A205" s="498"/>
      <c r="B205" s="496"/>
      <c r="C205" s="497"/>
      <c r="D205" s="494"/>
      <c r="E205" s="494"/>
      <c r="F205" s="494"/>
      <c r="G205" s="499"/>
      <c r="H205" s="472"/>
      <c r="I205" s="473"/>
    </row>
    <row r="206" spans="1:9" ht="14.4" customHeight="1" x14ac:dyDescent="0.3">
      <c r="A206" s="500"/>
      <c r="B206" s="501"/>
      <c r="C206" s="502"/>
      <c r="D206" s="499"/>
      <c r="E206" s="499"/>
      <c r="F206" s="499"/>
      <c r="G206" s="499"/>
      <c r="H206" s="472"/>
      <c r="I206" s="473"/>
    </row>
    <row r="207" spans="1:9" ht="14.4" customHeight="1" thickBot="1" x14ac:dyDescent="0.35">
      <c r="A207" s="503"/>
      <c r="B207" s="502"/>
      <c r="C207" s="502"/>
      <c r="D207" s="499"/>
      <c r="E207" s="499"/>
      <c r="F207" s="504"/>
      <c r="G207" s="505"/>
      <c r="H207" s="505"/>
      <c r="I207" s="506"/>
    </row>
    <row r="208" spans="1:9" ht="14.4" customHeight="1" thickBot="1" x14ac:dyDescent="0.35">
      <c r="A208" s="507"/>
      <c r="B208" s="508"/>
      <c r="C208" s="509"/>
      <c r="D208" s="509"/>
      <c r="E208" s="510"/>
      <c r="F208" s="516"/>
      <c r="G208" s="481"/>
      <c r="H208" s="517"/>
      <c r="I208" s="518"/>
    </row>
    <row r="209" spans="1:9" ht="14.4" customHeight="1" x14ac:dyDescent="0.25">
      <c r="A209" s="420"/>
      <c r="B209" s="421"/>
      <c r="C209" s="422"/>
      <c r="D209" s="422"/>
      <c r="E209" s="422"/>
      <c r="F209" s="422"/>
      <c r="G209" s="422"/>
      <c r="H209" s="422"/>
      <c r="I209" s="423"/>
    </row>
    <row r="210" spans="1:9" ht="14.4" customHeight="1" x14ac:dyDescent="0.25">
      <c r="A210" s="424"/>
      <c r="B210" s="28"/>
      <c r="C210" s="24"/>
      <c r="D210" s="24"/>
      <c r="E210" s="24"/>
      <c r="F210" s="24"/>
      <c r="G210" s="24"/>
      <c r="H210" s="26"/>
      <c r="I210" s="425"/>
    </row>
    <row r="211" spans="1:9" ht="14.4" customHeight="1" x14ac:dyDescent="0.3">
      <c r="A211" s="426"/>
      <c r="B211" s="427"/>
      <c r="C211" s="18"/>
      <c r="D211" s="18"/>
      <c r="E211" s="18"/>
      <c r="F211" s="18"/>
      <c r="G211" s="18"/>
      <c r="H211" s="26"/>
      <c r="I211" s="425"/>
    </row>
    <row r="212" spans="1:9" ht="14.4" customHeight="1" x14ac:dyDescent="0.25">
      <c r="A212" s="428"/>
      <c r="B212" s="429"/>
      <c r="C212" s="24"/>
      <c r="D212" s="24"/>
      <c r="E212" s="24"/>
      <c r="F212" s="430"/>
      <c r="G212" s="431"/>
      <c r="H212" s="432"/>
      <c r="I212" s="433"/>
    </row>
    <row r="213" spans="1:9" ht="14.4" customHeight="1" x14ac:dyDescent="0.3">
      <c r="A213" s="434"/>
      <c r="B213" s="427"/>
      <c r="C213" s="18"/>
      <c r="D213" s="18"/>
      <c r="E213" s="18"/>
      <c r="F213" s="427"/>
      <c r="G213" s="18"/>
      <c r="H213" s="26"/>
      <c r="I213" s="425"/>
    </row>
    <row r="214" spans="1:9" ht="14.4" customHeight="1" x14ac:dyDescent="0.3">
      <c r="A214" s="428"/>
      <c r="B214" s="435"/>
      <c r="C214" s="28"/>
      <c r="D214" s="427"/>
      <c r="E214" s="18"/>
      <c r="F214" s="26"/>
      <c r="G214" s="29"/>
      <c r="H214" s="18"/>
      <c r="I214" s="436"/>
    </row>
    <row r="215" spans="1:9" ht="14.4" customHeight="1" thickBot="1" x14ac:dyDescent="0.35">
      <c r="A215" s="437"/>
      <c r="B215" s="438"/>
      <c r="C215" s="439"/>
      <c r="D215" s="440"/>
      <c r="E215" s="440"/>
      <c r="F215" s="438"/>
      <c r="G215" s="441"/>
      <c r="H215" s="439"/>
      <c r="I215" s="442"/>
    </row>
    <row r="216" spans="1:9" ht="14.4" customHeight="1" x14ac:dyDescent="0.25">
      <c r="A216" s="443"/>
      <c r="B216" s="444"/>
      <c r="C216" s="445"/>
      <c r="D216" s="445"/>
      <c r="E216" s="445"/>
      <c r="F216" s="445"/>
      <c r="G216" s="445"/>
      <c r="H216" s="446"/>
      <c r="I216" s="447"/>
    </row>
    <row r="217" spans="1:9" ht="14.4" customHeight="1" x14ac:dyDescent="0.25">
      <c r="A217" s="448"/>
      <c r="B217" s="449"/>
      <c r="C217" s="450"/>
      <c r="D217" s="450"/>
      <c r="E217" s="450"/>
      <c r="F217" s="450"/>
      <c r="G217" s="451"/>
      <c r="H217" s="452"/>
      <c r="I217" s="453"/>
    </row>
    <row r="218" spans="1:9" ht="14.4" customHeight="1" x14ac:dyDescent="0.25">
      <c r="A218" s="448"/>
      <c r="B218" s="449"/>
      <c r="C218" s="450"/>
      <c r="D218" s="450"/>
      <c r="E218" s="450"/>
      <c r="F218" s="450"/>
      <c r="G218" s="451"/>
      <c r="H218" s="452"/>
      <c r="I218" s="453"/>
    </row>
    <row r="219" spans="1:9" ht="14.4" customHeight="1" x14ac:dyDescent="0.25">
      <c r="A219" s="448"/>
      <c r="B219" s="449"/>
      <c r="C219" s="450"/>
      <c r="D219" s="450"/>
      <c r="E219" s="450"/>
      <c r="F219" s="450"/>
      <c r="G219" s="451"/>
      <c r="H219" s="452"/>
      <c r="I219" s="453"/>
    </row>
    <row r="220" spans="1:9" ht="14.4" customHeight="1" x14ac:dyDescent="0.25">
      <c r="A220" s="448"/>
      <c r="B220" s="449"/>
      <c r="C220" s="450"/>
      <c r="D220" s="450"/>
      <c r="E220" s="450"/>
      <c r="F220" s="450"/>
      <c r="G220" s="451"/>
      <c r="H220" s="452"/>
      <c r="I220" s="453"/>
    </row>
    <row r="221" spans="1:9" ht="14.4" customHeight="1" thickBot="1" x14ac:dyDescent="0.3">
      <c r="A221" s="454"/>
      <c r="B221" s="455"/>
      <c r="C221" s="456"/>
      <c r="D221" s="456"/>
      <c r="E221" s="456"/>
      <c r="F221" s="456"/>
      <c r="G221" s="457"/>
      <c r="H221" s="458"/>
      <c r="I221" s="459"/>
    </row>
    <row r="222" spans="1:9" ht="14.4" customHeight="1" x14ac:dyDescent="0.3">
      <c r="A222" s="460"/>
      <c r="B222" s="461"/>
      <c r="C222" s="462"/>
      <c r="D222" s="462"/>
      <c r="E222" s="462"/>
      <c r="F222" s="462"/>
      <c r="G222" s="463"/>
      <c r="H222" s="446"/>
      <c r="I222" s="447"/>
    </row>
    <row r="223" spans="1:9" ht="14.4" customHeight="1" x14ac:dyDescent="0.3">
      <c r="A223" s="464"/>
      <c r="B223" s="465"/>
      <c r="C223" s="466"/>
      <c r="D223" s="466"/>
      <c r="E223" s="466"/>
      <c r="F223" s="466"/>
      <c r="G223" s="467"/>
      <c r="H223" s="452"/>
      <c r="I223" s="453"/>
    </row>
    <row r="224" spans="1:9" ht="14.4" customHeight="1" thickBot="1" x14ac:dyDescent="0.35">
      <c r="A224" s="468"/>
      <c r="B224" s="469"/>
      <c r="C224" s="470"/>
      <c r="D224" s="470"/>
      <c r="E224" s="470"/>
      <c r="F224" s="470"/>
      <c r="G224" s="471"/>
      <c r="H224" s="472"/>
      <c r="I224" s="473"/>
    </row>
    <row r="225" spans="1:9" ht="14.4" customHeight="1" thickBot="1" x14ac:dyDescent="0.35">
      <c r="A225" s="474"/>
      <c r="B225" s="475"/>
      <c r="C225" s="476"/>
      <c r="D225" s="477"/>
      <c r="E225" s="478"/>
      <c r="F225" s="479"/>
      <c r="G225" s="480"/>
      <c r="H225" s="481"/>
      <c r="I225" s="482"/>
    </row>
    <row r="226" spans="1:9" ht="14.4" customHeight="1" thickBot="1" x14ac:dyDescent="0.35">
      <c r="A226" s="483"/>
      <c r="B226" s="484"/>
      <c r="C226" s="485"/>
      <c r="D226" s="486"/>
      <c r="E226" s="486"/>
      <c r="F226" s="440"/>
      <c r="G226" s="487"/>
      <c r="H226" s="487"/>
      <c r="I226" s="484"/>
    </row>
    <row r="227" spans="1:9" ht="14.4" customHeight="1" x14ac:dyDescent="0.25">
      <c r="A227" s="488"/>
      <c r="B227" s="489"/>
      <c r="C227" s="445"/>
      <c r="D227" s="445"/>
      <c r="E227" s="445"/>
      <c r="F227" s="445"/>
      <c r="G227" s="445"/>
      <c r="H227" s="446"/>
      <c r="I227" s="447"/>
    </row>
    <row r="228" spans="1:9" ht="14.4" customHeight="1" x14ac:dyDescent="0.3">
      <c r="A228" s="490"/>
      <c r="B228" s="491"/>
      <c r="C228" s="492"/>
      <c r="D228" s="493"/>
      <c r="E228" s="493"/>
      <c r="F228" s="493"/>
      <c r="G228" s="494"/>
      <c r="H228" s="452"/>
      <c r="I228" s="453"/>
    </row>
    <row r="229" spans="1:9" ht="14.4" customHeight="1" x14ac:dyDescent="0.3">
      <c r="A229" s="495"/>
      <c r="B229" s="496"/>
      <c r="C229" s="497"/>
      <c r="D229" s="494"/>
      <c r="E229" s="494"/>
      <c r="F229" s="494"/>
      <c r="G229" s="467"/>
      <c r="H229" s="452"/>
      <c r="I229" s="453"/>
    </row>
    <row r="230" spans="1:9" ht="14.4" customHeight="1" x14ac:dyDescent="0.3">
      <c r="A230" s="498"/>
      <c r="B230" s="496"/>
      <c r="C230" s="497"/>
      <c r="D230" s="494"/>
      <c r="E230" s="494"/>
      <c r="F230" s="494"/>
      <c r="G230" s="499"/>
      <c r="H230" s="472"/>
      <c r="I230" s="473"/>
    </row>
    <row r="231" spans="1:9" ht="14.4" customHeight="1" x14ac:dyDescent="0.3">
      <c r="A231" s="500"/>
      <c r="B231" s="501"/>
      <c r="C231" s="502"/>
      <c r="D231" s="499"/>
      <c r="E231" s="499"/>
      <c r="F231" s="499"/>
      <c r="G231" s="499"/>
      <c r="H231" s="472"/>
      <c r="I231" s="473"/>
    </row>
    <row r="232" spans="1:9" ht="14.4" customHeight="1" thickBot="1" x14ac:dyDescent="0.35">
      <c r="A232" s="503"/>
      <c r="B232" s="502"/>
      <c r="C232" s="502"/>
      <c r="D232" s="499"/>
      <c r="E232" s="499"/>
      <c r="F232" s="504"/>
      <c r="G232" s="505"/>
      <c r="H232" s="505"/>
      <c r="I232" s="506"/>
    </row>
    <row r="233" spans="1:9" ht="14.4" customHeight="1" thickBot="1" x14ac:dyDescent="0.35">
      <c r="A233" s="507"/>
      <c r="B233" s="508"/>
      <c r="C233" s="509"/>
      <c r="D233" s="509"/>
      <c r="E233" s="510"/>
      <c r="F233" s="442"/>
      <c r="G233" s="511"/>
      <c r="H233" s="487"/>
      <c r="I233" s="484"/>
    </row>
    <row r="234" spans="1:9" ht="14.4" customHeight="1" x14ac:dyDescent="0.3">
      <c r="A234" s="512"/>
      <c r="B234" s="513"/>
      <c r="C234" s="512"/>
      <c r="D234" s="512"/>
      <c r="E234" s="512"/>
      <c r="F234" s="512"/>
      <c r="G234" s="512"/>
      <c r="H234" s="26"/>
      <c r="I234" s="26"/>
    </row>
    <row r="235" spans="1:9" ht="14.4" customHeight="1" thickBot="1" x14ac:dyDescent="0.35"/>
    <row r="236" spans="1:9" ht="14.4" customHeight="1" x14ac:dyDescent="0.25">
      <c r="A236" s="420"/>
      <c r="B236" s="421"/>
      <c r="C236" s="422"/>
      <c r="D236" s="422"/>
      <c r="E236" s="422"/>
      <c r="F236" s="422"/>
      <c r="G236" s="422"/>
      <c r="H236" s="422"/>
      <c r="I236" s="423"/>
    </row>
    <row r="237" spans="1:9" ht="14.4" customHeight="1" x14ac:dyDescent="0.25">
      <c r="A237" s="424"/>
      <c r="B237" s="28"/>
      <c r="C237" s="24"/>
      <c r="D237" s="24"/>
      <c r="E237" s="24"/>
      <c r="F237" s="24"/>
      <c r="G237" s="24"/>
      <c r="H237" s="26"/>
      <c r="I237" s="425"/>
    </row>
    <row r="238" spans="1:9" ht="14.4" customHeight="1" x14ac:dyDescent="0.3">
      <c r="A238" s="426"/>
      <c r="B238" s="427"/>
      <c r="C238" s="18"/>
      <c r="D238" s="18"/>
      <c r="E238" s="18"/>
      <c r="F238" s="18"/>
      <c r="G238" s="18"/>
      <c r="H238" s="26"/>
      <c r="I238" s="425"/>
    </row>
    <row r="239" spans="1:9" ht="14.4" customHeight="1" x14ac:dyDescent="0.25">
      <c r="A239" s="428"/>
      <c r="B239" s="429"/>
      <c r="C239" s="24"/>
      <c r="D239" s="24"/>
      <c r="E239" s="24"/>
      <c r="F239" s="430"/>
      <c r="G239" s="431"/>
      <c r="H239" s="432"/>
      <c r="I239" s="433"/>
    </row>
    <row r="240" spans="1:9" ht="14.4" customHeight="1" x14ac:dyDescent="0.3">
      <c r="A240" s="434"/>
      <c r="B240" s="427"/>
      <c r="C240" s="18"/>
      <c r="D240" s="18"/>
      <c r="E240" s="18"/>
      <c r="F240" s="427"/>
      <c r="G240" s="18"/>
      <c r="H240" s="26"/>
      <c r="I240" s="425"/>
    </row>
    <row r="241" spans="1:9" ht="14.4" customHeight="1" x14ac:dyDescent="0.3">
      <c r="A241" s="428"/>
      <c r="B241" s="435"/>
      <c r="C241" s="28"/>
      <c r="D241" s="427"/>
      <c r="E241" s="18"/>
      <c r="F241" s="26"/>
      <c r="G241" s="29"/>
      <c r="H241" s="18"/>
      <c r="I241" s="436"/>
    </row>
    <row r="242" spans="1:9" ht="14.4" customHeight="1" thickBot="1" x14ac:dyDescent="0.35">
      <c r="A242" s="437"/>
      <c r="B242" s="438"/>
      <c r="C242" s="439"/>
      <c r="D242" s="440"/>
      <c r="E242" s="440"/>
      <c r="F242" s="438"/>
      <c r="G242" s="441"/>
      <c r="H242" s="439"/>
      <c r="I242" s="442"/>
    </row>
    <row r="243" spans="1:9" ht="14.4" customHeight="1" x14ac:dyDescent="0.25">
      <c r="A243" s="443"/>
      <c r="B243" s="444"/>
      <c r="C243" s="445"/>
      <c r="D243" s="445"/>
      <c r="E243" s="445"/>
      <c r="F243" s="445"/>
      <c r="G243" s="445"/>
      <c r="H243" s="446"/>
      <c r="I243" s="447"/>
    </row>
    <row r="244" spans="1:9" ht="14.4" customHeight="1" x14ac:dyDescent="0.25">
      <c r="A244" s="448"/>
      <c r="B244" s="449"/>
      <c r="C244" s="450"/>
      <c r="D244" s="450"/>
      <c r="E244" s="450"/>
      <c r="F244" s="450"/>
      <c r="G244" s="451"/>
      <c r="H244" s="452"/>
      <c r="I244" s="453"/>
    </row>
    <row r="245" spans="1:9" ht="14.4" customHeight="1" x14ac:dyDescent="0.25">
      <c r="A245" s="448"/>
      <c r="B245" s="449"/>
      <c r="C245" s="450"/>
      <c r="D245" s="450"/>
      <c r="E245" s="450"/>
      <c r="F245" s="450"/>
      <c r="G245" s="451"/>
      <c r="H245" s="452"/>
      <c r="I245" s="453"/>
    </row>
    <row r="246" spans="1:9" ht="14.4" customHeight="1" x14ac:dyDescent="0.25">
      <c r="A246" s="448"/>
      <c r="B246" s="449"/>
      <c r="C246" s="450"/>
      <c r="D246" s="450"/>
      <c r="E246" s="450"/>
      <c r="F246" s="450"/>
      <c r="G246" s="451"/>
      <c r="H246" s="452"/>
      <c r="I246" s="453"/>
    </row>
    <row r="247" spans="1:9" ht="14.4" customHeight="1" x14ac:dyDescent="0.25">
      <c r="A247" s="448"/>
      <c r="B247" s="449"/>
      <c r="C247" s="450"/>
      <c r="D247" s="450"/>
      <c r="E247" s="450"/>
      <c r="F247" s="450"/>
      <c r="G247" s="451"/>
      <c r="H247" s="452"/>
      <c r="I247" s="453"/>
    </row>
    <row r="248" spans="1:9" ht="14.4" customHeight="1" thickBot="1" x14ac:dyDescent="0.3">
      <c r="A248" s="454"/>
      <c r="B248" s="455"/>
      <c r="C248" s="456"/>
      <c r="D248" s="456"/>
      <c r="E248" s="456"/>
      <c r="F248" s="456"/>
      <c r="G248" s="457"/>
      <c r="H248" s="458"/>
      <c r="I248" s="459"/>
    </row>
    <row r="249" spans="1:9" ht="14.4" customHeight="1" x14ac:dyDescent="0.3">
      <c r="A249" s="460"/>
      <c r="B249" s="461"/>
      <c r="C249" s="462"/>
      <c r="D249" s="462"/>
      <c r="E249" s="462"/>
      <c r="F249" s="462"/>
      <c r="G249" s="463"/>
      <c r="H249" s="446"/>
      <c r="I249" s="447"/>
    </row>
    <row r="250" spans="1:9" ht="14.4" customHeight="1" x14ac:dyDescent="0.3">
      <c r="A250" s="464"/>
      <c r="B250" s="465"/>
      <c r="C250" s="466"/>
      <c r="D250" s="466"/>
      <c r="E250" s="466"/>
      <c r="F250" s="466"/>
      <c r="G250" s="467"/>
      <c r="H250" s="452"/>
      <c r="I250" s="453"/>
    </row>
    <row r="251" spans="1:9" ht="14.4" customHeight="1" thickBot="1" x14ac:dyDescent="0.35">
      <c r="A251" s="468"/>
      <c r="B251" s="469"/>
      <c r="C251" s="470"/>
      <c r="D251" s="470"/>
      <c r="E251" s="470"/>
      <c r="F251" s="470"/>
      <c r="G251" s="471"/>
      <c r="H251" s="472"/>
      <c r="I251" s="473"/>
    </row>
    <row r="252" spans="1:9" ht="14.4" customHeight="1" thickBot="1" x14ac:dyDescent="0.35">
      <c r="A252" s="474"/>
      <c r="B252" s="475"/>
      <c r="C252" s="476"/>
      <c r="D252" s="477"/>
      <c r="E252" s="478"/>
      <c r="F252" s="479"/>
      <c r="G252" s="480"/>
      <c r="H252" s="481"/>
      <c r="I252" s="482"/>
    </row>
    <row r="253" spans="1:9" ht="14.4" customHeight="1" thickBot="1" x14ac:dyDescent="0.35">
      <c r="A253" s="483"/>
      <c r="B253" s="484"/>
      <c r="C253" s="485"/>
      <c r="D253" s="486"/>
      <c r="E253" s="486"/>
      <c r="F253" s="440"/>
      <c r="G253" s="487"/>
      <c r="H253" s="487"/>
      <c r="I253" s="484"/>
    </row>
    <row r="254" spans="1:9" ht="14.4" customHeight="1" x14ac:dyDescent="0.25">
      <c r="A254" s="488"/>
      <c r="B254" s="489"/>
      <c r="C254" s="445"/>
      <c r="D254" s="445"/>
      <c r="E254" s="445"/>
      <c r="F254" s="445"/>
      <c r="G254" s="445"/>
      <c r="H254" s="446"/>
      <c r="I254" s="447"/>
    </row>
    <row r="255" spans="1:9" ht="14.4" customHeight="1" x14ac:dyDescent="0.3">
      <c r="A255" s="490"/>
      <c r="B255" s="491"/>
      <c r="C255" s="492"/>
      <c r="D255" s="493"/>
      <c r="E255" s="493"/>
      <c r="F255" s="493"/>
      <c r="G255" s="494"/>
      <c r="H255" s="452"/>
      <c r="I255" s="453"/>
    </row>
    <row r="256" spans="1:9" ht="14.4" customHeight="1" x14ac:dyDescent="0.3">
      <c r="A256" s="495"/>
      <c r="B256" s="496"/>
      <c r="C256" s="497"/>
      <c r="D256" s="494"/>
      <c r="E256" s="494"/>
      <c r="F256" s="494"/>
      <c r="G256" s="467"/>
      <c r="H256" s="452"/>
      <c r="I256" s="453"/>
    </row>
    <row r="257" spans="1:9" ht="14.4" customHeight="1" x14ac:dyDescent="0.3">
      <c r="A257" s="498"/>
      <c r="B257" s="496"/>
      <c r="C257" s="497"/>
      <c r="D257" s="494"/>
      <c r="E257" s="494"/>
      <c r="F257" s="494"/>
      <c r="G257" s="499"/>
      <c r="H257" s="472"/>
      <c r="I257" s="473"/>
    </row>
    <row r="258" spans="1:9" ht="14.4" customHeight="1" x14ac:dyDescent="0.3">
      <c r="A258" s="500"/>
      <c r="B258" s="501"/>
      <c r="C258" s="502"/>
      <c r="D258" s="499"/>
      <c r="E258" s="499"/>
      <c r="F258" s="499"/>
      <c r="G258" s="499"/>
      <c r="H258" s="472"/>
      <c r="I258" s="473"/>
    </row>
    <row r="259" spans="1:9" ht="14.4" customHeight="1" thickBot="1" x14ac:dyDescent="0.35">
      <c r="A259" s="503"/>
      <c r="B259" s="502"/>
      <c r="C259" s="502"/>
      <c r="D259" s="499"/>
      <c r="E259" s="499"/>
      <c r="F259" s="504"/>
      <c r="G259" s="505"/>
      <c r="H259" s="505"/>
      <c r="I259" s="506"/>
    </row>
    <row r="260" spans="1:9" ht="14.4" customHeight="1" thickBot="1" x14ac:dyDescent="0.35">
      <c r="A260" s="507"/>
      <c r="B260" s="508"/>
      <c r="C260" s="509"/>
      <c r="D260" s="509"/>
      <c r="E260" s="510"/>
      <c r="F260" s="442"/>
      <c r="G260" s="511"/>
      <c r="H260" s="487"/>
      <c r="I260" s="484"/>
    </row>
    <row r="261" spans="1:9" ht="14.4" customHeight="1" x14ac:dyDescent="0.25">
      <c r="A261" s="420"/>
      <c r="B261" s="421"/>
      <c r="C261" s="422"/>
      <c r="D261" s="422"/>
      <c r="E261" s="422"/>
      <c r="F261" s="422"/>
      <c r="G261" s="422"/>
      <c r="H261" s="422"/>
      <c r="I261" s="423"/>
    </row>
    <row r="262" spans="1:9" ht="14.4" customHeight="1" x14ac:dyDescent="0.3">
      <c r="A262" s="524"/>
      <c r="B262" s="522"/>
      <c r="C262" s="522"/>
      <c r="D262" s="522"/>
      <c r="E262" s="522"/>
      <c r="F262" s="522"/>
      <c r="G262" s="522"/>
      <c r="H262" s="522"/>
      <c r="I262" s="525"/>
    </row>
    <row r="263" spans="1:9" ht="14.4" customHeight="1" x14ac:dyDescent="0.3">
      <c r="A263" s="426"/>
      <c r="B263" s="427"/>
      <c r="C263" s="18"/>
      <c r="D263" s="18"/>
      <c r="E263" s="18"/>
      <c r="F263" s="18"/>
      <c r="G263" s="18"/>
      <c r="H263" s="26"/>
      <c r="I263" s="425"/>
    </row>
    <row r="264" spans="1:9" ht="14.4" customHeight="1" x14ac:dyDescent="0.25">
      <c r="A264" s="428"/>
      <c r="B264" s="429"/>
      <c r="C264" s="24"/>
      <c r="D264" s="24"/>
      <c r="E264" s="24"/>
      <c r="F264" s="430"/>
      <c r="G264" s="431"/>
      <c r="H264" s="432"/>
      <c r="I264" s="433"/>
    </row>
    <row r="265" spans="1:9" ht="14.4" customHeight="1" x14ac:dyDescent="0.3">
      <c r="A265" s="434"/>
      <c r="B265" s="427"/>
      <c r="C265" s="18"/>
      <c r="D265" s="18"/>
      <c r="E265" s="18"/>
      <c r="F265" s="427"/>
      <c r="G265" s="18"/>
      <c r="H265" s="26"/>
      <c r="I265" s="425"/>
    </row>
    <row r="266" spans="1:9" ht="14.4" customHeight="1" x14ac:dyDescent="0.3">
      <c r="A266" s="428"/>
      <c r="B266" s="435"/>
      <c r="C266" s="28"/>
      <c r="D266" s="427"/>
      <c r="E266" s="18"/>
      <c r="F266" s="26"/>
      <c r="G266" s="29"/>
      <c r="H266" s="18"/>
      <c r="I266" s="436"/>
    </row>
    <row r="267" spans="1:9" ht="14.4" customHeight="1" thickBot="1" x14ac:dyDescent="0.35">
      <c r="A267" s="437"/>
      <c r="B267" s="438"/>
      <c r="C267" s="439"/>
      <c r="D267" s="440"/>
      <c r="E267" s="440"/>
      <c r="F267" s="438"/>
      <c r="G267" s="441"/>
      <c r="H267" s="439"/>
      <c r="I267" s="442"/>
    </row>
    <row r="268" spans="1:9" ht="14.4" customHeight="1" x14ac:dyDescent="0.25">
      <c r="A268" s="443"/>
      <c r="B268" s="444"/>
      <c r="C268" s="445"/>
      <c r="D268" s="445"/>
      <c r="E268" s="445"/>
      <c r="F268" s="445"/>
      <c r="G268" s="445"/>
      <c r="H268" s="446"/>
      <c r="I268" s="447"/>
    </row>
    <row r="269" spans="1:9" ht="14.4" customHeight="1" x14ac:dyDescent="0.25">
      <c r="A269" s="448"/>
      <c r="B269" s="449"/>
      <c r="C269" s="450"/>
      <c r="D269" s="450"/>
      <c r="E269" s="450"/>
      <c r="F269" s="450"/>
      <c r="G269" s="451"/>
      <c r="H269" s="452"/>
      <c r="I269" s="453"/>
    </row>
    <row r="270" spans="1:9" ht="14.4" customHeight="1" x14ac:dyDescent="0.25">
      <c r="A270" s="448"/>
      <c r="B270" s="449"/>
      <c r="C270" s="450"/>
      <c r="D270" s="450"/>
      <c r="E270" s="450"/>
      <c r="F270" s="450"/>
      <c r="G270" s="451"/>
      <c r="H270" s="452"/>
      <c r="I270" s="453"/>
    </row>
    <row r="271" spans="1:9" ht="14.4" customHeight="1" x14ac:dyDescent="0.25">
      <c r="A271" s="448"/>
      <c r="B271" s="449"/>
      <c r="C271" s="450"/>
      <c r="D271" s="450"/>
      <c r="E271" s="450"/>
      <c r="F271" s="450"/>
      <c r="G271" s="451"/>
      <c r="H271" s="452"/>
      <c r="I271" s="453"/>
    </row>
    <row r="272" spans="1:9" ht="14.4" customHeight="1" x14ac:dyDescent="0.25">
      <c r="A272" s="448"/>
      <c r="B272" s="449"/>
      <c r="C272" s="450"/>
      <c r="D272" s="450"/>
      <c r="E272" s="450"/>
      <c r="F272" s="450"/>
      <c r="G272" s="451"/>
      <c r="H272" s="452"/>
      <c r="I272" s="453"/>
    </row>
    <row r="273" spans="1:9" ht="14.4" customHeight="1" thickBot="1" x14ac:dyDescent="0.3">
      <c r="A273" s="454"/>
      <c r="B273" s="455"/>
      <c r="C273" s="456"/>
      <c r="D273" s="456"/>
      <c r="E273" s="456"/>
      <c r="F273" s="456"/>
      <c r="G273" s="457"/>
      <c r="H273" s="458"/>
      <c r="I273" s="459"/>
    </row>
    <row r="274" spans="1:9" ht="14.4" customHeight="1" x14ac:dyDescent="0.3">
      <c r="A274" s="460"/>
      <c r="B274" s="461"/>
      <c r="C274" s="462"/>
      <c r="D274" s="462"/>
      <c r="E274" s="462"/>
      <c r="F274" s="462"/>
      <c r="G274" s="463"/>
      <c r="H274" s="446"/>
      <c r="I274" s="447"/>
    </row>
    <row r="275" spans="1:9" ht="14.4" customHeight="1" x14ac:dyDescent="0.3">
      <c r="A275" s="464"/>
      <c r="B275" s="465"/>
      <c r="C275" s="466"/>
      <c r="D275" s="466"/>
      <c r="E275" s="466"/>
      <c r="F275" s="466"/>
      <c r="G275" s="467"/>
      <c r="H275" s="452"/>
      <c r="I275" s="453"/>
    </row>
    <row r="276" spans="1:9" ht="14.4" customHeight="1" thickBot="1" x14ac:dyDescent="0.35">
      <c r="A276" s="468"/>
      <c r="B276" s="469"/>
      <c r="C276" s="470"/>
      <c r="D276" s="470"/>
      <c r="E276" s="470"/>
      <c r="F276" s="470"/>
      <c r="G276" s="471"/>
      <c r="H276" s="472"/>
      <c r="I276" s="473"/>
    </row>
    <row r="277" spans="1:9" ht="14.4" customHeight="1" thickBot="1" x14ac:dyDescent="0.35">
      <c r="A277" s="474"/>
      <c r="B277" s="475"/>
      <c r="C277" s="476"/>
      <c r="D277" s="477"/>
      <c r="E277" s="478"/>
      <c r="F277" s="479"/>
      <c r="G277" s="480"/>
      <c r="H277" s="481"/>
      <c r="I277" s="482"/>
    </row>
    <row r="278" spans="1:9" ht="14.4" customHeight="1" thickBot="1" x14ac:dyDescent="0.35">
      <c r="A278" s="483"/>
      <c r="B278" s="484"/>
      <c r="C278" s="485"/>
      <c r="D278" s="486"/>
      <c r="E278" s="486"/>
      <c r="F278" s="440"/>
      <c r="G278" s="487"/>
      <c r="H278" s="487"/>
      <c r="I278" s="484"/>
    </row>
    <row r="279" spans="1:9" ht="14.4" customHeight="1" x14ac:dyDescent="0.25">
      <c r="A279" s="488"/>
      <c r="B279" s="489"/>
      <c r="C279" s="445"/>
      <c r="D279" s="445"/>
      <c r="E279" s="445"/>
      <c r="F279" s="445"/>
      <c r="G279" s="445"/>
      <c r="H279" s="446"/>
      <c r="I279" s="447"/>
    </row>
    <row r="280" spans="1:9" ht="14.4" customHeight="1" x14ac:dyDescent="0.3">
      <c r="A280" s="490"/>
      <c r="B280" s="491"/>
      <c r="C280" s="492"/>
      <c r="D280" s="493"/>
      <c r="E280" s="493"/>
      <c r="F280" s="493"/>
      <c r="G280" s="494"/>
      <c r="H280" s="452"/>
      <c r="I280" s="453"/>
    </row>
    <row r="281" spans="1:9" ht="14.4" customHeight="1" x14ac:dyDescent="0.3">
      <c r="A281" s="495"/>
      <c r="B281" s="496"/>
      <c r="C281" s="497"/>
      <c r="D281" s="494"/>
      <c r="E281" s="494"/>
      <c r="F281" s="494"/>
      <c r="G281" s="467"/>
      <c r="H281" s="452"/>
      <c r="I281" s="453"/>
    </row>
    <row r="282" spans="1:9" ht="14.4" customHeight="1" x14ac:dyDescent="0.3">
      <c r="A282" s="498"/>
      <c r="B282" s="496"/>
      <c r="C282" s="497"/>
      <c r="D282" s="494"/>
      <c r="E282" s="494"/>
      <c r="F282" s="494"/>
      <c r="G282" s="499"/>
      <c r="H282" s="472"/>
      <c r="I282" s="473"/>
    </row>
    <row r="283" spans="1:9" ht="14.4" customHeight="1" x14ac:dyDescent="0.3">
      <c r="A283" s="500"/>
      <c r="B283" s="501"/>
      <c r="C283" s="502"/>
      <c r="D283" s="499"/>
      <c r="E283" s="499"/>
      <c r="F283" s="499"/>
      <c r="G283" s="499"/>
      <c r="H283" s="472"/>
      <c r="I283" s="473"/>
    </row>
    <row r="284" spans="1:9" ht="14.4" customHeight="1" thickBot="1" x14ac:dyDescent="0.35">
      <c r="A284" s="503"/>
      <c r="B284" s="502"/>
      <c r="C284" s="502"/>
      <c r="D284" s="499"/>
      <c r="E284" s="499"/>
      <c r="F284" s="504"/>
      <c r="G284" s="505"/>
      <c r="H284" s="505"/>
      <c r="I284" s="506"/>
    </row>
    <row r="285" spans="1:9" ht="14.4" customHeight="1" thickBot="1" x14ac:dyDescent="0.35">
      <c r="A285" s="507"/>
      <c r="B285" s="508"/>
      <c r="C285" s="509"/>
      <c r="D285" s="509"/>
      <c r="E285" s="510"/>
      <c r="F285" s="442"/>
      <c r="G285" s="511"/>
      <c r="H285" s="487"/>
      <c r="I285" s="484"/>
    </row>
    <row r="286" spans="1:9" ht="14.4" customHeight="1" x14ac:dyDescent="0.3">
      <c r="A286" s="512"/>
      <c r="B286" s="513"/>
      <c r="C286" s="512"/>
      <c r="D286" s="512"/>
      <c r="E286" s="512"/>
      <c r="F286" s="512"/>
      <c r="G286" s="512"/>
      <c r="H286" s="26"/>
      <c r="I286" s="26"/>
    </row>
    <row r="287" spans="1:9" ht="14.4" customHeight="1" thickBot="1" x14ac:dyDescent="0.35"/>
    <row r="288" spans="1:9" ht="14.4" customHeight="1" x14ac:dyDescent="0.25">
      <c r="A288" s="420"/>
      <c r="B288" s="421"/>
      <c r="C288" s="422"/>
      <c r="D288" s="422"/>
      <c r="E288" s="422"/>
      <c r="F288" s="422"/>
      <c r="G288" s="422"/>
      <c r="H288" s="422"/>
      <c r="I288" s="423"/>
    </row>
    <row r="289" spans="1:9" ht="14.4" customHeight="1" x14ac:dyDescent="0.25">
      <c r="A289" s="424"/>
      <c r="B289" s="28"/>
      <c r="C289" s="24"/>
      <c r="D289" s="24"/>
      <c r="E289" s="24"/>
      <c r="F289" s="24"/>
      <c r="G289" s="24"/>
      <c r="H289" s="26"/>
      <c r="I289" s="425"/>
    </row>
    <row r="290" spans="1:9" ht="14.4" customHeight="1" x14ac:dyDescent="0.3">
      <c r="A290" s="426"/>
      <c r="B290" s="427"/>
      <c r="C290" s="18"/>
      <c r="D290" s="18"/>
      <c r="E290" s="18"/>
      <c r="F290" s="18"/>
      <c r="G290" s="18"/>
      <c r="H290" s="26"/>
      <c r="I290" s="425"/>
    </row>
    <row r="291" spans="1:9" ht="14.4" customHeight="1" x14ac:dyDescent="0.25">
      <c r="A291" s="428"/>
      <c r="B291" s="429"/>
      <c r="C291" s="24"/>
      <c r="D291" s="24"/>
      <c r="E291" s="24"/>
      <c r="F291" s="430"/>
      <c r="G291" s="431"/>
      <c r="H291" s="432"/>
      <c r="I291" s="433"/>
    </row>
    <row r="292" spans="1:9" ht="14.4" customHeight="1" x14ac:dyDescent="0.3">
      <c r="A292" s="434"/>
      <c r="B292" s="427"/>
      <c r="C292" s="18"/>
      <c r="D292" s="18"/>
      <c r="E292" s="18"/>
      <c r="F292" s="427"/>
      <c r="G292" s="18"/>
      <c r="H292" s="26"/>
      <c r="I292" s="425"/>
    </row>
    <row r="293" spans="1:9" ht="14.4" customHeight="1" x14ac:dyDescent="0.3">
      <c r="A293" s="428"/>
      <c r="B293" s="435"/>
      <c r="C293" s="28"/>
      <c r="D293" s="427"/>
      <c r="E293" s="18"/>
      <c r="F293" s="26"/>
      <c r="G293" s="29"/>
      <c r="H293" s="18"/>
      <c r="I293" s="436"/>
    </row>
    <row r="294" spans="1:9" ht="14.4" customHeight="1" thickBot="1" x14ac:dyDescent="0.35">
      <c r="A294" s="437"/>
      <c r="B294" s="438"/>
      <c r="C294" s="439"/>
      <c r="D294" s="440"/>
      <c r="E294" s="440"/>
      <c r="F294" s="438"/>
      <c r="G294" s="441"/>
      <c r="H294" s="439"/>
      <c r="I294" s="442"/>
    </row>
    <row r="295" spans="1:9" ht="14.4" customHeight="1" x14ac:dyDescent="0.25">
      <c r="A295" s="443"/>
      <c r="B295" s="444"/>
      <c r="C295" s="445"/>
      <c r="D295" s="445"/>
      <c r="E295" s="445"/>
      <c r="F295" s="445"/>
      <c r="G295" s="445"/>
      <c r="H295" s="446"/>
      <c r="I295" s="447"/>
    </row>
    <row r="296" spans="1:9" ht="14.4" customHeight="1" x14ac:dyDescent="0.25">
      <c r="A296" s="448"/>
      <c r="B296" s="449"/>
      <c r="C296" s="450"/>
      <c r="D296" s="450"/>
      <c r="E296" s="450"/>
      <c r="F296" s="450"/>
      <c r="G296" s="451"/>
      <c r="H296" s="452"/>
      <c r="I296" s="453"/>
    </row>
    <row r="297" spans="1:9" ht="14.4" customHeight="1" x14ac:dyDescent="0.25">
      <c r="A297" s="448"/>
      <c r="B297" s="449"/>
      <c r="C297" s="450"/>
      <c r="D297" s="450"/>
      <c r="E297" s="450"/>
      <c r="F297" s="450"/>
      <c r="G297" s="451"/>
      <c r="H297" s="452"/>
      <c r="I297" s="453"/>
    </row>
    <row r="298" spans="1:9" ht="14.4" customHeight="1" x14ac:dyDescent="0.25">
      <c r="A298" s="448"/>
      <c r="B298" s="449"/>
      <c r="C298" s="450"/>
      <c r="D298" s="450"/>
      <c r="E298" s="450"/>
      <c r="F298" s="450"/>
      <c r="G298" s="451"/>
      <c r="H298" s="452"/>
      <c r="I298" s="453"/>
    </row>
    <row r="299" spans="1:9" ht="14.4" customHeight="1" x14ac:dyDescent="0.25">
      <c r="A299" s="448"/>
      <c r="B299" s="449"/>
      <c r="C299" s="450"/>
      <c r="D299" s="450"/>
      <c r="E299" s="450"/>
      <c r="F299" s="450"/>
      <c r="G299" s="451"/>
      <c r="H299" s="452"/>
      <c r="I299" s="453"/>
    </row>
    <row r="300" spans="1:9" ht="14.4" customHeight="1" thickBot="1" x14ac:dyDescent="0.3">
      <c r="A300" s="454"/>
      <c r="B300" s="455"/>
      <c r="C300" s="456"/>
      <c r="D300" s="456"/>
      <c r="E300" s="456"/>
      <c r="F300" s="456"/>
      <c r="G300" s="457"/>
      <c r="H300" s="458"/>
      <c r="I300" s="459"/>
    </row>
    <row r="301" spans="1:9" ht="14.4" customHeight="1" x14ac:dyDescent="0.3">
      <c r="A301" s="460"/>
      <c r="B301" s="461"/>
      <c r="C301" s="462"/>
      <c r="D301" s="462"/>
      <c r="E301" s="462"/>
      <c r="F301" s="462"/>
      <c r="G301" s="463"/>
      <c r="H301" s="446"/>
      <c r="I301" s="447"/>
    </row>
    <row r="302" spans="1:9" ht="14.4" customHeight="1" x14ac:dyDescent="0.3">
      <c r="A302" s="464"/>
      <c r="B302" s="465"/>
      <c r="C302" s="466"/>
      <c r="D302" s="466"/>
      <c r="E302" s="466"/>
      <c r="F302" s="466"/>
      <c r="G302" s="467"/>
      <c r="H302" s="452"/>
      <c r="I302" s="453"/>
    </row>
    <row r="303" spans="1:9" ht="14.4" customHeight="1" thickBot="1" x14ac:dyDescent="0.35">
      <c r="A303" s="468"/>
      <c r="B303" s="469"/>
      <c r="C303" s="470"/>
      <c r="D303" s="470"/>
      <c r="E303" s="470"/>
      <c r="F303" s="470"/>
      <c r="G303" s="471"/>
      <c r="H303" s="472"/>
      <c r="I303" s="473"/>
    </row>
    <row r="304" spans="1:9" ht="14.4" customHeight="1" thickBot="1" x14ac:dyDescent="0.35">
      <c r="A304" s="474"/>
      <c r="B304" s="475"/>
      <c r="C304" s="476"/>
      <c r="D304" s="477"/>
      <c r="E304" s="478"/>
      <c r="F304" s="479"/>
      <c r="G304" s="480"/>
      <c r="H304" s="481"/>
      <c r="I304" s="482"/>
    </row>
    <row r="305" spans="1:9" ht="14.4" customHeight="1" thickBot="1" x14ac:dyDescent="0.35">
      <c r="A305" s="483"/>
      <c r="B305" s="484"/>
      <c r="C305" s="485"/>
      <c r="D305" s="486"/>
      <c r="E305" s="486"/>
      <c r="F305" s="440"/>
      <c r="G305" s="487"/>
      <c r="H305" s="487"/>
      <c r="I305" s="484"/>
    </row>
    <row r="306" spans="1:9" ht="14.4" customHeight="1" x14ac:dyDescent="0.25">
      <c r="A306" s="488"/>
      <c r="B306" s="489"/>
      <c r="C306" s="445"/>
      <c r="D306" s="445"/>
      <c r="E306" s="445"/>
      <c r="F306" s="445"/>
      <c r="G306" s="445"/>
      <c r="H306" s="446"/>
      <c r="I306" s="447"/>
    </row>
    <row r="307" spans="1:9" ht="14.4" customHeight="1" x14ac:dyDescent="0.3">
      <c r="A307" s="490"/>
      <c r="B307" s="491"/>
      <c r="C307" s="492"/>
      <c r="D307" s="493"/>
      <c r="E307" s="493"/>
      <c r="F307" s="493"/>
      <c r="G307" s="494"/>
      <c r="H307" s="452"/>
      <c r="I307" s="453"/>
    </row>
    <row r="308" spans="1:9" ht="14.4" customHeight="1" x14ac:dyDescent="0.3">
      <c r="A308" s="495"/>
      <c r="B308" s="496"/>
      <c r="C308" s="497"/>
      <c r="D308" s="494"/>
      <c r="E308" s="494"/>
      <c r="F308" s="494"/>
      <c r="G308" s="467"/>
      <c r="H308" s="452"/>
      <c r="I308" s="453"/>
    </row>
    <row r="309" spans="1:9" ht="14.4" customHeight="1" x14ac:dyDescent="0.3">
      <c r="A309" s="498"/>
      <c r="B309" s="496"/>
      <c r="C309" s="497"/>
      <c r="D309" s="494"/>
      <c r="E309" s="494"/>
      <c r="F309" s="494"/>
      <c r="G309" s="499"/>
      <c r="H309" s="472"/>
      <c r="I309" s="473"/>
    </row>
    <row r="310" spans="1:9" ht="14.4" customHeight="1" x14ac:dyDescent="0.3">
      <c r="A310" s="500"/>
      <c r="B310" s="501"/>
      <c r="C310" s="502"/>
      <c r="D310" s="499"/>
      <c r="E310" s="499"/>
      <c r="F310" s="499"/>
      <c r="G310" s="499"/>
      <c r="H310" s="472"/>
      <c r="I310" s="473"/>
    </row>
    <row r="311" spans="1:9" ht="14.4" customHeight="1" thickBot="1" x14ac:dyDescent="0.35">
      <c r="A311" s="503"/>
      <c r="B311" s="502"/>
      <c r="C311" s="502"/>
      <c r="D311" s="499"/>
      <c r="E311" s="499"/>
      <c r="F311" s="504"/>
      <c r="G311" s="505"/>
      <c r="H311" s="505"/>
      <c r="I311" s="506"/>
    </row>
    <row r="312" spans="1:9" ht="14.4" customHeight="1" thickBot="1" x14ac:dyDescent="0.35">
      <c r="A312" s="507"/>
      <c r="B312" s="508"/>
      <c r="C312" s="509"/>
      <c r="D312" s="509"/>
      <c r="E312" s="510"/>
      <c r="F312" s="516"/>
      <c r="G312" s="481"/>
      <c r="H312" s="517"/>
      <c r="I312" s="518"/>
    </row>
    <row r="313" spans="1:9" ht="14.4" customHeight="1" x14ac:dyDescent="0.25">
      <c r="A313" s="420"/>
      <c r="B313" s="421"/>
      <c r="C313" s="422"/>
      <c r="D313" s="422"/>
      <c r="E313" s="422"/>
      <c r="F313" s="422"/>
      <c r="G313" s="422"/>
      <c r="H313" s="422"/>
      <c r="I313" s="423"/>
    </row>
    <row r="314" spans="1:9" ht="14.4" customHeight="1" x14ac:dyDescent="0.3">
      <c r="A314" s="524"/>
      <c r="B314" s="522"/>
      <c r="C314" s="522"/>
      <c r="D314" s="522"/>
      <c r="E314" s="522"/>
      <c r="F314" s="522"/>
      <c r="G314" s="522"/>
      <c r="H314" s="522"/>
      <c r="I314" s="525"/>
    </row>
    <row r="315" spans="1:9" ht="14.4" customHeight="1" x14ac:dyDescent="0.3">
      <c r="A315" s="524"/>
      <c r="B315" s="522"/>
      <c r="C315" s="522"/>
      <c r="D315" s="522"/>
      <c r="E315" s="522"/>
      <c r="F315" s="522"/>
      <c r="G315" s="522"/>
      <c r="H315" s="522"/>
      <c r="I315" s="525"/>
    </row>
    <row r="316" spans="1:9" ht="14.4" customHeight="1" x14ac:dyDescent="0.3">
      <c r="A316" s="524"/>
      <c r="B316" s="522"/>
      <c r="C316" s="522"/>
      <c r="D316" s="522"/>
      <c r="E316" s="522"/>
      <c r="F316" s="430"/>
      <c r="G316" s="522"/>
      <c r="H316" s="522"/>
      <c r="I316" s="525"/>
    </row>
    <row r="317" spans="1:9" ht="14.4" customHeight="1" x14ac:dyDescent="0.3">
      <c r="A317" s="524"/>
      <c r="B317" s="522"/>
      <c r="C317" s="522"/>
      <c r="D317" s="522"/>
      <c r="E317" s="522"/>
      <c r="F317" s="522"/>
      <c r="G317" s="522"/>
      <c r="H317" s="522"/>
      <c r="I317" s="525"/>
    </row>
    <row r="318" spans="1:9" ht="14.4" customHeight="1" x14ac:dyDescent="0.3">
      <c r="A318" s="428"/>
      <c r="B318" s="435"/>
      <c r="C318" s="28"/>
      <c r="D318" s="427"/>
      <c r="E318" s="18"/>
      <c r="F318" s="26"/>
      <c r="G318" s="29"/>
      <c r="H318" s="18"/>
      <c r="I318" s="436"/>
    </row>
    <row r="319" spans="1:9" ht="14.4" customHeight="1" thickBot="1" x14ac:dyDescent="0.35">
      <c r="A319" s="437"/>
      <c r="B319" s="438"/>
      <c r="C319" s="439"/>
      <c r="D319" s="440"/>
      <c r="E319" s="440"/>
      <c r="F319" s="438"/>
      <c r="G319" s="441"/>
      <c r="H319" s="439"/>
      <c r="I319" s="442"/>
    </row>
    <row r="320" spans="1:9" ht="14.4" customHeight="1" x14ac:dyDescent="0.25">
      <c r="A320" s="443"/>
      <c r="B320" s="444"/>
      <c r="C320" s="445"/>
      <c r="D320" s="445"/>
      <c r="E320" s="445"/>
      <c r="F320" s="445"/>
      <c r="G320" s="445"/>
      <c r="H320" s="446"/>
      <c r="I320" s="447"/>
    </row>
    <row r="321" spans="1:9" ht="14.4" customHeight="1" x14ac:dyDescent="0.25">
      <c r="A321" s="448"/>
      <c r="B321" s="449"/>
      <c r="C321" s="450"/>
      <c r="D321" s="450"/>
      <c r="E321" s="450"/>
      <c r="F321" s="450"/>
      <c r="G321" s="451"/>
      <c r="H321" s="452"/>
      <c r="I321" s="453"/>
    </row>
    <row r="322" spans="1:9" ht="14.4" customHeight="1" x14ac:dyDescent="0.25">
      <c r="A322" s="448"/>
      <c r="B322" s="449"/>
      <c r="C322" s="450"/>
      <c r="D322" s="450"/>
      <c r="E322" s="450"/>
      <c r="F322" s="450"/>
      <c r="G322" s="451"/>
      <c r="H322" s="452"/>
      <c r="I322" s="453"/>
    </row>
    <row r="323" spans="1:9" ht="14.4" customHeight="1" x14ac:dyDescent="0.25">
      <c r="A323" s="448"/>
      <c r="B323" s="449"/>
      <c r="C323" s="450"/>
      <c r="D323" s="450"/>
      <c r="E323" s="450"/>
      <c r="F323" s="450"/>
      <c r="G323" s="451"/>
      <c r="H323" s="452"/>
      <c r="I323" s="453"/>
    </row>
    <row r="324" spans="1:9" ht="14.4" customHeight="1" x14ac:dyDescent="0.25">
      <c r="A324" s="448"/>
      <c r="B324" s="449"/>
      <c r="C324" s="450"/>
      <c r="D324" s="450"/>
      <c r="E324" s="450"/>
      <c r="F324" s="450"/>
      <c r="G324" s="451"/>
      <c r="H324" s="452"/>
      <c r="I324" s="453"/>
    </row>
    <row r="325" spans="1:9" ht="14.4" customHeight="1" thickBot="1" x14ac:dyDescent="0.3">
      <c r="A325" s="454"/>
      <c r="B325" s="455"/>
      <c r="C325" s="456"/>
      <c r="D325" s="456"/>
      <c r="E325" s="456"/>
      <c r="F325" s="456"/>
      <c r="G325" s="457"/>
      <c r="H325" s="458"/>
      <c r="I325" s="459"/>
    </row>
    <row r="326" spans="1:9" ht="14.4" customHeight="1" x14ac:dyDescent="0.3">
      <c r="A326" s="460"/>
      <c r="B326" s="461"/>
      <c r="C326" s="462"/>
      <c r="D326" s="462"/>
      <c r="E326" s="462"/>
      <c r="F326" s="462"/>
      <c r="G326" s="463"/>
      <c r="H326" s="446"/>
      <c r="I326" s="447"/>
    </row>
    <row r="327" spans="1:9" ht="14.4" customHeight="1" x14ac:dyDescent="0.3">
      <c r="A327" s="464"/>
      <c r="B327" s="465"/>
      <c r="C327" s="466"/>
      <c r="D327" s="466"/>
      <c r="E327" s="466"/>
      <c r="F327" s="466"/>
      <c r="G327" s="467"/>
      <c r="H327" s="452"/>
      <c r="I327" s="453"/>
    </row>
    <row r="328" spans="1:9" ht="14.4" customHeight="1" thickBot="1" x14ac:dyDescent="0.35">
      <c r="A328" s="468"/>
      <c r="B328" s="469"/>
      <c r="C328" s="470"/>
      <c r="D328" s="470"/>
      <c r="E328" s="470"/>
      <c r="F328" s="470"/>
      <c r="G328" s="471"/>
      <c r="H328" s="472"/>
      <c r="I328" s="473"/>
    </row>
    <row r="329" spans="1:9" ht="14.4" customHeight="1" thickBot="1" x14ac:dyDescent="0.35">
      <c r="A329" s="474"/>
      <c r="B329" s="475"/>
      <c r="C329" s="476"/>
      <c r="D329" s="477"/>
      <c r="E329" s="478"/>
      <c r="F329" s="479"/>
      <c r="G329" s="480"/>
      <c r="H329" s="481"/>
      <c r="I329" s="482"/>
    </row>
    <row r="330" spans="1:9" ht="14.4" customHeight="1" thickBot="1" x14ac:dyDescent="0.35">
      <c r="A330" s="483"/>
      <c r="B330" s="484"/>
      <c r="C330" s="485"/>
      <c r="D330" s="486"/>
      <c r="E330" s="486"/>
      <c r="F330" s="440"/>
      <c r="G330" s="487"/>
      <c r="H330" s="487"/>
      <c r="I330" s="484"/>
    </row>
    <row r="331" spans="1:9" ht="14.4" customHeight="1" x14ac:dyDescent="0.25">
      <c r="A331" s="488"/>
      <c r="B331" s="489"/>
      <c r="C331" s="445"/>
      <c r="D331" s="445"/>
      <c r="E331" s="445"/>
      <c r="F331" s="445"/>
      <c r="G331" s="445"/>
      <c r="H331" s="446"/>
      <c r="I331" s="447"/>
    </row>
    <row r="332" spans="1:9" ht="14.4" customHeight="1" x14ac:dyDescent="0.3">
      <c r="A332" s="490"/>
      <c r="B332" s="491"/>
      <c r="C332" s="492"/>
      <c r="D332" s="493"/>
      <c r="E332" s="493"/>
      <c r="F332" s="493"/>
      <c r="G332" s="494"/>
      <c r="H332" s="452"/>
      <c r="I332" s="453"/>
    </row>
    <row r="333" spans="1:9" ht="14.4" customHeight="1" x14ac:dyDescent="0.3">
      <c r="A333" s="495"/>
      <c r="B333" s="496"/>
      <c r="C333" s="497"/>
      <c r="D333" s="494"/>
      <c r="E333" s="494"/>
      <c r="F333" s="494"/>
      <c r="G333" s="467"/>
      <c r="H333" s="452"/>
      <c r="I333" s="453"/>
    </row>
    <row r="334" spans="1:9" ht="14.4" customHeight="1" x14ac:dyDescent="0.3">
      <c r="A334" s="498"/>
      <c r="B334" s="496"/>
      <c r="C334" s="497"/>
      <c r="D334" s="494"/>
      <c r="E334" s="494"/>
      <c r="F334" s="494"/>
      <c r="G334" s="499"/>
      <c r="H334" s="472"/>
      <c r="I334" s="473"/>
    </row>
    <row r="335" spans="1:9" ht="14.4" customHeight="1" x14ac:dyDescent="0.3">
      <c r="A335" s="500"/>
      <c r="B335" s="501"/>
      <c r="C335" s="502"/>
      <c r="D335" s="499"/>
      <c r="E335" s="499"/>
      <c r="F335" s="499"/>
      <c r="G335" s="499"/>
      <c r="H335" s="472"/>
      <c r="I335" s="473"/>
    </row>
    <row r="336" spans="1:9" ht="14.4" customHeight="1" thickBot="1" x14ac:dyDescent="0.35">
      <c r="A336" s="503"/>
      <c r="B336" s="502"/>
      <c r="C336" s="502"/>
      <c r="D336" s="499"/>
      <c r="E336" s="499"/>
      <c r="F336" s="504"/>
      <c r="G336" s="505"/>
      <c r="H336" s="505"/>
      <c r="I336" s="506"/>
    </row>
    <row r="337" spans="1:9" ht="14.4" customHeight="1" thickBot="1" x14ac:dyDescent="0.35">
      <c r="A337" s="507"/>
      <c r="B337" s="508"/>
      <c r="C337" s="509"/>
      <c r="D337" s="509"/>
      <c r="E337" s="510"/>
      <c r="F337" s="516"/>
      <c r="G337" s="481"/>
      <c r="H337" s="517"/>
      <c r="I337" s="518"/>
    </row>
    <row r="338" spans="1:9" ht="14.4" customHeight="1" x14ac:dyDescent="0.3">
      <c r="A338" s="519"/>
      <c r="B338" s="520"/>
      <c r="C338" s="519"/>
      <c r="D338" s="519"/>
      <c r="E338" s="519"/>
      <c r="F338" s="519"/>
      <c r="G338" s="519"/>
      <c r="H338" s="521"/>
      <c r="I338" s="521"/>
    </row>
    <row r="339" spans="1:9" ht="14.4" customHeight="1" thickBot="1" x14ac:dyDescent="0.35">
      <c r="A339" s="522"/>
      <c r="B339" s="522"/>
      <c r="C339" s="522"/>
      <c r="D339" s="522"/>
      <c r="E339" s="522"/>
      <c r="F339" s="522"/>
      <c r="G339" s="522"/>
      <c r="H339" s="522"/>
      <c r="I339" s="523"/>
    </row>
    <row r="340" spans="1:9" ht="14.4" customHeight="1" x14ac:dyDescent="0.25">
      <c r="A340" s="420"/>
      <c r="B340" s="421"/>
      <c r="C340" s="422"/>
      <c r="D340" s="422"/>
      <c r="E340" s="422"/>
      <c r="F340" s="422"/>
      <c r="G340" s="422"/>
      <c r="H340" s="422"/>
      <c r="I340" s="423"/>
    </row>
    <row r="341" spans="1:9" ht="14.4" customHeight="1" x14ac:dyDescent="0.25">
      <c r="A341" s="424"/>
      <c r="B341" s="28"/>
      <c r="C341" s="24"/>
      <c r="D341" s="24"/>
      <c r="E341" s="24"/>
      <c r="F341" s="24"/>
      <c r="G341" s="24"/>
      <c r="H341" s="26"/>
      <c r="I341" s="425"/>
    </row>
    <row r="342" spans="1:9" ht="14.4" customHeight="1" x14ac:dyDescent="0.3">
      <c r="A342" s="426"/>
      <c r="B342" s="427"/>
      <c r="C342" s="18"/>
      <c r="D342" s="18"/>
      <c r="E342" s="18"/>
      <c r="F342" s="18"/>
      <c r="G342" s="18"/>
      <c r="H342" s="26"/>
      <c r="I342" s="425"/>
    </row>
    <row r="343" spans="1:9" ht="14.4" customHeight="1" x14ac:dyDescent="0.25">
      <c r="A343" s="428"/>
      <c r="B343" s="429"/>
      <c r="C343" s="24"/>
      <c r="D343" s="24"/>
      <c r="E343" s="24"/>
      <c r="F343" s="430"/>
      <c r="G343" s="431"/>
      <c r="H343" s="432"/>
      <c r="I343" s="433"/>
    </row>
    <row r="344" spans="1:9" ht="14.4" customHeight="1" x14ac:dyDescent="0.3">
      <c r="A344" s="434"/>
      <c r="B344" s="427"/>
      <c r="C344" s="18"/>
      <c r="D344" s="18"/>
      <c r="E344" s="18"/>
      <c r="F344" s="427"/>
      <c r="G344" s="18"/>
      <c r="H344" s="26"/>
      <c r="I344" s="425"/>
    </row>
    <row r="345" spans="1:9" ht="14.4" customHeight="1" x14ac:dyDescent="0.3">
      <c r="A345" s="428"/>
      <c r="B345" s="435"/>
      <c r="C345" s="28"/>
      <c r="D345" s="427"/>
      <c r="E345" s="18"/>
      <c r="F345" s="26"/>
      <c r="G345" s="29"/>
      <c r="H345" s="18"/>
      <c r="I345" s="436"/>
    </row>
    <row r="346" spans="1:9" ht="14.4" customHeight="1" thickBot="1" x14ac:dyDescent="0.35">
      <c r="A346" s="437"/>
      <c r="B346" s="438"/>
      <c r="C346" s="439"/>
      <c r="D346" s="440"/>
      <c r="E346" s="440"/>
      <c r="F346" s="438"/>
      <c r="G346" s="441"/>
      <c r="H346" s="439"/>
      <c r="I346" s="442"/>
    </row>
    <row r="347" spans="1:9" ht="14.4" customHeight="1" x14ac:dyDescent="0.25">
      <c r="A347" s="443"/>
      <c r="B347" s="444"/>
      <c r="C347" s="445"/>
      <c r="D347" s="445"/>
      <c r="E347" s="445"/>
      <c r="F347" s="445"/>
      <c r="G347" s="445"/>
      <c r="H347" s="446"/>
      <c r="I347" s="447"/>
    </row>
    <row r="348" spans="1:9" ht="14.4" customHeight="1" x14ac:dyDescent="0.25">
      <c r="A348" s="448"/>
      <c r="B348" s="449"/>
      <c r="C348" s="450"/>
      <c r="D348" s="450"/>
      <c r="E348" s="450"/>
      <c r="F348" s="450"/>
      <c r="G348" s="451"/>
      <c r="H348" s="452"/>
      <c r="I348" s="453"/>
    </row>
    <row r="349" spans="1:9" ht="14.4" customHeight="1" x14ac:dyDescent="0.25">
      <c r="A349" s="448"/>
      <c r="B349" s="449"/>
      <c r="C349" s="450"/>
      <c r="D349" s="450"/>
      <c r="E349" s="450"/>
      <c r="F349" s="450"/>
      <c r="G349" s="451"/>
      <c r="H349" s="452"/>
      <c r="I349" s="453"/>
    </row>
    <row r="350" spans="1:9" ht="14.4" customHeight="1" x14ac:dyDescent="0.25">
      <c r="A350" s="448"/>
      <c r="B350" s="449"/>
      <c r="C350" s="450"/>
      <c r="D350" s="450"/>
      <c r="E350" s="450"/>
      <c r="F350" s="450"/>
      <c r="G350" s="451"/>
      <c r="H350" s="452"/>
      <c r="I350" s="453"/>
    </row>
    <row r="351" spans="1:9" ht="14.4" customHeight="1" x14ac:dyDescent="0.25">
      <c r="A351" s="448"/>
      <c r="B351" s="449"/>
      <c r="C351" s="450"/>
      <c r="D351" s="450"/>
      <c r="E351" s="450"/>
      <c r="F351" s="450"/>
      <c r="G351" s="451"/>
      <c r="H351" s="452"/>
      <c r="I351" s="453"/>
    </row>
    <row r="352" spans="1:9" ht="14.4" customHeight="1" thickBot="1" x14ac:dyDescent="0.3">
      <c r="A352" s="454"/>
      <c r="B352" s="455"/>
      <c r="C352" s="456"/>
      <c r="D352" s="456"/>
      <c r="E352" s="456"/>
      <c r="F352" s="456"/>
      <c r="G352" s="457"/>
      <c r="H352" s="458"/>
      <c r="I352" s="459"/>
    </row>
    <row r="353" spans="1:9" ht="14.4" customHeight="1" x14ac:dyDescent="0.3">
      <c r="A353" s="460"/>
      <c r="B353" s="461"/>
      <c r="C353" s="462"/>
      <c r="D353" s="462"/>
      <c r="E353" s="462"/>
      <c r="F353" s="462"/>
      <c r="G353" s="463"/>
      <c r="H353" s="446"/>
      <c r="I353" s="447"/>
    </row>
    <row r="354" spans="1:9" ht="14.4" customHeight="1" x14ac:dyDescent="0.3">
      <c r="A354" s="464"/>
      <c r="B354" s="465"/>
      <c r="C354" s="466"/>
      <c r="D354" s="466"/>
      <c r="E354" s="466"/>
      <c r="F354" s="466"/>
      <c r="G354" s="467"/>
      <c r="H354" s="452"/>
      <c r="I354" s="453"/>
    </row>
    <row r="355" spans="1:9" ht="14.4" customHeight="1" thickBot="1" x14ac:dyDescent="0.35">
      <c r="A355" s="468"/>
      <c r="B355" s="469"/>
      <c r="C355" s="470"/>
      <c r="D355" s="470"/>
      <c r="E355" s="470"/>
      <c r="F355" s="470"/>
      <c r="G355" s="471"/>
      <c r="H355" s="472"/>
      <c r="I355" s="473"/>
    </row>
    <row r="356" spans="1:9" ht="14.4" customHeight="1" thickBot="1" x14ac:dyDescent="0.35">
      <c r="A356" s="474"/>
      <c r="B356" s="475"/>
      <c r="C356" s="476"/>
      <c r="D356" s="477"/>
      <c r="E356" s="478"/>
      <c r="F356" s="479"/>
      <c r="G356" s="480"/>
      <c r="H356" s="481"/>
      <c r="I356" s="482"/>
    </row>
    <row r="357" spans="1:9" ht="14.4" customHeight="1" thickBot="1" x14ac:dyDescent="0.35">
      <c r="A357" s="483"/>
      <c r="B357" s="484"/>
      <c r="C357" s="485"/>
      <c r="D357" s="486"/>
      <c r="E357" s="486"/>
      <c r="F357" s="440"/>
      <c r="G357" s="487"/>
      <c r="H357" s="487"/>
      <c r="I357" s="484"/>
    </row>
    <row r="358" spans="1:9" ht="14.4" customHeight="1" x14ac:dyDescent="0.25">
      <c r="A358" s="488"/>
      <c r="B358" s="489"/>
      <c r="C358" s="445"/>
      <c r="D358" s="445"/>
      <c r="E358" s="445"/>
      <c r="F358" s="445"/>
      <c r="G358" s="445"/>
      <c r="H358" s="446"/>
      <c r="I358" s="447"/>
    </row>
    <row r="359" spans="1:9" ht="14.4" customHeight="1" x14ac:dyDescent="0.3">
      <c r="A359" s="490"/>
      <c r="B359" s="491"/>
      <c r="C359" s="492"/>
      <c r="D359" s="493"/>
      <c r="E359" s="493"/>
      <c r="F359" s="493"/>
      <c r="G359" s="494"/>
      <c r="H359" s="452"/>
      <c r="I359" s="453"/>
    </row>
    <row r="360" spans="1:9" ht="14.4" customHeight="1" x14ac:dyDescent="0.3">
      <c r="A360" s="495"/>
      <c r="B360" s="496"/>
      <c r="C360" s="497"/>
      <c r="D360" s="494"/>
      <c r="E360" s="494"/>
      <c r="F360" s="494"/>
      <c r="G360" s="467"/>
      <c r="H360" s="452"/>
      <c r="I360" s="453"/>
    </row>
    <row r="361" spans="1:9" ht="14.4" customHeight="1" x14ac:dyDescent="0.3">
      <c r="A361" s="498"/>
      <c r="B361" s="496"/>
      <c r="C361" s="497"/>
      <c r="D361" s="494"/>
      <c r="E361" s="494"/>
      <c r="F361" s="494"/>
      <c r="G361" s="499"/>
      <c r="H361" s="472"/>
      <c r="I361" s="473"/>
    </row>
    <row r="362" spans="1:9" ht="14.4" customHeight="1" x14ac:dyDescent="0.3">
      <c r="A362" s="500"/>
      <c r="B362" s="501"/>
      <c r="C362" s="502"/>
      <c r="D362" s="499"/>
      <c r="E362" s="499"/>
      <c r="F362" s="499"/>
      <c r="G362" s="499"/>
      <c r="H362" s="472"/>
      <c r="I362" s="473"/>
    </row>
    <row r="363" spans="1:9" ht="14.4" customHeight="1" thickBot="1" x14ac:dyDescent="0.35">
      <c r="A363" s="503"/>
      <c r="B363" s="502"/>
      <c r="C363" s="502"/>
      <c r="D363" s="499"/>
      <c r="E363" s="499"/>
      <c r="F363" s="504"/>
      <c r="G363" s="505"/>
      <c r="H363" s="505"/>
      <c r="I363" s="506"/>
    </row>
    <row r="364" spans="1:9" ht="14.4" customHeight="1" thickBot="1" x14ac:dyDescent="0.35">
      <c r="A364" s="507"/>
      <c r="B364" s="508"/>
      <c r="C364" s="509"/>
      <c r="D364" s="509"/>
      <c r="E364" s="510"/>
      <c r="F364" s="516"/>
      <c r="G364" s="481"/>
      <c r="H364" s="517"/>
      <c r="I364" s="518"/>
    </row>
    <row r="365" spans="1:9" ht="14.4" customHeight="1" x14ac:dyDescent="0.25">
      <c r="A365" s="420"/>
      <c r="B365" s="421"/>
      <c r="C365" s="422"/>
      <c r="D365" s="422"/>
      <c r="E365" s="422"/>
      <c r="F365" s="422"/>
      <c r="G365" s="422"/>
      <c r="H365" s="422"/>
      <c r="I365" s="423"/>
    </row>
    <row r="366" spans="1:9" ht="14.4" customHeight="1" x14ac:dyDescent="0.3">
      <c r="A366" s="524"/>
      <c r="B366" s="522"/>
      <c r="C366" s="522"/>
      <c r="D366" s="522"/>
      <c r="E366" s="522"/>
      <c r="F366" s="522"/>
      <c r="G366" s="522"/>
      <c r="H366" s="522"/>
      <c r="I366" s="525"/>
    </row>
    <row r="367" spans="1:9" ht="14.4" customHeight="1" x14ac:dyDescent="0.3">
      <c r="A367" s="524"/>
      <c r="B367" s="522"/>
      <c r="C367" s="522"/>
      <c r="D367" s="522"/>
      <c r="E367" s="522"/>
      <c r="F367" s="522"/>
      <c r="G367" s="522"/>
      <c r="H367" s="522"/>
      <c r="I367" s="525"/>
    </row>
    <row r="368" spans="1:9" ht="14.4" customHeight="1" x14ac:dyDescent="0.3">
      <c r="A368" s="524"/>
      <c r="B368" s="522"/>
      <c r="C368" s="522"/>
      <c r="D368" s="522"/>
      <c r="E368" s="522"/>
      <c r="F368" s="430"/>
      <c r="G368" s="522"/>
      <c r="H368" s="522"/>
      <c r="I368" s="525"/>
    </row>
    <row r="369" spans="1:9" ht="14.4" customHeight="1" x14ac:dyDescent="0.3">
      <c r="A369" s="524"/>
      <c r="B369" s="522"/>
      <c r="C369" s="522"/>
      <c r="D369" s="522"/>
      <c r="E369" s="522"/>
      <c r="F369" s="522"/>
      <c r="G369" s="522"/>
      <c r="H369" s="522"/>
      <c r="I369" s="525"/>
    </row>
    <row r="370" spans="1:9" ht="14.4" customHeight="1" x14ac:dyDescent="0.3">
      <c r="A370" s="524"/>
      <c r="B370" s="522"/>
      <c r="C370" s="522"/>
      <c r="D370" s="522"/>
      <c r="E370" s="522"/>
      <c r="F370" s="522"/>
      <c r="G370" s="522"/>
      <c r="H370" s="522"/>
      <c r="I370" s="525"/>
    </row>
    <row r="371" spans="1:9" ht="14.4" customHeight="1" thickBot="1" x14ac:dyDescent="0.35">
      <c r="A371" s="437"/>
      <c r="B371" s="438"/>
      <c r="C371" s="439"/>
      <c r="D371" s="440"/>
      <c r="E371" s="440"/>
      <c r="F371" s="438"/>
      <c r="G371" s="441"/>
      <c r="H371" s="439"/>
      <c r="I371" s="442"/>
    </row>
    <row r="372" spans="1:9" ht="14.4" customHeight="1" x14ac:dyDescent="0.25">
      <c r="A372" s="443"/>
      <c r="B372" s="444"/>
      <c r="C372" s="445"/>
      <c r="D372" s="445"/>
      <c r="E372" s="445"/>
      <c r="F372" s="445"/>
      <c r="G372" s="445"/>
      <c r="H372" s="446"/>
      <c r="I372" s="447"/>
    </row>
    <row r="373" spans="1:9" ht="14.4" customHeight="1" x14ac:dyDescent="0.25">
      <c r="A373" s="448"/>
      <c r="B373" s="449"/>
      <c r="C373" s="450"/>
      <c r="D373" s="450"/>
      <c r="E373" s="450"/>
      <c r="F373" s="450"/>
      <c r="G373" s="451"/>
      <c r="H373" s="452"/>
      <c r="I373" s="453"/>
    </row>
    <row r="374" spans="1:9" ht="14.4" customHeight="1" x14ac:dyDescent="0.25">
      <c r="A374" s="448"/>
      <c r="B374" s="449"/>
      <c r="C374" s="450"/>
      <c r="D374" s="450"/>
      <c r="E374" s="450"/>
      <c r="F374" s="450"/>
      <c r="G374" s="451"/>
      <c r="H374" s="452"/>
      <c r="I374" s="453"/>
    </row>
    <row r="375" spans="1:9" ht="14.4" customHeight="1" x14ac:dyDescent="0.25">
      <c r="A375" s="448"/>
      <c r="B375" s="449"/>
      <c r="C375" s="450"/>
      <c r="D375" s="450"/>
      <c r="E375" s="450"/>
      <c r="F375" s="450"/>
      <c r="G375" s="451"/>
      <c r="H375" s="452"/>
      <c r="I375" s="453"/>
    </row>
    <row r="376" spans="1:9" ht="14.4" customHeight="1" x14ac:dyDescent="0.25">
      <c r="A376" s="448"/>
      <c r="B376" s="449"/>
      <c r="C376" s="450"/>
      <c r="D376" s="450"/>
      <c r="E376" s="450"/>
      <c r="F376" s="450"/>
      <c r="G376" s="451"/>
      <c r="H376" s="452"/>
      <c r="I376" s="453"/>
    </row>
    <row r="377" spans="1:9" ht="14.4" customHeight="1" thickBot="1" x14ac:dyDescent="0.3">
      <c r="A377" s="454"/>
      <c r="B377" s="455"/>
      <c r="C377" s="456"/>
      <c r="D377" s="456"/>
      <c r="E377" s="456"/>
      <c r="F377" s="456"/>
      <c r="G377" s="457"/>
      <c r="H377" s="458"/>
      <c r="I377" s="459"/>
    </row>
    <row r="378" spans="1:9" ht="14.4" customHeight="1" x14ac:dyDescent="0.3">
      <c r="A378" s="460"/>
      <c r="B378" s="461"/>
      <c r="C378" s="462"/>
      <c r="D378" s="462"/>
      <c r="E378" s="462"/>
      <c r="F378" s="462"/>
      <c r="G378" s="463"/>
      <c r="H378" s="446"/>
      <c r="I378" s="447"/>
    </row>
    <row r="379" spans="1:9" ht="14.4" customHeight="1" x14ac:dyDescent="0.3">
      <c r="A379" s="464"/>
      <c r="B379" s="465"/>
      <c r="C379" s="466"/>
      <c r="D379" s="466"/>
      <c r="E379" s="466"/>
      <c r="F379" s="466"/>
      <c r="G379" s="467"/>
      <c r="H379" s="452"/>
      <c r="I379" s="453"/>
    </row>
    <row r="380" spans="1:9" ht="14.4" customHeight="1" thickBot="1" x14ac:dyDescent="0.35">
      <c r="A380" s="468"/>
      <c r="B380" s="469"/>
      <c r="C380" s="470"/>
      <c r="D380" s="470"/>
      <c r="E380" s="470"/>
      <c r="F380" s="470"/>
      <c r="G380" s="471"/>
      <c r="H380" s="472"/>
      <c r="I380" s="473"/>
    </row>
    <row r="381" spans="1:9" ht="14.4" customHeight="1" thickBot="1" x14ac:dyDescent="0.35">
      <c r="A381" s="474"/>
      <c r="B381" s="475"/>
      <c r="C381" s="476"/>
      <c r="D381" s="477"/>
      <c r="E381" s="478"/>
      <c r="F381" s="479"/>
      <c r="G381" s="480"/>
      <c r="H381" s="481"/>
      <c r="I381" s="482"/>
    </row>
    <row r="382" spans="1:9" ht="14.4" customHeight="1" thickBot="1" x14ac:dyDescent="0.35">
      <c r="A382" s="483"/>
      <c r="B382" s="484"/>
      <c r="C382" s="485"/>
      <c r="D382" s="486"/>
      <c r="E382" s="486"/>
      <c r="F382" s="440"/>
      <c r="G382" s="487"/>
      <c r="H382" s="487"/>
      <c r="I382" s="484"/>
    </row>
    <row r="383" spans="1:9" ht="14.4" customHeight="1" x14ac:dyDescent="0.25">
      <c r="A383" s="488"/>
      <c r="B383" s="489"/>
      <c r="C383" s="445"/>
      <c r="D383" s="445"/>
      <c r="E383" s="445"/>
      <c r="F383" s="445"/>
      <c r="G383" s="445"/>
      <c r="H383" s="446"/>
      <c r="I383" s="447"/>
    </row>
    <row r="384" spans="1:9" ht="14.4" customHeight="1" x14ac:dyDescent="0.3">
      <c r="A384" s="490"/>
      <c r="B384" s="491"/>
      <c r="C384" s="492"/>
      <c r="D384" s="493"/>
      <c r="E384" s="493"/>
      <c r="F384" s="493"/>
      <c r="G384" s="494"/>
      <c r="H384" s="452"/>
      <c r="I384" s="453"/>
    </row>
    <row r="385" spans="1:9" ht="14.4" customHeight="1" x14ac:dyDescent="0.3">
      <c r="A385" s="495"/>
      <c r="B385" s="496"/>
      <c r="C385" s="497"/>
      <c r="D385" s="494"/>
      <c r="E385" s="494"/>
      <c r="F385" s="494"/>
      <c r="G385" s="467"/>
      <c r="H385" s="452"/>
      <c r="I385" s="453"/>
    </row>
    <row r="386" spans="1:9" ht="14.4" customHeight="1" x14ac:dyDescent="0.3">
      <c r="A386" s="498"/>
      <c r="B386" s="496"/>
      <c r="C386" s="497"/>
      <c r="D386" s="494"/>
      <c r="E386" s="494"/>
      <c r="F386" s="494"/>
      <c r="G386" s="499"/>
      <c r="H386" s="472"/>
      <c r="I386" s="473"/>
    </row>
    <row r="387" spans="1:9" ht="14.4" customHeight="1" x14ac:dyDescent="0.3">
      <c r="A387" s="500"/>
      <c r="B387" s="501"/>
      <c r="C387" s="502"/>
      <c r="D387" s="499"/>
      <c r="E387" s="499"/>
      <c r="F387" s="499"/>
      <c r="G387" s="499"/>
      <c r="H387" s="472"/>
      <c r="I387" s="473"/>
    </row>
    <row r="388" spans="1:9" ht="14.4" customHeight="1" thickBot="1" x14ac:dyDescent="0.35">
      <c r="A388" s="503"/>
      <c r="B388" s="502"/>
      <c r="C388" s="502"/>
      <c r="D388" s="499"/>
      <c r="E388" s="499"/>
      <c r="F388" s="504"/>
      <c r="G388" s="505"/>
      <c r="H388" s="505"/>
      <c r="I388" s="506"/>
    </row>
    <row r="389" spans="1:9" ht="14.4" customHeight="1" thickBot="1" x14ac:dyDescent="0.35">
      <c r="A389" s="507"/>
      <c r="B389" s="508"/>
      <c r="C389" s="509"/>
      <c r="D389" s="509"/>
      <c r="E389" s="510"/>
      <c r="F389" s="442"/>
      <c r="G389" s="511"/>
      <c r="H389" s="487"/>
      <c r="I389" s="484"/>
    </row>
    <row r="390" spans="1:9" ht="14.4" customHeight="1" x14ac:dyDescent="0.3">
      <c r="A390" s="512"/>
      <c r="B390" s="513"/>
      <c r="C390" s="512"/>
      <c r="D390" s="512"/>
      <c r="E390" s="512"/>
      <c r="F390" s="512"/>
      <c r="G390" s="512"/>
      <c r="H390" s="26"/>
      <c r="I390" s="26"/>
    </row>
    <row r="391" spans="1:9" ht="14.4" customHeight="1" thickBot="1" x14ac:dyDescent="0.35"/>
    <row r="392" spans="1:9" ht="14.4" customHeight="1" x14ac:dyDescent="0.25">
      <c r="A392" s="420"/>
      <c r="B392" s="421"/>
      <c r="C392" s="422"/>
      <c r="D392" s="422"/>
      <c r="E392" s="422"/>
      <c r="F392" s="422"/>
      <c r="G392" s="422"/>
      <c r="H392" s="422"/>
      <c r="I392" s="423"/>
    </row>
    <row r="393" spans="1:9" ht="14.4" customHeight="1" x14ac:dyDescent="0.25">
      <c r="A393" s="424"/>
      <c r="B393" s="28"/>
      <c r="C393" s="24"/>
      <c r="D393" s="24"/>
      <c r="E393" s="24"/>
      <c r="F393" s="24"/>
      <c r="G393" s="24"/>
      <c r="H393" s="26"/>
      <c r="I393" s="425"/>
    </row>
    <row r="394" spans="1:9" ht="14.4" customHeight="1" x14ac:dyDescent="0.3">
      <c r="A394" s="426"/>
      <c r="B394" s="427"/>
      <c r="C394" s="18"/>
      <c r="D394" s="18"/>
      <c r="E394" s="18"/>
      <c r="F394" s="18"/>
      <c r="G394" s="18"/>
      <c r="H394" s="26"/>
      <c r="I394" s="425"/>
    </row>
    <row r="395" spans="1:9" ht="14.4" customHeight="1" x14ac:dyDescent="0.25">
      <c r="A395" s="428"/>
      <c r="B395" s="429"/>
      <c r="C395" s="24"/>
      <c r="D395" s="24"/>
      <c r="E395" s="24"/>
      <c r="F395" s="430"/>
      <c r="G395" s="431"/>
      <c r="H395" s="432"/>
      <c r="I395" s="433"/>
    </row>
    <row r="396" spans="1:9" ht="14.4" customHeight="1" x14ac:dyDescent="0.3">
      <c r="A396" s="434"/>
      <c r="B396" s="427"/>
      <c r="C396" s="18"/>
      <c r="D396" s="18"/>
      <c r="E396" s="18"/>
      <c r="F396" s="427"/>
      <c r="G396" s="18"/>
      <c r="H396" s="26"/>
      <c r="I396" s="425"/>
    </row>
    <row r="397" spans="1:9" ht="14.4" customHeight="1" x14ac:dyDescent="0.3">
      <c r="A397" s="428"/>
      <c r="B397" s="435"/>
      <c r="C397" s="28"/>
      <c r="D397" s="427"/>
      <c r="E397" s="18"/>
      <c r="F397" s="26"/>
      <c r="G397" s="29"/>
      <c r="H397" s="18"/>
      <c r="I397" s="436"/>
    </row>
    <row r="398" spans="1:9" ht="14.4" customHeight="1" thickBot="1" x14ac:dyDescent="0.35">
      <c r="A398" s="437"/>
      <c r="B398" s="438"/>
      <c r="C398" s="439"/>
      <c r="D398" s="440"/>
      <c r="E398" s="440"/>
      <c r="F398" s="438"/>
      <c r="G398" s="441"/>
      <c r="H398" s="439"/>
      <c r="I398" s="442"/>
    </row>
    <row r="399" spans="1:9" ht="14.4" customHeight="1" x14ac:dyDescent="0.25">
      <c r="A399" s="443"/>
      <c r="B399" s="444"/>
      <c r="C399" s="445"/>
      <c r="D399" s="445"/>
      <c r="E399" s="445"/>
      <c r="F399" s="445"/>
      <c r="G399" s="445"/>
      <c r="H399" s="446"/>
      <c r="I399" s="447"/>
    </row>
    <row r="400" spans="1:9" ht="14.4" customHeight="1" x14ac:dyDescent="0.25">
      <c r="A400" s="448"/>
      <c r="B400" s="449"/>
      <c r="C400" s="450"/>
      <c r="D400" s="450"/>
      <c r="E400" s="450"/>
      <c r="F400" s="450"/>
      <c r="G400" s="451"/>
      <c r="H400" s="452"/>
      <c r="I400" s="453"/>
    </row>
    <row r="401" spans="1:9" ht="14.4" customHeight="1" x14ac:dyDescent="0.25">
      <c r="A401" s="448"/>
      <c r="B401" s="449"/>
      <c r="C401" s="450"/>
      <c r="D401" s="450"/>
      <c r="E401" s="450"/>
      <c r="F401" s="450"/>
      <c r="G401" s="451"/>
      <c r="H401" s="452"/>
      <c r="I401" s="453"/>
    </row>
    <row r="402" spans="1:9" ht="14.4" customHeight="1" x14ac:dyDescent="0.25">
      <c r="A402" s="448"/>
      <c r="B402" s="449"/>
      <c r="C402" s="450"/>
      <c r="D402" s="450"/>
      <c r="E402" s="450"/>
      <c r="F402" s="450"/>
      <c r="G402" s="451"/>
      <c r="H402" s="452"/>
      <c r="I402" s="453"/>
    </row>
    <row r="403" spans="1:9" ht="14.4" customHeight="1" x14ac:dyDescent="0.25">
      <c r="A403" s="448"/>
      <c r="B403" s="449"/>
      <c r="C403" s="450"/>
      <c r="D403" s="450"/>
      <c r="E403" s="450"/>
      <c r="F403" s="450"/>
      <c r="G403" s="451"/>
      <c r="H403" s="452"/>
      <c r="I403" s="453"/>
    </row>
    <row r="404" spans="1:9" ht="14.4" customHeight="1" thickBot="1" x14ac:dyDescent="0.3">
      <c r="A404" s="454"/>
      <c r="B404" s="455"/>
      <c r="C404" s="456"/>
      <c r="D404" s="456"/>
      <c r="E404" s="456"/>
      <c r="F404" s="456"/>
      <c r="G404" s="457"/>
      <c r="H404" s="458"/>
      <c r="I404" s="459"/>
    </row>
    <row r="405" spans="1:9" ht="14.4" customHeight="1" x14ac:dyDescent="0.3">
      <c r="A405" s="460"/>
      <c r="B405" s="461"/>
      <c r="C405" s="462"/>
      <c r="D405" s="462"/>
      <c r="E405" s="462"/>
      <c r="F405" s="462"/>
      <c r="G405" s="463"/>
      <c r="H405" s="446"/>
      <c r="I405" s="447"/>
    </row>
    <row r="406" spans="1:9" ht="14.4" customHeight="1" x14ac:dyDescent="0.3">
      <c r="A406" s="464"/>
      <c r="B406" s="465"/>
      <c r="C406" s="466"/>
      <c r="D406" s="466"/>
      <c r="E406" s="466"/>
      <c r="F406" s="466"/>
      <c r="G406" s="467"/>
      <c r="H406" s="452"/>
      <c r="I406" s="453"/>
    </row>
    <row r="407" spans="1:9" ht="14.4" customHeight="1" thickBot="1" x14ac:dyDescent="0.35">
      <c r="A407" s="468"/>
      <c r="B407" s="469"/>
      <c r="C407" s="470"/>
      <c r="D407" s="470"/>
      <c r="E407" s="470"/>
      <c r="F407" s="470"/>
      <c r="G407" s="471"/>
      <c r="H407" s="472"/>
      <c r="I407" s="473"/>
    </row>
    <row r="408" spans="1:9" ht="14.4" customHeight="1" thickBot="1" x14ac:dyDescent="0.35">
      <c r="A408" s="474"/>
      <c r="B408" s="475"/>
      <c r="C408" s="476"/>
      <c r="D408" s="477"/>
      <c r="E408" s="478"/>
      <c r="F408" s="479"/>
      <c r="G408" s="480"/>
      <c r="H408" s="481"/>
      <c r="I408" s="482"/>
    </row>
    <row r="409" spans="1:9" ht="14.4" customHeight="1" thickBot="1" x14ac:dyDescent="0.35">
      <c r="A409" s="483"/>
      <c r="B409" s="484"/>
      <c r="C409" s="485"/>
      <c r="D409" s="486"/>
      <c r="E409" s="486"/>
      <c r="F409" s="440"/>
      <c r="G409" s="487"/>
      <c r="H409" s="487"/>
      <c r="I409" s="484"/>
    </row>
    <row r="410" spans="1:9" ht="14.4" customHeight="1" x14ac:dyDescent="0.25">
      <c r="A410" s="488"/>
      <c r="B410" s="489"/>
      <c r="C410" s="445"/>
      <c r="D410" s="445"/>
      <c r="E410" s="445"/>
      <c r="F410" s="445"/>
      <c r="G410" s="445"/>
      <c r="H410" s="446"/>
      <c r="I410" s="447"/>
    </row>
    <row r="411" spans="1:9" ht="14.4" customHeight="1" x14ac:dyDescent="0.3">
      <c r="A411" s="490"/>
      <c r="B411" s="491"/>
      <c r="C411" s="492"/>
      <c r="D411" s="493"/>
      <c r="E411" s="493"/>
      <c r="F411" s="493"/>
      <c r="G411" s="494"/>
      <c r="H411" s="452"/>
      <c r="I411" s="453"/>
    </row>
    <row r="412" spans="1:9" ht="14.4" customHeight="1" x14ac:dyDescent="0.3">
      <c r="A412" s="495"/>
      <c r="B412" s="496"/>
      <c r="C412" s="497"/>
      <c r="D412" s="494"/>
      <c r="E412" s="494"/>
      <c r="F412" s="494"/>
      <c r="G412" s="467"/>
      <c r="H412" s="452"/>
      <c r="I412" s="453"/>
    </row>
    <row r="413" spans="1:9" ht="14.4" customHeight="1" x14ac:dyDescent="0.3">
      <c r="A413" s="498"/>
      <c r="B413" s="496"/>
      <c r="C413" s="497"/>
      <c r="D413" s="494"/>
      <c r="E413" s="494"/>
      <c r="F413" s="494"/>
      <c r="G413" s="499"/>
      <c r="H413" s="472"/>
      <c r="I413" s="473"/>
    </row>
    <row r="414" spans="1:9" ht="14.4" customHeight="1" x14ac:dyDescent="0.3">
      <c r="A414" s="500"/>
      <c r="B414" s="501"/>
      <c r="C414" s="502"/>
      <c r="D414" s="499"/>
      <c r="E414" s="499"/>
      <c r="F414" s="499"/>
      <c r="G414" s="499"/>
      <c r="H414" s="472"/>
      <c r="I414" s="473"/>
    </row>
    <row r="415" spans="1:9" ht="14.4" customHeight="1" thickBot="1" x14ac:dyDescent="0.35">
      <c r="A415" s="503"/>
      <c r="B415" s="502"/>
      <c r="C415" s="502"/>
      <c r="D415" s="499"/>
      <c r="E415" s="499"/>
      <c r="F415" s="504"/>
      <c r="G415" s="505"/>
      <c r="H415" s="505"/>
      <c r="I415" s="506"/>
    </row>
    <row r="416" spans="1:9" ht="14.4" customHeight="1" thickBot="1" x14ac:dyDescent="0.35">
      <c r="A416" s="507"/>
      <c r="B416" s="508"/>
      <c r="C416" s="509"/>
      <c r="D416" s="509"/>
      <c r="E416" s="510"/>
      <c r="F416" s="442"/>
      <c r="G416" s="511"/>
      <c r="H416" s="487"/>
      <c r="I416" s="484"/>
    </row>
  </sheetData>
  <conditionalFormatting sqref="A1:I14 A15 C15:I15 A42 C42:I42 A67 C67:I67 A94 C94:I94 A119 C119:I119 A146 C146:I146 A171 C171:I171 A198 C198:I198 A223 C223:I223 A250 C250:I250 A275 C275:I275 A302 C302:I302 A327 C327:I327 A354 C354:I354 A379 C379:I379 A406 C406:I406 A95:I104 A106:I118 A199:I208 A210:I222 A251:I260 A263:I274 A318:I326 A371:I378 A147:I156 A158:I170 A303:I312 A355:I364 A16:I26 A68:I78 A120:I130 A172:I182 A224:I234 A276:I286 A328:I338 A340:I353 A407:I1048576 A380:I390 A28:I41 A43:I66 A80:I93 A132:I145 A184:I197 A236:I249 A288:I301 A392:I405">
    <cfRule type="cellIs" dxfId="9" priority="9" operator="equal">
      <formula>0</formula>
    </cfRule>
  </conditionalFormatting>
  <conditionalFormatting sqref="F316">
    <cfRule type="cellIs" dxfId="8" priority="8" operator="equal">
      <formula>0</formula>
    </cfRule>
  </conditionalFormatting>
  <conditionalFormatting sqref="F368">
    <cfRule type="cellIs" dxfId="7" priority="7" operator="equal">
      <formula>0</formula>
    </cfRule>
  </conditionalFormatting>
  <conditionalFormatting sqref="A105:I105">
    <cfRule type="cellIs" dxfId="6" priority="6" operator="equal">
      <formula>0</formula>
    </cfRule>
  </conditionalFormatting>
  <conditionalFormatting sqref="A157:I157">
    <cfRule type="cellIs" dxfId="5" priority="5" operator="equal">
      <formula>0</formula>
    </cfRule>
  </conditionalFormatting>
  <conditionalFormatting sqref="A209:I209">
    <cfRule type="cellIs" dxfId="4" priority="4" operator="equal">
      <formula>0</formula>
    </cfRule>
  </conditionalFormatting>
  <conditionalFormatting sqref="A261:I261">
    <cfRule type="cellIs" dxfId="3" priority="3" operator="equal">
      <formula>0</formula>
    </cfRule>
  </conditionalFormatting>
  <conditionalFormatting sqref="A313:I313">
    <cfRule type="cellIs" dxfId="2" priority="2" operator="equal">
      <formula>0</formula>
    </cfRule>
  </conditionalFormatting>
  <conditionalFormatting sqref="A365:I365">
    <cfRule type="cellIs" dxfId="1" priority="1" operator="equal">
      <formula>0</formula>
    </cfRule>
  </conditionalFormatting>
  <printOptions horizontalCentered="1"/>
  <pageMargins left="0.51181102362204722" right="0.51181102362204722" top="0.35433070866141736" bottom="0.19685039370078741" header="0.31496062992125984" footer="0.31496062992125984"/>
  <pageSetup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J104"/>
  <sheetViews>
    <sheetView workbookViewId="0"/>
  </sheetViews>
  <sheetFormatPr baseColWidth="10" defaultRowHeight="13.8" x14ac:dyDescent="0.25"/>
  <cols>
    <col min="1" max="1" width="17.796875" style="407" customWidth="1"/>
    <col min="2" max="4" width="6.09765625" style="407" customWidth="1"/>
    <col min="5" max="5" width="7" style="407" customWidth="1"/>
    <col min="6" max="6" width="17.796875" style="407" customWidth="1"/>
    <col min="7" max="9" width="6.09765625" style="407" customWidth="1"/>
    <col min="10" max="10" width="7" style="407" customWidth="1"/>
  </cols>
  <sheetData>
    <row r="1" spans="1:10" ht="14.4" customHeight="1" x14ac:dyDescent="0.25">
      <c r="A1" s="526"/>
      <c r="B1" s="527"/>
      <c r="C1" s="527"/>
      <c r="D1" s="527"/>
      <c r="E1" s="527"/>
      <c r="F1" s="527"/>
      <c r="G1" s="527"/>
      <c r="H1" s="528"/>
      <c r="I1" s="527"/>
      <c r="J1" s="529"/>
    </row>
    <row r="2" spans="1:10" ht="15" customHeight="1" thickBot="1" x14ac:dyDescent="0.3">
      <c r="A2" s="530"/>
      <c r="B2" s="531"/>
      <c r="C2" s="531"/>
      <c r="D2" s="531"/>
      <c r="E2" s="531"/>
      <c r="F2" s="531"/>
      <c r="G2" s="531"/>
      <c r="H2" s="532"/>
      <c r="I2" s="532"/>
      <c r="J2" s="533"/>
    </row>
    <row r="3" spans="1:10" ht="14.4" customHeight="1" x14ac:dyDescent="0.25">
      <c r="A3" s="534"/>
      <c r="B3" s="535"/>
      <c r="C3" s="535"/>
      <c r="D3" s="535"/>
      <c r="E3" s="536"/>
      <c r="F3" s="534"/>
      <c r="G3" s="535"/>
      <c r="H3" s="535"/>
      <c r="I3" s="535"/>
      <c r="J3" s="536"/>
    </row>
    <row r="4" spans="1:10" ht="12" customHeight="1" x14ac:dyDescent="0.25">
      <c r="A4" s="688"/>
      <c r="B4" s="537"/>
      <c r="C4" s="537"/>
      <c r="D4" s="537"/>
      <c r="E4" s="538"/>
      <c r="F4" s="689"/>
      <c r="G4" s="539"/>
      <c r="H4" s="539"/>
      <c r="I4" s="539"/>
      <c r="J4" s="540"/>
    </row>
    <row r="5" spans="1:10" ht="12" customHeight="1" x14ac:dyDescent="0.25">
      <c r="A5" s="689"/>
      <c r="B5" s="539"/>
      <c r="C5" s="539"/>
      <c r="D5" s="539"/>
      <c r="E5" s="540"/>
      <c r="F5" s="689"/>
      <c r="G5" s="539"/>
      <c r="H5" s="539"/>
      <c r="I5" s="539"/>
      <c r="J5" s="540"/>
    </row>
    <row r="6" spans="1:10" ht="12" customHeight="1" x14ac:dyDescent="0.25">
      <c r="A6" s="541"/>
      <c r="B6" s="542"/>
      <c r="C6" s="542"/>
      <c r="D6" s="542"/>
      <c r="E6" s="543"/>
      <c r="F6" s="541"/>
      <c r="G6" s="542"/>
      <c r="H6" s="542"/>
      <c r="I6" s="542"/>
      <c r="J6" s="543"/>
    </row>
    <row r="7" spans="1:10" ht="12" customHeight="1" x14ac:dyDescent="0.25">
      <c r="A7" s="541"/>
      <c r="B7" s="542"/>
      <c r="C7" s="542"/>
      <c r="D7" s="542"/>
      <c r="E7" s="543"/>
      <c r="F7" s="541"/>
      <c r="G7" s="542"/>
      <c r="H7" s="542"/>
      <c r="I7" s="542"/>
      <c r="J7" s="543"/>
    </row>
    <row r="8" spans="1:10" ht="12" customHeight="1" x14ac:dyDescent="0.25">
      <c r="A8" s="541"/>
      <c r="B8" s="542"/>
      <c r="C8" s="542"/>
      <c r="D8" s="542"/>
      <c r="E8" s="543"/>
      <c r="F8" s="541"/>
      <c r="G8" s="542"/>
      <c r="H8" s="542"/>
      <c r="I8" s="542"/>
      <c r="J8" s="543"/>
    </row>
    <row r="9" spans="1:10" ht="12" customHeight="1" x14ac:dyDescent="0.25">
      <c r="A9" s="541"/>
      <c r="B9" s="542"/>
      <c r="C9" s="542"/>
      <c r="D9" s="542"/>
      <c r="E9" s="543"/>
      <c r="F9" s="541"/>
      <c r="G9" s="542"/>
      <c r="H9" s="542"/>
      <c r="I9" s="542"/>
      <c r="J9" s="543"/>
    </row>
    <row r="10" spans="1:10" ht="12" customHeight="1" x14ac:dyDescent="0.25">
      <c r="A10" s="541"/>
      <c r="B10" s="542"/>
      <c r="C10" s="542"/>
      <c r="D10" s="542"/>
      <c r="E10" s="543"/>
      <c r="F10" s="541"/>
      <c r="G10" s="542"/>
      <c r="H10" s="542"/>
      <c r="I10" s="542"/>
      <c r="J10" s="543"/>
    </row>
    <row r="11" spans="1:10" ht="12" customHeight="1" x14ac:dyDescent="0.25">
      <c r="A11" s="541"/>
      <c r="B11" s="542"/>
      <c r="C11" s="542"/>
      <c r="D11" s="542"/>
      <c r="E11" s="543"/>
      <c r="F11" s="541"/>
      <c r="G11" s="542"/>
      <c r="H11" s="542"/>
      <c r="I11" s="542"/>
      <c r="J11" s="543"/>
    </row>
    <row r="12" spans="1:10" ht="12" customHeight="1" x14ac:dyDescent="0.25">
      <c r="A12" s="541"/>
      <c r="B12" s="542"/>
      <c r="C12" s="542"/>
      <c r="D12" s="542"/>
      <c r="E12" s="543"/>
      <c r="F12" s="541"/>
      <c r="G12" s="542"/>
      <c r="H12" s="542"/>
      <c r="I12" s="542"/>
      <c r="J12" s="543"/>
    </row>
    <row r="13" spans="1:10" ht="12" customHeight="1" x14ac:dyDescent="0.25">
      <c r="A13" s="541"/>
      <c r="B13" s="542"/>
      <c r="C13" s="542"/>
      <c r="D13" s="542"/>
      <c r="E13" s="543"/>
      <c r="F13" s="541"/>
      <c r="G13" s="542"/>
      <c r="H13" s="542"/>
      <c r="I13" s="542"/>
      <c r="J13" s="543"/>
    </row>
    <row r="14" spans="1:10" ht="12" customHeight="1" x14ac:dyDescent="0.25">
      <c r="A14" s="541"/>
      <c r="B14" s="542"/>
      <c r="C14" s="542"/>
      <c r="D14" s="542"/>
      <c r="E14" s="543"/>
      <c r="F14" s="541"/>
      <c r="G14" s="542"/>
      <c r="H14" s="542"/>
      <c r="I14" s="542"/>
      <c r="J14" s="543"/>
    </row>
    <row r="15" spans="1:10" ht="12" customHeight="1" x14ac:dyDescent="0.25">
      <c r="A15" s="541"/>
      <c r="B15" s="542"/>
      <c r="C15" s="542"/>
      <c r="D15" s="542"/>
      <c r="E15" s="543"/>
      <c r="F15" s="541"/>
      <c r="G15" s="542"/>
      <c r="H15" s="542"/>
      <c r="I15" s="542"/>
      <c r="J15" s="543"/>
    </row>
    <row r="16" spans="1:10" ht="12" customHeight="1" x14ac:dyDescent="0.25">
      <c r="A16" s="541"/>
      <c r="B16" s="542"/>
      <c r="C16" s="542"/>
      <c r="D16" s="542"/>
      <c r="E16" s="543"/>
      <c r="F16" s="541"/>
      <c r="G16" s="542"/>
      <c r="H16" s="542"/>
      <c r="I16" s="542"/>
      <c r="J16" s="543"/>
    </row>
    <row r="17" spans="1:10" ht="12" customHeight="1" x14ac:dyDescent="0.25">
      <c r="A17" s="541"/>
      <c r="B17" s="542"/>
      <c r="C17" s="542"/>
      <c r="D17" s="542"/>
      <c r="E17" s="543"/>
      <c r="F17" s="541"/>
      <c r="G17" s="542"/>
      <c r="H17" s="542"/>
      <c r="I17" s="542"/>
      <c r="J17" s="543"/>
    </row>
    <row r="18" spans="1:10" ht="12" customHeight="1" x14ac:dyDescent="0.25">
      <c r="A18" s="541"/>
      <c r="B18" s="542"/>
      <c r="C18" s="542"/>
      <c r="D18" s="542"/>
      <c r="E18" s="543"/>
      <c r="F18" s="541"/>
      <c r="G18" s="542"/>
      <c r="H18" s="542"/>
      <c r="I18" s="542"/>
      <c r="J18" s="543"/>
    </row>
    <row r="19" spans="1:10" ht="12" customHeight="1" x14ac:dyDescent="0.25">
      <c r="A19" s="541"/>
      <c r="B19" s="542"/>
      <c r="C19" s="542"/>
      <c r="D19" s="542"/>
      <c r="E19" s="543"/>
      <c r="F19" s="541"/>
      <c r="G19" s="542"/>
      <c r="H19" s="542"/>
      <c r="I19" s="542"/>
      <c r="J19" s="543"/>
    </row>
    <row r="20" spans="1:10" ht="12" customHeight="1" x14ac:dyDescent="0.25">
      <c r="A20" s="541"/>
      <c r="B20" s="542"/>
      <c r="C20" s="542"/>
      <c r="D20" s="542"/>
      <c r="E20" s="543"/>
      <c r="F20" s="541"/>
      <c r="G20" s="542"/>
      <c r="H20" s="542"/>
      <c r="I20" s="542"/>
      <c r="J20" s="543"/>
    </row>
    <row r="21" spans="1:10" ht="12" customHeight="1" x14ac:dyDescent="0.25">
      <c r="A21" s="541"/>
      <c r="B21" s="542"/>
      <c r="C21" s="542"/>
      <c r="D21" s="542"/>
      <c r="E21" s="543"/>
      <c r="F21" s="541"/>
      <c r="G21" s="542"/>
      <c r="H21" s="542"/>
      <c r="I21" s="542"/>
      <c r="J21" s="543"/>
    </row>
    <row r="22" spans="1:10" ht="12" customHeight="1" x14ac:dyDescent="0.25">
      <c r="A22" s="541"/>
      <c r="B22" s="542"/>
      <c r="C22" s="542"/>
      <c r="D22" s="542"/>
      <c r="E22" s="543"/>
      <c r="F22" s="541"/>
      <c r="G22" s="542"/>
      <c r="H22" s="542"/>
      <c r="I22" s="542"/>
      <c r="J22" s="543"/>
    </row>
    <row r="23" spans="1:10" ht="12" customHeight="1" x14ac:dyDescent="0.25">
      <c r="A23" s="541"/>
      <c r="B23" s="542"/>
      <c r="C23" s="542"/>
      <c r="D23" s="542"/>
      <c r="E23" s="543"/>
      <c r="F23" s="541"/>
      <c r="G23" s="542"/>
      <c r="H23" s="542"/>
      <c r="I23" s="542"/>
      <c r="J23" s="543"/>
    </row>
    <row r="24" spans="1:10" ht="12" customHeight="1" x14ac:dyDescent="0.25">
      <c r="A24" s="541"/>
      <c r="B24" s="542"/>
      <c r="C24" s="542"/>
      <c r="D24" s="542"/>
      <c r="E24" s="543"/>
      <c r="F24" s="541"/>
      <c r="G24" s="542"/>
      <c r="H24" s="542"/>
      <c r="I24" s="542"/>
      <c r="J24" s="543"/>
    </row>
    <row r="25" spans="1:10" ht="12" customHeight="1" x14ac:dyDescent="0.25">
      <c r="A25" s="541"/>
      <c r="B25" s="542"/>
      <c r="C25" s="542"/>
      <c r="D25" s="542"/>
      <c r="E25" s="543"/>
      <c r="F25" s="541"/>
      <c r="G25" s="542"/>
      <c r="H25" s="542"/>
      <c r="I25" s="542"/>
      <c r="J25" s="543"/>
    </row>
    <row r="26" spans="1:10" ht="12" customHeight="1" x14ac:dyDescent="0.25">
      <c r="A26" s="541"/>
      <c r="B26" s="542"/>
      <c r="C26" s="542"/>
      <c r="D26" s="542"/>
      <c r="E26" s="543"/>
      <c r="F26" s="541"/>
      <c r="G26" s="542"/>
      <c r="H26" s="542"/>
      <c r="I26" s="542"/>
      <c r="J26" s="543"/>
    </row>
    <row r="27" spans="1:10" ht="12" customHeight="1" x14ac:dyDescent="0.25">
      <c r="A27" s="541"/>
      <c r="B27" s="542"/>
      <c r="C27" s="542"/>
      <c r="D27" s="542"/>
      <c r="E27" s="543"/>
      <c r="F27" s="541"/>
      <c r="G27" s="542"/>
      <c r="H27" s="542"/>
      <c r="I27" s="542"/>
      <c r="J27" s="543"/>
    </row>
    <row r="28" spans="1:10" ht="12" customHeight="1" x14ac:dyDescent="0.25">
      <c r="A28" s="541"/>
      <c r="B28" s="542"/>
      <c r="C28" s="542"/>
      <c r="D28" s="542"/>
      <c r="E28" s="543"/>
      <c r="F28" s="541"/>
      <c r="G28" s="542"/>
      <c r="H28" s="542"/>
      <c r="I28" s="542"/>
      <c r="J28" s="543"/>
    </row>
    <row r="29" spans="1:10" ht="12" customHeight="1" x14ac:dyDescent="0.25">
      <c r="A29" s="541"/>
      <c r="B29" s="542"/>
      <c r="C29" s="542"/>
      <c r="D29" s="542"/>
      <c r="E29" s="543"/>
      <c r="F29" s="541"/>
      <c r="G29" s="542"/>
      <c r="H29" s="542"/>
      <c r="I29" s="542"/>
      <c r="J29" s="543"/>
    </row>
    <row r="30" spans="1:10" ht="12" customHeight="1" x14ac:dyDescent="0.25">
      <c r="A30" s="541"/>
      <c r="B30" s="542"/>
      <c r="C30" s="542"/>
      <c r="D30" s="542"/>
      <c r="E30" s="543"/>
      <c r="F30" s="541"/>
      <c r="G30" s="542"/>
      <c r="H30" s="542"/>
      <c r="I30" s="542"/>
      <c r="J30" s="543"/>
    </row>
    <row r="31" spans="1:10" ht="12" customHeight="1" x14ac:dyDescent="0.25">
      <c r="A31" s="541"/>
      <c r="B31" s="542"/>
      <c r="C31" s="542"/>
      <c r="D31" s="542"/>
      <c r="E31" s="543"/>
      <c r="F31" s="541"/>
      <c r="G31" s="542"/>
      <c r="H31" s="542"/>
      <c r="I31" s="542"/>
      <c r="J31" s="543"/>
    </row>
    <row r="32" spans="1:10" ht="12" customHeight="1" x14ac:dyDescent="0.25">
      <c r="A32" s="541"/>
      <c r="B32" s="542"/>
      <c r="C32" s="542"/>
      <c r="D32" s="542"/>
      <c r="E32" s="543"/>
      <c r="F32" s="541"/>
      <c r="G32" s="542"/>
      <c r="H32" s="542"/>
      <c r="I32" s="542"/>
      <c r="J32" s="543"/>
    </row>
    <row r="33" spans="1:10" ht="12" customHeight="1" x14ac:dyDescent="0.25">
      <c r="A33" s="541"/>
      <c r="B33" s="542"/>
      <c r="C33" s="542"/>
      <c r="D33" s="542"/>
      <c r="E33" s="543"/>
      <c r="F33" s="541"/>
      <c r="G33" s="542"/>
      <c r="H33" s="542"/>
      <c r="I33" s="542"/>
      <c r="J33" s="543"/>
    </row>
    <row r="34" spans="1:10" ht="12" customHeight="1" x14ac:dyDescent="0.25">
      <c r="A34" s="541"/>
      <c r="B34" s="542"/>
      <c r="C34" s="542"/>
      <c r="D34" s="542"/>
      <c r="E34" s="543"/>
      <c r="F34" s="541"/>
      <c r="G34" s="542"/>
      <c r="H34" s="542"/>
      <c r="I34" s="542"/>
      <c r="J34" s="543"/>
    </row>
    <row r="35" spans="1:10" ht="12" customHeight="1" x14ac:dyDescent="0.25">
      <c r="A35" s="541"/>
      <c r="B35" s="542"/>
      <c r="C35" s="542"/>
      <c r="D35" s="542"/>
      <c r="E35" s="543"/>
      <c r="F35" s="541"/>
      <c r="G35" s="542"/>
      <c r="H35" s="542"/>
      <c r="I35" s="542"/>
      <c r="J35" s="543"/>
    </row>
    <row r="36" spans="1:10" ht="12" customHeight="1" x14ac:dyDescent="0.25">
      <c r="A36" s="541"/>
      <c r="B36" s="542"/>
      <c r="C36" s="542"/>
      <c r="D36" s="542"/>
      <c r="E36" s="543"/>
      <c r="F36" s="541"/>
      <c r="G36" s="542"/>
      <c r="H36" s="542"/>
      <c r="I36" s="542"/>
      <c r="J36" s="543"/>
    </row>
    <row r="37" spans="1:10" ht="12" customHeight="1" x14ac:dyDescent="0.25">
      <c r="A37" s="541"/>
      <c r="B37" s="542"/>
      <c r="C37" s="542"/>
      <c r="D37" s="542"/>
      <c r="E37" s="543"/>
      <c r="F37" s="541"/>
      <c r="G37" s="542"/>
      <c r="H37" s="542"/>
      <c r="I37" s="542"/>
      <c r="J37" s="543"/>
    </row>
    <row r="38" spans="1:10" ht="12" customHeight="1" x14ac:dyDescent="0.25">
      <c r="A38" s="541"/>
      <c r="B38" s="542"/>
      <c r="C38" s="542"/>
      <c r="D38" s="542"/>
      <c r="E38" s="543"/>
      <c r="F38" s="541"/>
      <c r="G38" s="542"/>
      <c r="H38" s="542"/>
      <c r="I38" s="542"/>
      <c r="J38" s="543"/>
    </row>
    <row r="39" spans="1:10" ht="12" customHeight="1" x14ac:dyDescent="0.25">
      <c r="A39" s="541"/>
      <c r="B39" s="542"/>
      <c r="C39" s="542"/>
      <c r="D39" s="542"/>
      <c r="E39" s="543"/>
      <c r="F39" s="541"/>
      <c r="G39" s="542"/>
      <c r="H39" s="542"/>
      <c r="I39" s="542"/>
      <c r="J39" s="543"/>
    </row>
    <row r="40" spans="1:10" ht="12" customHeight="1" x14ac:dyDescent="0.25">
      <c r="A40" s="541"/>
      <c r="B40" s="542"/>
      <c r="C40" s="542"/>
      <c r="D40" s="542"/>
      <c r="E40" s="543"/>
      <c r="F40" s="541"/>
      <c r="G40" s="542"/>
      <c r="H40" s="542"/>
      <c r="I40" s="542"/>
      <c r="J40" s="543"/>
    </row>
    <row r="41" spans="1:10" ht="12" customHeight="1" x14ac:dyDescent="0.25">
      <c r="A41" s="541"/>
      <c r="B41" s="542"/>
      <c r="C41" s="542"/>
      <c r="D41" s="542"/>
      <c r="E41" s="543"/>
      <c r="F41" s="541"/>
      <c r="G41" s="542"/>
      <c r="H41" s="542"/>
      <c r="I41" s="542"/>
      <c r="J41" s="543"/>
    </row>
    <row r="42" spans="1:10" ht="12" customHeight="1" x14ac:dyDescent="0.25">
      <c r="A42" s="541"/>
      <c r="B42" s="542"/>
      <c r="C42" s="542"/>
      <c r="D42" s="542"/>
      <c r="E42" s="543"/>
      <c r="F42" s="541"/>
      <c r="G42" s="542"/>
      <c r="H42" s="542"/>
      <c r="I42" s="542"/>
      <c r="J42" s="543"/>
    </row>
    <row r="43" spans="1:10" ht="12" customHeight="1" x14ac:dyDescent="0.25">
      <c r="A43" s="541"/>
      <c r="B43" s="542"/>
      <c r="C43" s="542"/>
      <c r="D43" s="542"/>
      <c r="E43" s="543"/>
      <c r="F43" s="541"/>
      <c r="G43" s="542"/>
      <c r="H43" s="542"/>
      <c r="I43" s="542"/>
      <c r="J43" s="543"/>
    </row>
    <row r="44" spans="1:10" ht="12" customHeight="1" x14ac:dyDescent="0.25">
      <c r="A44" s="541"/>
      <c r="B44" s="542"/>
      <c r="C44" s="542"/>
      <c r="D44" s="542"/>
      <c r="E44" s="543"/>
      <c r="F44" s="541"/>
      <c r="G44" s="542"/>
      <c r="H44" s="542"/>
      <c r="I44" s="542"/>
      <c r="J44" s="543"/>
    </row>
    <row r="45" spans="1:10" ht="12" customHeight="1" x14ac:dyDescent="0.25">
      <c r="A45" s="541"/>
      <c r="B45" s="542"/>
      <c r="C45" s="542"/>
      <c r="D45" s="542"/>
      <c r="E45" s="543"/>
      <c r="F45" s="541"/>
      <c r="G45" s="542"/>
      <c r="H45" s="542"/>
      <c r="I45" s="542"/>
      <c r="J45" s="543"/>
    </row>
    <row r="46" spans="1:10" ht="12" customHeight="1" x14ac:dyDescent="0.25">
      <c r="A46" s="541"/>
      <c r="B46" s="542"/>
      <c r="C46" s="542"/>
      <c r="D46" s="542"/>
      <c r="E46" s="543"/>
      <c r="F46" s="541"/>
      <c r="G46" s="542"/>
      <c r="H46" s="542"/>
      <c r="I46" s="542"/>
      <c r="J46" s="543"/>
    </row>
    <row r="47" spans="1:10" ht="12" customHeight="1" x14ac:dyDescent="0.25">
      <c r="A47" s="541"/>
      <c r="B47" s="542"/>
      <c r="C47" s="542"/>
      <c r="D47" s="542"/>
      <c r="E47" s="543"/>
      <c r="F47" s="541"/>
      <c r="G47" s="542"/>
      <c r="H47" s="542"/>
      <c r="I47" s="542"/>
      <c r="J47" s="543"/>
    </row>
    <row r="48" spans="1:10" ht="12" customHeight="1" x14ac:dyDescent="0.25">
      <c r="A48" s="541"/>
      <c r="B48" s="542"/>
      <c r="C48" s="542"/>
      <c r="D48" s="542"/>
      <c r="E48" s="543"/>
      <c r="F48" s="541"/>
      <c r="G48" s="542"/>
      <c r="H48" s="542"/>
      <c r="I48" s="542"/>
      <c r="J48" s="543"/>
    </row>
    <row r="49" spans="1:10" ht="12" customHeight="1" x14ac:dyDescent="0.25">
      <c r="A49" s="541"/>
      <c r="B49" s="542"/>
      <c r="C49" s="542"/>
      <c r="D49" s="542"/>
      <c r="E49" s="543"/>
      <c r="F49" s="541"/>
      <c r="G49" s="542"/>
      <c r="H49" s="542"/>
      <c r="I49" s="542"/>
      <c r="J49" s="543"/>
    </row>
    <row r="50" spans="1:10" ht="12" customHeight="1" x14ac:dyDescent="0.25">
      <c r="A50" s="541"/>
      <c r="B50" s="542"/>
      <c r="C50" s="542"/>
      <c r="D50" s="542"/>
      <c r="E50" s="543"/>
      <c r="F50" s="541"/>
      <c r="G50" s="542"/>
      <c r="H50" s="542"/>
      <c r="I50" s="542"/>
      <c r="J50" s="543"/>
    </row>
    <row r="51" spans="1:10" ht="12" customHeight="1" thickBot="1" x14ac:dyDescent="0.3">
      <c r="A51" s="541"/>
      <c r="B51" s="542"/>
      <c r="C51" s="542"/>
      <c r="D51" s="542"/>
      <c r="E51" s="543"/>
      <c r="F51" s="541"/>
      <c r="G51" s="542"/>
      <c r="H51" s="542"/>
      <c r="I51" s="542"/>
      <c r="J51" s="543"/>
    </row>
    <row r="52" spans="1:10" ht="12" customHeight="1" thickBot="1" x14ac:dyDescent="0.3">
      <c r="A52" s="544"/>
      <c r="B52" s="545"/>
      <c r="C52" s="545"/>
      <c r="D52" s="545"/>
      <c r="E52" s="546"/>
      <c r="F52" s="544"/>
      <c r="G52" s="545"/>
      <c r="H52" s="545"/>
      <c r="I52" s="545"/>
      <c r="J52" s="546"/>
    </row>
    <row r="53" spans="1:10" ht="12" customHeight="1" x14ac:dyDescent="0.25">
      <c r="A53" s="547"/>
      <c r="B53" s="548"/>
      <c r="C53" s="548"/>
      <c r="D53" s="548"/>
      <c r="E53" s="549"/>
      <c r="F53" s="547"/>
      <c r="G53" s="548"/>
      <c r="H53" s="548"/>
      <c r="I53" s="548"/>
      <c r="J53" s="549"/>
    </row>
    <row r="54" spans="1:10" ht="12" customHeight="1" x14ac:dyDescent="0.25">
      <c r="A54" s="541"/>
      <c r="B54" s="542"/>
      <c r="C54" s="542"/>
      <c r="D54" s="542"/>
      <c r="E54" s="550"/>
      <c r="F54" s="541"/>
      <c r="G54" s="542"/>
      <c r="H54" s="542"/>
      <c r="I54" s="542"/>
      <c r="J54" s="550"/>
    </row>
    <row r="55" spans="1:10" ht="12" customHeight="1" x14ac:dyDescent="0.25">
      <c r="A55" s="541"/>
      <c r="B55" s="542"/>
      <c r="C55" s="542"/>
      <c r="D55" s="542"/>
      <c r="E55" s="550"/>
      <c r="F55" s="541"/>
      <c r="G55" s="542"/>
      <c r="H55" s="542"/>
      <c r="I55" s="542"/>
      <c r="J55" s="550"/>
    </row>
    <row r="56" spans="1:10" ht="12" customHeight="1" x14ac:dyDescent="0.25">
      <c r="A56" s="541"/>
      <c r="B56" s="542"/>
      <c r="C56" s="542"/>
      <c r="D56" s="542"/>
      <c r="E56" s="550"/>
      <c r="F56" s="541"/>
      <c r="G56" s="542"/>
      <c r="H56" s="542"/>
      <c r="I56" s="542"/>
      <c r="J56" s="550"/>
    </row>
    <row r="57" spans="1:10" ht="12" customHeight="1" x14ac:dyDescent="0.25">
      <c r="A57" s="541"/>
      <c r="B57" s="542"/>
      <c r="C57" s="542"/>
      <c r="D57" s="542"/>
      <c r="E57" s="550"/>
      <c r="F57" s="541"/>
      <c r="G57" s="542"/>
      <c r="H57" s="542"/>
      <c r="I57" s="542"/>
      <c r="J57" s="550"/>
    </row>
    <row r="58" spans="1:10" ht="12" customHeight="1" x14ac:dyDescent="0.25">
      <c r="A58" s="541"/>
      <c r="B58" s="542"/>
      <c r="C58" s="542"/>
      <c r="D58" s="542"/>
      <c r="E58" s="550"/>
      <c r="F58" s="541"/>
      <c r="G58" s="542"/>
      <c r="H58" s="542"/>
      <c r="I58" s="542"/>
      <c r="J58" s="550"/>
    </row>
    <row r="59" spans="1:10" ht="12" customHeight="1" x14ac:dyDescent="0.25">
      <c r="A59" s="541"/>
      <c r="B59" s="542"/>
      <c r="C59" s="542"/>
      <c r="D59" s="542"/>
      <c r="E59" s="550"/>
      <c r="F59" s="541"/>
      <c r="G59" s="542"/>
      <c r="H59" s="542"/>
      <c r="I59" s="542"/>
      <c r="J59" s="550"/>
    </row>
    <row r="60" spans="1:10" ht="12" customHeight="1" thickBot="1" x14ac:dyDescent="0.3">
      <c r="A60" s="551"/>
      <c r="B60" s="552"/>
      <c r="C60" s="552"/>
      <c r="D60" s="553"/>
      <c r="E60" s="554"/>
      <c r="F60" s="551"/>
      <c r="G60" s="552"/>
      <c r="H60" s="552"/>
      <c r="I60" s="553"/>
      <c r="J60" s="554"/>
    </row>
    <row r="61" spans="1:10" ht="12" customHeight="1" x14ac:dyDescent="0.25"/>
    <row r="62" spans="1:10" ht="12" customHeight="1" x14ac:dyDescent="0.25"/>
    <row r="63" spans="1:10" ht="12" customHeight="1" x14ac:dyDescent="0.25"/>
    <row r="64" spans="1:10" ht="12" customHeight="1" x14ac:dyDescent="0.25"/>
    <row r="65" ht="12" customHeight="1" x14ac:dyDescent="0.25"/>
    <row r="66" ht="12" customHeight="1" x14ac:dyDescent="0.25"/>
    <row r="67" ht="12" customHeight="1" x14ac:dyDescent="0.25"/>
    <row r="68" ht="12" customHeight="1" x14ac:dyDescent="0.25"/>
    <row r="69" ht="12" customHeight="1" x14ac:dyDescent="0.25"/>
    <row r="70" ht="12" customHeight="1" x14ac:dyDescent="0.25"/>
    <row r="71" ht="12" customHeight="1" x14ac:dyDescent="0.25"/>
    <row r="72" ht="12" customHeight="1" x14ac:dyDescent="0.25"/>
    <row r="73" ht="12" customHeight="1" x14ac:dyDescent="0.25"/>
    <row r="74" ht="12" customHeight="1" x14ac:dyDescent="0.25"/>
    <row r="75" ht="12" customHeight="1" x14ac:dyDescent="0.25"/>
    <row r="76" ht="12" customHeight="1" x14ac:dyDescent="0.25"/>
    <row r="77" ht="12" customHeight="1" x14ac:dyDescent="0.25"/>
    <row r="78" ht="12" customHeight="1" x14ac:dyDescent="0.25"/>
    <row r="79" ht="12" customHeight="1" x14ac:dyDescent="0.25"/>
    <row r="80" ht="12" customHeight="1" x14ac:dyDescent="0.25"/>
    <row r="81" ht="12" customHeight="1" x14ac:dyDescent="0.25"/>
    <row r="82" ht="12" customHeight="1" x14ac:dyDescent="0.25"/>
    <row r="83" ht="12" customHeight="1" x14ac:dyDescent="0.25"/>
    <row r="84" ht="12" customHeight="1" x14ac:dyDescent="0.25"/>
    <row r="85" ht="12" customHeight="1" x14ac:dyDescent="0.25"/>
    <row r="86" ht="12" customHeight="1" x14ac:dyDescent="0.25"/>
    <row r="87" ht="12" customHeight="1" x14ac:dyDescent="0.25"/>
    <row r="88" ht="12" customHeight="1" x14ac:dyDescent="0.25"/>
    <row r="89" ht="12" customHeight="1" x14ac:dyDescent="0.25"/>
    <row r="90" ht="12" customHeight="1" x14ac:dyDescent="0.25"/>
    <row r="91" ht="12" customHeight="1" x14ac:dyDescent="0.25"/>
    <row r="92" ht="12" customHeight="1" x14ac:dyDescent="0.25"/>
    <row r="93" ht="12" customHeight="1" x14ac:dyDescent="0.25"/>
    <row r="94" ht="12" customHeight="1" x14ac:dyDescent="0.25"/>
    <row r="95" ht="12" customHeight="1" x14ac:dyDescent="0.25"/>
    <row r="96" ht="12" customHeight="1" x14ac:dyDescent="0.25"/>
    <row r="97" ht="12" customHeight="1" x14ac:dyDescent="0.25"/>
    <row r="98" ht="12" customHeight="1" x14ac:dyDescent="0.25"/>
    <row r="99" ht="12" customHeight="1" x14ac:dyDescent="0.25"/>
    <row r="100" ht="12" customHeight="1" x14ac:dyDescent="0.25"/>
    <row r="101" ht="12" customHeight="1" x14ac:dyDescent="0.25"/>
    <row r="102" ht="12" customHeight="1" x14ac:dyDescent="0.25"/>
    <row r="103" ht="12" customHeight="1" x14ac:dyDescent="0.25"/>
    <row r="104" ht="12" customHeight="1" x14ac:dyDescent="0.25"/>
  </sheetData>
  <conditionalFormatting sqref="A1:J1048576">
    <cfRule type="cellIs" dxfId="0" priority="1" operator="equal">
      <formula>0</formula>
    </cfRule>
  </conditionalFormatting>
  <printOptions horizontalCentered="1"/>
  <pageMargins left="0.51181102362204722" right="0.51181102362204722" top="0.35433070866141736" bottom="0.35433070866141736" header="0.31496062992125984" footer="0.31496062992125984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Horaire</vt:lpstr>
      <vt:lpstr>Donnees</vt:lpstr>
      <vt:lpstr>Abat-Neuf</vt:lpstr>
      <vt:lpstr>Sem1</vt:lpstr>
      <vt:lpstr>Sem2</vt:lpstr>
      <vt:lpstr>Sem3</vt:lpstr>
      <vt:lpstr>Sem4</vt:lpstr>
      <vt:lpstr>Stats_equipe</vt:lpstr>
      <vt:lpstr>Billets_Capitaines</vt:lpstr>
      <vt:lpstr>Feuilles_pointage</vt:lpstr>
      <vt:lpstr>Stats_individuelles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2016-06-25T02:31:54Z</cp:lastPrinted>
  <dcterms:created xsi:type="dcterms:W3CDTF">2016-06-18T14:32:15Z</dcterms:created>
  <dcterms:modified xsi:type="dcterms:W3CDTF">2016-06-25T03:07:18Z</dcterms:modified>
</cp:coreProperties>
</file>