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activeTab="1"/>
  </bookViews>
  <sheets>
    <sheet name="Données" sheetId="1" r:id="rId1"/>
    <sheet name="Sem.01" sheetId="2" r:id="rId2"/>
    <sheet name="Sem.02" sheetId="3" r:id="rId3"/>
    <sheet name="Sem.03" sheetId="4" r:id="rId4"/>
    <sheet name="Sem.04" sheetId="36" r:id="rId5"/>
    <sheet name="Sem.05" sheetId="5" r:id="rId6"/>
  </sheets>
  <functionGroups builtInGroupCount="18"/>
  <definedNames>
    <definedName name="_xlnm._FilterDatabase" localSheetId="0" hidden="1">Données!$D$2:$N$2</definedName>
    <definedName name="Joueurs" localSheetId="0">Données!$D$3:$E$1003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50" i="3" l="1"/>
  <c r="P110" i="3"/>
  <c r="O70" i="3"/>
  <c r="O70" i="4" s="1"/>
  <c r="O60" i="3"/>
  <c r="N160" i="3"/>
  <c r="M160" i="3"/>
  <c r="C160" i="3"/>
  <c r="D160" i="3" s="1"/>
  <c r="N159" i="3"/>
  <c r="P159" i="3" s="1"/>
  <c r="M159" i="3"/>
  <c r="C159" i="3"/>
  <c r="D159" i="3" s="1"/>
  <c r="N160" i="4"/>
  <c r="M160" i="4"/>
  <c r="C160" i="4"/>
  <c r="D160" i="4" s="1"/>
  <c r="N159" i="4"/>
  <c r="M159" i="4"/>
  <c r="C159" i="4"/>
  <c r="D159" i="4" s="1"/>
  <c r="N160" i="36"/>
  <c r="M160" i="36"/>
  <c r="C160" i="36"/>
  <c r="D160" i="36" s="1"/>
  <c r="N159" i="36"/>
  <c r="M159" i="36"/>
  <c r="C159" i="36"/>
  <c r="D159" i="36" s="1"/>
  <c r="N160" i="5"/>
  <c r="M160" i="5"/>
  <c r="C160" i="5"/>
  <c r="D160" i="5" s="1"/>
  <c r="N159" i="5"/>
  <c r="M159" i="5"/>
  <c r="C159" i="5"/>
  <c r="D159" i="5" s="1"/>
  <c r="N160" i="2"/>
  <c r="P160" i="2" s="1"/>
  <c r="P160" i="3" s="1"/>
  <c r="M160" i="2"/>
  <c r="O160" i="2" s="1"/>
  <c r="C160" i="2"/>
  <c r="D160" i="2" s="1"/>
  <c r="N159" i="2"/>
  <c r="P159" i="2" s="1"/>
  <c r="M159" i="2"/>
  <c r="O159" i="2" s="1"/>
  <c r="C159" i="2"/>
  <c r="D159" i="2" s="1"/>
  <c r="N150" i="3"/>
  <c r="M150" i="3"/>
  <c r="C150" i="3"/>
  <c r="D150" i="3" s="1"/>
  <c r="N149" i="3"/>
  <c r="P149" i="3" s="1"/>
  <c r="P149" i="4" s="1"/>
  <c r="M149" i="3"/>
  <c r="C149" i="3"/>
  <c r="D149" i="3" s="1"/>
  <c r="N150" i="4"/>
  <c r="M150" i="4"/>
  <c r="C150" i="4"/>
  <c r="D150" i="4" s="1"/>
  <c r="N149" i="4"/>
  <c r="M149" i="4"/>
  <c r="C149" i="4"/>
  <c r="D149" i="4" s="1"/>
  <c r="N150" i="36"/>
  <c r="M150" i="36"/>
  <c r="C150" i="36"/>
  <c r="D150" i="36" s="1"/>
  <c r="N149" i="36"/>
  <c r="M149" i="36"/>
  <c r="C149" i="36"/>
  <c r="D149" i="36" s="1"/>
  <c r="N150" i="5"/>
  <c r="M150" i="5"/>
  <c r="C150" i="5"/>
  <c r="D150" i="5" s="1"/>
  <c r="N149" i="5"/>
  <c r="M149" i="5"/>
  <c r="C149" i="5"/>
  <c r="D149" i="5" s="1"/>
  <c r="P150" i="2"/>
  <c r="P150" i="3" s="1"/>
  <c r="P150" i="4" s="1"/>
  <c r="P150" i="36" s="1"/>
  <c r="N150" i="2"/>
  <c r="M150" i="2"/>
  <c r="O150" i="2" s="1"/>
  <c r="C150" i="2"/>
  <c r="D150" i="2" s="1"/>
  <c r="N149" i="2"/>
  <c r="P149" i="2" s="1"/>
  <c r="M149" i="2"/>
  <c r="O149" i="2" s="1"/>
  <c r="C149" i="2"/>
  <c r="D149" i="2" s="1"/>
  <c r="N140" i="3"/>
  <c r="M140" i="3"/>
  <c r="C140" i="3"/>
  <c r="D140" i="3" s="1"/>
  <c r="N139" i="3"/>
  <c r="M139" i="3"/>
  <c r="O139" i="3" s="1"/>
  <c r="C139" i="3"/>
  <c r="D139" i="3" s="1"/>
  <c r="N140" i="4"/>
  <c r="M140" i="4"/>
  <c r="C140" i="4"/>
  <c r="D140" i="4" s="1"/>
  <c r="N139" i="4"/>
  <c r="M139" i="4"/>
  <c r="C139" i="4"/>
  <c r="D139" i="4" s="1"/>
  <c r="N140" i="36"/>
  <c r="M140" i="36"/>
  <c r="C140" i="36"/>
  <c r="D140" i="36" s="1"/>
  <c r="N139" i="36"/>
  <c r="M139" i="36"/>
  <c r="C139" i="36"/>
  <c r="D139" i="36" s="1"/>
  <c r="N140" i="5"/>
  <c r="M140" i="5"/>
  <c r="C140" i="5"/>
  <c r="D140" i="5" s="1"/>
  <c r="N139" i="5"/>
  <c r="M139" i="5"/>
  <c r="C139" i="5"/>
  <c r="D139" i="5" s="1"/>
  <c r="P140" i="2"/>
  <c r="P140" i="3" s="1"/>
  <c r="P140" i="4" s="1"/>
  <c r="P140" i="36" s="1"/>
  <c r="N140" i="2"/>
  <c r="M140" i="2"/>
  <c r="O140" i="2" s="1"/>
  <c r="C140" i="2"/>
  <c r="D140" i="2" s="1"/>
  <c r="N139" i="2"/>
  <c r="P139" i="2" s="1"/>
  <c r="M139" i="2"/>
  <c r="O139" i="2" s="1"/>
  <c r="C139" i="2"/>
  <c r="D139" i="2" s="1"/>
  <c r="N130" i="3"/>
  <c r="M130" i="3"/>
  <c r="C130" i="3"/>
  <c r="D130" i="3" s="1"/>
  <c r="N129" i="3"/>
  <c r="M129" i="3"/>
  <c r="C129" i="3"/>
  <c r="D129" i="3" s="1"/>
  <c r="N130" i="4"/>
  <c r="M130" i="4"/>
  <c r="C130" i="4"/>
  <c r="D130" i="4" s="1"/>
  <c r="N129" i="4"/>
  <c r="M129" i="4"/>
  <c r="C129" i="4"/>
  <c r="D129" i="4" s="1"/>
  <c r="N130" i="36"/>
  <c r="M130" i="36"/>
  <c r="C130" i="36"/>
  <c r="D130" i="36" s="1"/>
  <c r="N129" i="36"/>
  <c r="M129" i="36"/>
  <c r="C129" i="36"/>
  <c r="D129" i="36" s="1"/>
  <c r="N130" i="5"/>
  <c r="M130" i="5"/>
  <c r="C130" i="5"/>
  <c r="D130" i="5" s="1"/>
  <c r="N129" i="5"/>
  <c r="M129" i="5"/>
  <c r="C129" i="5"/>
  <c r="D129" i="5" s="1"/>
  <c r="O130" i="2"/>
  <c r="N130" i="2"/>
  <c r="P130" i="2" s="1"/>
  <c r="M130" i="2"/>
  <c r="C130" i="2"/>
  <c r="D130" i="2" s="1"/>
  <c r="O129" i="2"/>
  <c r="N129" i="2"/>
  <c r="P129" i="2" s="1"/>
  <c r="P129" i="3" s="1"/>
  <c r="M129" i="2"/>
  <c r="C129" i="2"/>
  <c r="D129" i="2" s="1"/>
  <c r="N120" i="3"/>
  <c r="M120" i="3"/>
  <c r="C120" i="3"/>
  <c r="D120" i="3" s="1"/>
  <c r="N119" i="3"/>
  <c r="M119" i="3"/>
  <c r="C119" i="3"/>
  <c r="D119" i="3" s="1"/>
  <c r="N120" i="4"/>
  <c r="M120" i="4"/>
  <c r="C120" i="4"/>
  <c r="D120" i="4" s="1"/>
  <c r="N119" i="4"/>
  <c r="M119" i="4"/>
  <c r="C119" i="4"/>
  <c r="D119" i="4" s="1"/>
  <c r="N120" i="36"/>
  <c r="M120" i="36"/>
  <c r="C120" i="36"/>
  <c r="D120" i="36" s="1"/>
  <c r="N119" i="36"/>
  <c r="M119" i="36"/>
  <c r="C119" i="36"/>
  <c r="D119" i="36" s="1"/>
  <c r="N120" i="5"/>
  <c r="M120" i="5"/>
  <c r="C120" i="5"/>
  <c r="D120" i="5" s="1"/>
  <c r="N119" i="5"/>
  <c r="M119" i="5"/>
  <c r="C119" i="5"/>
  <c r="D119" i="5" s="1"/>
  <c r="N120" i="2"/>
  <c r="P120" i="2" s="1"/>
  <c r="P120" i="3" s="1"/>
  <c r="P120" i="4" s="1"/>
  <c r="M120" i="2"/>
  <c r="O120" i="2" s="1"/>
  <c r="O120" i="3" s="1"/>
  <c r="O120" i="4" s="1"/>
  <c r="C120" i="2"/>
  <c r="D120" i="2" s="1"/>
  <c r="N119" i="2"/>
  <c r="P119" i="2" s="1"/>
  <c r="M119" i="2"/>
  <c r="O119" i="2" s="1"/>
  <c r="O119" i="3" s="1"/>
  <c r="O119" i="4" s="1"/>
  <c r="C119" i="2"/>
  <c r="D119" i="2" s="1"/>
  <c r="N110" i="3"/>
  <c r="M110" i="3"/>
  <c r="C110" i="3"/>
  <c r="D110" i="3" s="1"/>
  <c r="N109" i="3"/>
  <c r="M109" i="3"/>
  <c r="C109" i="3"/>
  <c r="D109" i="3" s="1"/>
  <c r="N110" i="4"/>
  <c r="M110" i="4"/>
  <c r="C110" i="4"/>
  <c r="D110" i="4" s="1"/>
  <c r="N109" i="4"/>
  <c r="M109" i="4"/>
  <c r="C109" i="4"/>
  <c r="D109" i="4" s="1"/>
  <c r="N110" i="36"/>
  <c r="M110" i="36"/>
  <c r="C110" i="36"/>
  <c r="D110" i="36" s="1"/>
  <c r="N109" i="36"/>
  <c r="M109" i="36"/>
  <c r="C109" i="36"/>
  <c r="D109" i="36" s="1"/>
  <c r="N110" i="5"/>
  <c r="M110" i="5"/>
  <c r="C110" i="5"/>
  <c r="D110" i="5" s="1"/>
  <c r="N109" i="5"/>
  <c r="M109" i="5"/>
  <c r="C109" i="5"/>
  <c r="D109" i="5" s="1"/>
  <c r="N110" i="2"/>
  <c r="P110" i="2" s="1"/>
  <c r="M110" i="2"/>
  <c r="O110" i="2" s="1"/>
  <c r="C110" i="2"/>
  <c r="D110" i="2" s="1"/>
  <c r="N109" i="2"/>
  <c r="P109" i="2" s="1"/>
  <c r="M109" i="2"/>
  <c r="O109" i="2" s="1"/>
  <c r="C109" i="2"/>
  <c r="D109" i="2" s="1"/>
  <c r="N100" i="3"/>
  <c r="M100" i="3"/>
  <c r="O100" i="3" s="1"/>
  <c r="C100" i="3"/>
  <c r="D100" i="3" s="1"/>
  <c r="N99" i="3"/>
  <c r="M99" i="3"/>
  <c r="C99" i="3"/>
  <c r="D99" i="3" s="1"/>
  <c r="N100" i="4"/>
  <c r="M100" i="4"/>
  <c r="C100" i="4"/>
  <c r="D100" i="4" s="1"/>
  <c r="N99" i="4"/>
  <c r="M99" i="4"/>
  <c r="C99" i="4"/>
  <c r="D99" i="4" s="1"/>
  <c r="N100" i="36"/>
  <c r="M100" i="36"/>
  <c r="C100" i="36"/>
  <c r="D100" i="36" s="1"/>
  <c r="N99" i="36"/>
  <c r="M99" i="36"/>
  <c r="C99" i="36"/>
  <c r="D99" i="36" s="1"/>
  <c r="N100" i="5"/>
  <c r="M100" i="5"/>
  <c r="C100" i="5"/>
  <c r="D100" i="5" s="1"/>
  <c r="N99" i="5"/>
  <c r="M99" i="5"/>
  <c r="C99" i="5"/>
  <c r="D99" i="5" s="1"/>
  <c r="P100" i="2"/>
  <c r="P100" i="3" s="1"/>
  <c r="P100" i="4" s="1"/>
  <c r="P100" i="36" s="1"/>
  <c r="P100" i="5" s="1"/>
  <c r="N100" i="2"/>
  <c r="M100" i="2"/>
  <c r="O100" i="2" s="1"/>
  <c r="C100" i="2"/>
  <c r="D100" i="2" s="1"/>
  <c r="N99" i="2"/>
  <c r="P99" i="2" s="1"/>
  <c r="P99" i="3" s="1"/>
  <c r="M99" i="2"/>
  <c r="O99" i="2" s="1"/>
  <c r="C99" i="2"/>
  <c r="D99" i="2" s="1"/>
  <c r="N90" i="3"/>
  <c r="M90" i="3"/>
  <c r="C90" i="3"/>
  <c r="D90" i="3" s="1"/>
  <c r="N89" i="3"/>
  <c r="M89" i="3"/>
  <c r="C89" i="3"/>
  <c r="D89" i="3" s="1"/>
  <c r="N90" i="4"/>
  <c r="M90" i="4"/>
  <c r="C90" i="4"/>
  <c r="D90" i="4" s="1"/>
  <c r="N89" i="4"/>
  <c r="M89" i="4"/>
  <c r="C89" i="4"/>
  <c r="D89" i="4" s="1"/>
  <c r="N90" i="36"/>
  <c r="M90" i="36"/>
  <c r="C90" i="36"/>
  <c r="D90" i="36" s="1"/>
  <c r="N89" i="36"/>
  <c r="M89" i="36"/>
  <c r="C89" i="36"/>
  <c r="D89" i="36" s="1"/>
  <c r="N90" i="5"/>
  <c r="M90" i="5"/>
  <c r="C90" i="5"/>
  <c r="D90" i="5" s="1"/>
  <c r="N89" i="5"/>
  <c r="M89" i="5"/>
  <c r="C89" i="5"/>
  <c r="D89" i="5" s="1"/>
  <c r="P90" i="2"/>
  <c r="N90" i="2"/>
  <c r="M90" i="2"/>
  <c r="O90" i="2" s="1"/>
  <c r="C90" i="2"/>
  <c r="D90" i="2" s="1"/>
  <c r="N89" i="2"/>
  <c r="P89" i="2" s="1"/>
  <c r="M89" i="2"/>
  <c r="O89" i="2" s="1"/>
  <c r="C89" i="2"/>
  <c r="D89" i="2" s="1"/>
  <c r="N80" i="3"/>
  <c r="M80" i="3"/>
  <c r="C80" i="3"/>
  <c r="D80" i="3" s="1"/>
  <c r="N79" i="3"/>
  <c r="P79" i="3" s="1"/>
  <c r="M79" i="3"/>
  <c r="C79" i="3"/>
  <c r="D79" i="3" s="1"/>
  <c r="N80" i="4"/>
  <c r="M80" i="4"/>
  <c r="C80" i="4"/>
  <c r="D80" i="4" s="1"/>
  <c r="N79" i="4"/>
  <c r="M79" i="4"/>
  <c r="C79" i="4"/>
  <c r="D79" i="4" s="1"/>
  <c r="N80" i="36"/>
  <c r="M80" i="36"/>
  <c r="C80" i="36"/>
  <c r="D80" i="36" s="1"/>
  <c r="N79" i="36"/>
  <c r="M79" i="36"/>
  <c r="C79" i="36"/>
  <c r="D79" i="36" s="1"/>
  <c r="N80" i="5"/>
  <c r="M80" i="5"/>
  <c r="C80" i="5"/>
  <c r="D80" i="5" s="1"/>
  <c r="N79" i="5"/>
  <c r="M79" i="5"/>
  <c r="C79" i="5"/>
  <c r="D79" i="5" s="1"/>
  <c r="N80" i="2"/>
  <c r="P80" i="2" s="1"/>
  <c r="M80" i="2"/>
  <c r="O80" i="2" s="1"/>
  <c r="O80" i="3" s="1"/>
  <c r="O80" i="4" s="1"/>
  <c r="C80" i="2"/>
  <c r="D80" i="2" s="1"/>
  <c r="N79" i="2"/>
  <c r="P79" i="2" s="1"/>
  <c r="M79" i="2"/>
  <c r="O79" i="2" s="1"/>
  <c r="C79" i="2"/>
  <c r="D79" i="2" s="1"/>
  <c r="N70" i="3"/>
  <c r="M70" i="3"/>
  <c r="C70" i="3"/>
  <c r="D70" i="3" s="1"/>
  <c r="N69" i="3"/>
  <c r="M69" i="3"/>
  <c r="C69" i="3"/>
  <c r="D69" i="3" s="1"/>
  <c r="N70" i="4"/>
  <c r="M70" i="4"/>
  <c r="C70" i="4"/>
  <c r="D70" i="4" s="1"/>
  <c r="N69" i="4"/>
  <c r="M69" i="4"/>
  <c r="C69" i="4"/>
  <c r="D69" i="4" s="1"/>
  <c r="N70" i="36"/>
  <c r="M70" i="36"/>
  <c r="C70" i="36"/>
  <c r="D70" i="36" s="1"/>
  <c r="N69" i="36"/>
  <c r="M69" i="36"/>
  <c r="D69" i="36"/>
  <c r="C69" i="36"/>
  <c r="N70" i="5"/>
  <c r="M70" i="5"/>
  <c r="C70" i="5"/>
  <c r="D70" i="5" s="1"/>
  <c r="N69" i="5"/>
  <c r="M69" i="5"/>
  <c r="C69" i="5"/>
  <c r="D69" i="5" s="1"/>
  <c r="N70" i="2"/>
  <c r="P70" i="2" s="1"/>
  <c r="M70" i="2"/>
  <c r="O70" i="2" s="1"/>
  <c r="C70" i="2"/>
  <c r="D70" i="2" s="1"/>
  <c r="O69" i="2"/>
  <c r="N69" i="2"/>
  <c r="P69" i="2" s="1"/>
  <c r="M69" i="2"/>
  <c r="C69" i="2"/>
  <c r="D69" i="2" s="1"/>
  <c r="N60" i="3"/>
  <c r="M60" i="3"/>
  <c r="C60" i="3"/>
  <c r="D60" i="3" s="1"/>
  <c r="N59" i="3"/>
  <c r="M59" i="3"/>
  <c r="C59" i="3"/>
  <c r="D59" i="3" s="1"/>
  <c r="N60" i="4"/>
  <c r="M60" i="4"/>
  <c r="C60" i="4"/>
  <c r="D60" i="4" s="1"/>
  <c r="N59" i="4"/>
  <c r="M59" i="4"/>
  <c r="C59" i="4"/>
  <c r="D59" i="4" s="1"/>
  <c r="N60" i="36"/>
  <c r="M60" i="36"/>
  <c r="C60" i="36"/>
  <c r="D60" i="36" s="1"/>
  <c r="N59" i="36"/>
  <c r="M59" i="36"/>
  <c r="C59" i="36"/>
  <c r="D59" i="36" s="1"/>
  <c r="N60" i="5"/>
  <c r="M60" i="5"/>
  <c r="C60" i="5"/>
  <c r="D60" i="5" s="1"/>
  <c r="N59" i="5"/>
  <c r="M59" i="5"/>
  <c r="C59" i="5"/>
  <c r="D59" i="5" s="1"/>
  <c r="N60" i="2"/>
  <c r="P60" i="2" s="1"/>
  <c r="P60" i="3" s="1"/>
  <c r="P60" i="4" s="1"/>
  <c r="P60" i="36" s="1"/>
  <c r="M60" i="2"/>
  <c r="O60" i="2" s="1"/>
  <c r="C60" i="2"/>
  <c r="D60" i="2" s="1"/>
  <c r="N59" i="2"/>
  <c r="P59" i="2" s="1"/>
  <c r="M59" i="2"/>
  <c r="O59" i="2" s="1"/>
  <c r="C59" i="2"/>
  <c r="D59" i="2" s="1"/>
  <c r="N50" i="3"/>
  <c r="M50" i="3"/>
  <c r="O50" i="3" s="1"/>
  <c r="C50" i="3"/>
  <c r="D50" i="3" s="1"/>
  <c r="N49" i="3"/>
  <c r="M49" i="3"/>
  <c r="C49" i="3"/>
  <c r="D49" i="3" s="1"/>
  <c r="N50" i="4"/>
  <c r="M50" i="4"/>
  <c r="D50" i="4"/>
  <c r="C50" i="4"/>
  <c r="N49" i="4"/>
  <c r="M49" i="4"/>
  <c r="C49" i="4"/>
  <c r="D49" i="4" s="1"/>
  <c r="N50" i="36"/>
  <c r="M50" i="36"/>
  <c r="C50" i="36"/>
  <c r="D50" i="36" s="1"/>
  <c r="N49" i="36"/>
  <c r="M49" i="36"/>
  <c r="C49" i="36"/>
  <c r="D49" i="36" s="1"/>
  <c r="N50" i="5"/>
  <c r="M50" i="5"/>
  <c r="C50" i="5"/>
  <c r="D50" i="5" s="1"/>
  <c r="N49" i="5"/>
  <c r="M49" i="5"/>
  <c r="C49" i="5"/>
  <c r="D49" i="5" s="1"/>
  <c r="P50" i="2"/>
  <c r="P50" i="3" s="1"/>
  <c r="P50" i="4" s="1"/>
  <c r="P50" i="36" s="1"/>
  <c r="P50" i="5" s="1"/>
  <c r="N50" i="2"/>
  <c r="M50" i="2"/>
  <c r="O50" i="2" s="1"/>
  <c r="C50" i="2"/>
  <c r="D50" i="2" s="1"/>
  <c r="N49" i="2"/>
  <c r="P49" i="2" s="1"/>
  <c r="M49" i="2"/>
  <c r="O49" i="2" s="1"/>
  <c r="C49" i="2"/>
  <c r="D49" i="2" s="1"/>
  <c r="N40" i="3"/>
  <c r="M40" i="3"/>
  <c r="O40" i="3" s="1"/>
  <c r="C40" i="3"/>
  <c r="D40" i="3" s="1"/>
  <c r="N39" i="3"/>
  <c r="M39" i="3"/>
  <c r="C39" i="3"/>
  <c r="D39" i="3" s="1"/>
  <c r="N40" i="4"/>
  <c r="M40" i="4"/>
  <c r="C40" i="4"/>
  <c r="D40" i="4" s="1"/>
  <c r="N39" i="4"/>
  <c r="M39" i="4"/>
  <c r="C39" i="4"/>
  <c r="D39" i="4" s="1"/>
  <c r="N40" i="36"/>
  <c r="M40" i="36"/>
  <c r="C40" i="36"/>
  <c r="D40" i="36" s="1"/>
  <c r="N39" i="36"/>
  <c r="M39" i="36"/>
  <c r="C39" i="36"/>
  <c r="D39" i="36" s="1"/>
  <c r="N40" i="5"/>
  <c r="M40" i="5"/>
  <c r="C40" i="5"/>
  <c r="D40" i="5" s="1"/>
  <c r="N39" i="5"/>
  <c r="M39" i="5"/>
  <c r="C39" i="5"/>
  <c r="D39" i="5" s="1"/>
  <c r="N40" i="2"/>
  <c r="P40" i="2" s="1"/>
  <c r="M40" i="2"/>
  <c r="O40" i="2" s="1"/>
  <c r="D40" i="2"/>
  <c r="C40" i="2"/>
  <c r="N39" i="2"/>
  <c r="P39" i="2" s="1"/>
  <c r="M39" i="2"/>
  <c r="O39" i="2" s="1"/>
  <c r="C39" i="2"/>
  <c r="D39" i="2" s="1"/>
  <c r="N30" i="3"/>
  <c r="M30" i="3"/>
  <c r="C30" i="3"/>
  <c r="D30" i="3" s="1"/>
  <c r="N29" i="3"/>
  <c r="M29" i="3"/>
  <c r="C29" i="3"/>
  <c r="D29" i="3" s="1"/>
  <c r="N30" i="4"/>
  <c r="M30" i="4"/>
  <c r="C30" i="4"/>
  <c r="D30" i="4" s="1"/>
  <c r="N29" i="4"/>
  <c r="M29" i="4"/>
  <c r="C29" i="4"/>
  <c r="D29" i="4" s="1"/>
  <c r="N30" i="36"/>
  <c r="M30" i="36"/>
  <c r="C30" i="36"/>
  <c r="D30" i="36" s="1"/>
  <c r="N29" i="36"/>
  <c r="M29" i="36"/>
  <c r="C29" i="36"/>
  <c r="D29" i="36" s="1"/>
  <c r="N30" i="5"/>
  <c r="M30" i="5"/>
  <c r="C30" i="5"/>
  <c r="D30" i="5" s="1"/>
  <c r="N29" i="5"/>
  <c r="M29" i="5"/>
  <c r="C29" i="5"/>
  <c r="D29" i="5" s="1"/>
  <c r="P30" i="2"/>
  <c r="N30" i="2"/>
  <c r="M30" i="2"/>
  <c r="O30" i="2" s="1"/>
  <c r="O30" i="3" s="1"/>
  <c r="O30" i="4" s="1"/>
  <c r="C30" i="2"/>
  <c r="D30" i="2" s="1"/>
  <c r="N29" i="2"/>
  <c r="P29" i="2" s="1"/>
  <c r="M29" i="2"/>
  <c r="O29" i="2" s="1"/>
  <c r="O29" i="3" s="1"/>
  <c r="C29" i="2"/>
  <c r="D29" i="2" s="1"/>
  <c r="N20" i="3"/>
  <c r="M20" i="3"/>
  <c r="C20" i="3"/>
  <c r="D20" i="3" s="1"/>
  <c r="N19" i="3"/>
  <c r="M19" i="3"/>
  <c r="C19" i="3"/>
  <c r="N20" i="4"/>
  <c r="M20" i="4"/>
  <c r="C20" i="4"/>
  <c r="D20" i="4" s="1"/>
  <c r="N19" i="4"/>
  <c r="M19" i="4"/>
  <c r="O19" i="4" s="1"/>
  <c r="C19" i="4"/>
  <c r="D19" i="4" s="1"/>
  <c r="N20" i="36"/>
  <c r="M20" i="36"/>
  <c r="C20" i="36"/>
  <c r="D20" i="36" s="1"/>
  <c r="N19" i="36"/>
  <c r="M19" i="36"/>
  <c r="C19" i="36"/>
  <c r="D19" i="36" s="1"/>
  <c r="N20" i="5"/>
  <c r="M20" i="5"/>
  <c r="C20" i="5"/>
  <c r="D20" i="5" s="1"/>
  <c r="N19" i="5"/>
  <c r="M19" i="5"/>
  <c r="C19" i="5"/>
  <c r="D19" i="5" s="1"/>
  <c r="N20" i="2"/>
  <c r="P20" i="2" s="1"/>
  <c r="P20" i="3" s="1"/>
  <c r="P20" i="4" s="1"/>
  <c r="M20" i="2"/>
  <c r="O20" i="2" s="1"/>
  <c r="C20" i="2"/>
  <c r="D20" i="2" s="1"/>
  <c r="N19" i="2"/>
  <c r="P19" i="2" s="1"/>
  <c r="M19" i="2"/>
  <c r="O19" i="2" s="1"/>
  <c r="C19" i="2"/>
  <c r="D19" i="2" s="1"/>
  <c r="C10" i="3"/>
  <c r="C10" i="4"/>
  <c r="C10" i="36"/>
  <c r="C10" i="5"/>
  <c r="C10" i="2"/>
  <c r="C9" i="3"/>
  <c r="C9" i="4"/>
  <c r="C9" i="36"/>
  <c r="C9" i="5"/>
  <c r="C9" i="2"/>
  <c r="N158" i="3"/>
  <c r="P158" i="3" s="1"/>
  <c r="M158" i="3"/>
  <c r="O158" i="3" s="1"/>
  <c r="D158" i="3"/>
  <c r="C158" i="3"/>
  <c r="O157" i="3"/>
  <c r="N157" i="3"/>
  <c r="P157" i="3" s="1"/>
  <c r="M157" i="3"/>
  <c r="D157" i="3"/>
  <c r="C157" i="3"/>
  <c r="P158" i="4"/>
  <c r="N158" i="4"/>
  <c r="M158" i="4"/>
  <c r="O158" i="4" s="1"/>
  <c r="D158" i="4"/>
  <c r="C158" i="4"/>
  <c r="N157" i="4"/>
  <c r="P157" i="4" s="1"/>
  <c r="M157" i="4"/>
  <c r="O157" i="4" s="1"/>
  <c r="D157" i="4"/>
  <c r="C157" i="4"/>
  <c r="N158" i="36"/>
  <c r="P158" i="36" s="1"/>
  <c r="M158" i="36"/>
  <c r="O158" i="36" s="1"/>
  <c r="D158" i="36"/>
  <c r="C158" i="36"/>
  <c r="N157" i="36"/>
  <c r="P157" i="36" s="1"/>
  <c r="M157" i="36"/>
  <c r="O157" i="36" s="1"/>
  <c r="D157" i="36"/>
  <c r="C157" i="36"/>
  <c r="N158" i="5"/>
  <c r="P158" i="5" s="1"/>
  <c r="M158" i="5"/>
  <c r="O158" i="5" s="1"/>
  <c r="D158" i="5"/>
  <c r="C158" i="5"/>
  <c r="N157" i="5"/>
  <c r="P157" i="5" s="1"/>
  <c r="M157" i="5"/>
  <c r="O157" i="5" s="1"/>
  <c r="D157" i="5"/>
  <c r="C157" i="5"/>
  <c r="P158" i="2"/>
  <c r="N158" i="2"/>
  <c r="M158" i="2"/>
  <c r="O158" i="2" s="1"/>
  <c r="D158" i="2"/>
  <c r="C158" i="2"/>
  <c r="N157" i="2"/>
  <c r="P157" i="2" s="1"/>
  <c r="M157" i="2"/>
  <c r="O157" i="2" s="1"/>
  <c r="D157" i="2"/>
  <c r="C157" i="2"/>
  <c r="N148" i="3"/>
  <c r="P148" i="3" s="1"/>
  <c r="M148" i="3"/>
  <c r="O148" i="3" s="1"/>
  <c r="D148" i="3"/>
  <c r="C148" i="3"/>
  <c r="N147" i="3"/>
  <c r="P147" i="3" s="1"/>
  <c r="M147" i="3"/>
  <c r="O147" i="3" s="1"/>
  <c r="D147" i="3"/>
  <c r="C147" i="3"/>
  <c r="N148" i="4"/>
  <c r="P148" i="4" s="1"/>
  <c r="M148" i="4"/>
  <c r="O148" i="4" s="1"/>
  <c r="D148" i="4"/>
  <c r="C148" i="4"/>
  <c r="N147" i="4"/>
  <c r="P147" i="4" s="1"/>
  <c r="M147" i="4"/>
  <c r="O147" i="4" s="1"/>
  <c r="D147" i="4"/>
  <c r="C147" i="4"/>
  <c r="N148" i="36"/>
  <c r="P148" i="36" s="1"/>
  <c r="M148" i="36"/>
  <c r="O148" i="36" s="1"/>
  <c r="D148" i="36"/>
  <c r="C148" i="36"/>
  <c r="P147" i="36"/>
  <c r="N147" i="36"/>
  <c r="M147" i="36"/>
  <c r="O147" i="36" s="1"/>
  <c r="D147" i="36"/>
  <c r="C147" i="36"/>
  <c r="N148" i="5"/>
  <c r="P148" i="5" s="1"/>
  <c r="M148" i="5"/>
  <c r="O148" i="5" s="1"/>
  <c r="D148" i="5"/>
  <c r="C148" i="5"/>
  <c r="P147" i="5"/>
  <c r="O147" i="5"/>
  <c r="N147" i="5"/>
  <c r="M147" i="5"/>
  <c r="D147" i="5"/>
  <c r="C147" i="5"/>
  <c r="N148" i="2"/>
  <c r="P148" i="2" s="1"/>
  <c r="M148" i="2"/>
  <c r="O148" i="2" s="1"/>
  <c r="D148" i="2"/>
  <c r="C148" i="2"/>
  <c r="O147" i="2"/>
  <c r="N147" i="2"/>
  <c r="P147" i="2" s="1"/>
  <c r="M147" i="2"/>
  <c r="D147" i="2"/>
  <c r="C147" i="2"/>
  <c r="N138" i="3"/>
  <c r="P138" i="3" s="1"/>
  <c r="M138" i="3"/>
  <c r="O138" i="3" s="1"/>
  <c r="D138" i="3"/>
  <c r="C138" i="3"/>
  <c r="P137" i="3"/>
  <c r="N137" i="3"/>
  <c r="M137" i="3"/>
  <c r="O137" i="3" s="1"/>
  <c r="D137" i="3"/>
  <c r="C137" i="3"/>
  <c r="N138" i="4"/>
  <c r="P138" i="4" s="1"/>
  <c r="M138" i="4"/>
  <c r="O138" i="4" s="1"/>
  <c r="D138" i="4"/>
  <c r="C138" i="4"/>
  <c r="P137" i="4"/>
  <c r="O137" i="4"/>
  <c r="N137" i="4"/>
  <c r="M137" i="4"/>
  <c r="D137" i="4"/>
  <c r="C137" i="4"/>
  <c r="N138" i="36"/>
  <c r="P138" i="36" s="1"/>
  <c r="M138" i="36"/>
  <c r="O138" i="36" s="1"/>
  <c r="D138" i="36"/>
  <c r="C138" i="36"/>
  <c r="O137" i="36"/>
  <c r="N137" i="36"/>
  <c r="P137" i="36" s="1"/>
  <c r="M137" i="36"/>
  <c r="D137" i="36"/>
  <c r="C137" i="36"/>
  <c r="N138" i="5"/>
  <c r="P138" i="5" s="1"/>
  <c r="M138" i="5"/>
  <c r="O138" i="5" s="1"/>
  <c r="D138" i="5"/>
  <c r="C138" i="5"/>
  <c r="P137" i="5"/>
  <c r="N137" i="5"/>
  <c r="M137" i="5"/>
  <c r="O137" i="5" s="1"/>
  <c r="D137" i="5"/>
  <c r="C137" i="5"/>
  <c r="N138" i="2"/>
  <c r="P138" i="2" s="1"/>
  <c r="M138" i="2"/>
  <c r="O138" i="2" s="1"/>
  <c r="D138" i="2"/>
  <c r="C138" i="2"/>
  <c r="N137" i="2"/>
  <c r="P137" i="2" s="1"/>
  <c r="M137" i="2"/>
  <c r="O137" i="2" s="1"/>
  <c r="D137" i="2"/>
  <c r="C137" i="2"/>
  <c r="N128" i="3"/>
  <c r="P128" i="3" s="1"/>
  <c r="M128" i="3"/>
  <c r="O128" i="3" s="1"/>
  <c r="D128" i="3"/>
  <c r="C128" i="3"/>
  <c r="O127" i="3"/>
  <c r="N127" i="3"/>
  <c r="P127" i="3" s="1"/>
  <c r="M127" i="3"/>
  <c r="D127" i="3"/>
  <c r="C127" i="3"/>
  <c r="N128" i="4"/>
  <c r="P128" i="4" s="1"/>
  <c r="M128" i="4"/>
  <c r="O128" i="4" s="1"/>
  <c r="D128" i="4"/>
  <c r="C128" i="4"/>
  <c r="P127" i="4"/>
  <c r="N127" i="4"/>
  <c r="M127" i="4"/>
  <c r="O127" i="4" s="1"/>
  <c r="D127" i="4"/>
  <c r="C127" i="4"/>
  <c r="N128" i="36"/>
  <c r="P128" i="36" s="1"/>
  <c r="M128" i="36"/>
  <c r="O128" i="36" s="1"/>
  <c r="D128" i="36"/>
  <c r="C128" i="36"/>
  <c r="O127" i="36"/>
  <c r="N127" i="36"/>
  <c r="P127" i="36" s="1"/>
  <c r="M127" i="36"/>
  <c r="D127" i="36"/>
  <c r="C127" i="36"/>
  <c r="N128" i="5"/>
  <c r="P128" i="5" s="1"/>
  <c r="M128" i="5"/>
  <c r="O128" i="5" s="1"/>
  <c r="D128" i="5"/>
  <c r="C128" i="5"/>
  <c r="P127" i="5"/>
  <c r="O127" i="5"/>
  <c r="N127" i="5"/>
  <c r="M127" i="5"/>
  <c r="D127" i="5"/>
  <c r="C127" i="5"/>
  <c r="N128" i="2"/>
  <c r="P128" i="2" s="1"/>
  <c r="M128" i="2"/>
  <c r="O128" i="2" s="1"/>
  <c r="D128" i="2"/>
  <c r="C128" i="2"/>
  <c r="P127" i="2"/>
  <c r="O127" i="2"/>
  <c r="N127" i="2"/>
  <c r="M127" i="2"/>
  <c r="D127" i="2"/>
  <c r="C127" i="2"/>
  <c r="N118" i="3"/>
  <c r="P118" i="3" s="1"/>
  <c r="M118" i="3"/>
  <c r="O118" i="3" s="1"/>
  <c r="D118" i="3"/>
  <c r="C118" i="3"/>
  <c r="O117" i="3"/>
  <c r="N117" i="3"/>
  <c r="P117" i="3" s="1"/>
  <c r="M117" i="3"/>
  <c r="D117" i="3"/>
  <c r="C117" i="3"/>
  <c r="N118" i="4"/>
  <c r="P118" i="4" s="1"/>
  <c r="M118" i="4"/>
  <c r="O118" i="4" s="1"/>
  <c r="D118" i="4"/>
  <c r="C118" i="4"/>
  <c r="O117" i="4"/>
  <c r="N117" i="4"/>
  <c r="P117" i="4" s="1"/>
  <c r="M117" i="4"/>
  <c r="D117" i="4"/>
  <c r="C117" i="4"/>
  <c r="P118" i="36"/>
  <c r="N118" i="36"/>
  <c r="M118" i="36"/>
  <c r="O118" i="36" s="1"/>
  <c r="D118" i="36"/>
  <c r="C118" i="36"/>
  <c r="N117" i="36"/>
  <c r="P117" i="36" s="1"/>
  <c r="M117" i="36"/>
  <c r="O117" i="36" s="1"/>
  <c r="D117" i="36"/>
  <c r="C117" i="36"/>
  <c r="P118" i="5"/>
  <c r="N118" i="5"/>
  <c r="M118" i="5"/>
  <c r="O118" i="5" s="1"/>
  <c r="D118" i="5"/>
  <c r="C118" i="5"/>
  <c r="N117" i="5"/>
  <c r="P117" i="5" s="1"/>
  <c r="M117" i="5"/>
  <c r="O117" i="5" s="1"/>
  <c r="D117" i="5"/>
  <c r="C117" i="5"/>
  <c r="N118" i="2"/>
  <c r="P118" i="2" s="1"/>
  <c r="M118" i="2"/>
  <c r="O118" i="2" s="1"/>
  <c r="D118" i="2"/>
  <c r="C118" i="2"/>
  <c r="N117" i="2"/>
  <c r="P117" i="2" s="1"/>
  <c r="M117" i="2"/>
  <c r="O117" i="2" s="1"/>
  <c r="D117" i="2"/>
  <c r="C117" i="2"/>
  <c r="N108" i="3"/>
  <c r="P108" i="3" s="1"/>
  <c r="M108" i="3"/>
  <c r="O108" i="3" s="1"/>
  <c r="D108" i="3"/>
  <c r="C108" i="3"/>
  <c r="P107" i="3"/>
  <c r="N107" i="3"/>
  <c r="M107" i="3"/>
  <c r="O107" i="3" s="1"/>
  <c r="D107" i="3"/>
  <c r="C107" i="3"/>
  <c r="N108" i="4"/>
  <c r="P108" i="4" s="1"/>
  <c r="M108" i="4"/>
  <c r="O108" i="4" s="1"/>
  <c r="D108" i="4"/>
  <c r="C108" i="4"/>
  <c r="P107" i="4"/>
  <c r="N107" i="4"/>
  <c r="M107" i="4"/>
  <c r="O107" i="4" s="1"/>
  <c r="D107" i="4"/>
  <c r="C107" i="4"/>
  <c r="N108" i="36"/>
  <c r="P108" i="36" s="1"/>
  <c r="M108" i="36"/>
  <c r="O108" i="36" s="1"/>
  <c r="D108" i="36"/>
  <c r="C108" i="36"/>
  <c r="P107" i="36"/>
  <c r="N107" i="36"/>
  <c r="M107" i="36"/>
  <c r="O107" i="36" s="1"/>
  <c r="D107" i="36"/>
  <c r="C107" i="36"/>
  <c r="N108" i="5"/>
  <c r="P108" i="5" s="1"/>
  <c r="M108" i="5"/>
  <c r="O108" i="5" s="1"/>
  <c r="D108" i="5"/>
  <c r="C108" i="5"/>
  <c r="P107" i="5"/>
  <c r="O107" i="5"/>
  <c r="N107" i="5"/>
  <c r="M107" i="5"/>
  <c r="D107" i="5"/>
  <c r="C107" i="5"/>
  <c r="N108" i="2"/>
  <c r="P108" i="2" s="1"/>
  <c r="M108" i="2"/>
  <c r="O108" i="2" s="1"/>
  <c r="D108" i="2"/>
  <c r="C108" i="2"/>
  <c r="P107" i="2"/>
  <c r="O107" i="2"/>
  <c r="N107" i="2"/>
  <c r="M107" i="2"/>
  <c r="D107" i="2"/>
  <c r="C107" i="2"/>
  <c r="N98" i="3"/>
  <c r="P98" i="3" s="1"/>
  <c r="M98" i="3"/>
  <c r="O98" i="3" s="1"/>
  <c r="D98" i="3"/>
  <c r="C98" i="3"/>
  <c r="P97" i="3"/>
  <c r="N97" i="3"/>
  <c r="M97" i="3"/>
  <c r="O97" i="3" s="1"/>
  <c r="D97" i="3"/>
  <c r="C97" i="3"/>
  <c r="N98" i="4"/>
  <c r="P98" i="4" s="1"/>
  <c r="M98" i="4"/>
  <c r="O98" i="4" s="1"/>
  <c r="D98" i="4"/>
  <c r="C98" i="4"/>
  <c r="P97" i="4"/>
  <c r="O97" i="4"/>
  <c r="N97" i="4"/>
  <c r="M97" i="4"/>
  <c r="D97" i="4"/>
  <c r="C97" i="4"/>
  <c r="N98" i="36"/>
  <c r="P98" i="36" s="1"/>
  <c r="M98" i="36"/>
  <c r="O98" i="36" s="1"/>
  <c r="D98" i="36"/>
  <c r="C98" i="36"/>
  <c r="P97" i="36"/>
  <c r="O97" i="36"/>
  <c r="N97" i="36"/>
  <c r="M97" i="36"/>
  <c r="D97" i="36"/>
  <c r="C97" i="36"/>
  <c r="N98" i="5"/>
  <c r="P98" i="5" s="1"/>
  <c r="M98" i="5"/>
  <c r="O98" i="5" s="1"/>
  <c r="D98" i="5"/>
  <c r="C98" i="5"/>
  <c r="O97" i="5"/>
  <c r="N97" i="5"/>
  <c r="P97" i="5" s="1"/>
  <c r="M97" i="5"/>
  <c r="D97" i="5"/>
  <c r="C97" i="5"/>
  <c r="N98" i="2"/>
  <c r="P98" i="2" s="1"/>
  <c r="M98" i="2"/>
  <c r="O98" i="2" s="1"/>
  <c r="D98" i="2"/>
  <c r="C98" i="2"/>
  <c r="N97" i="2"/>
  <c r="P97" i="2" s="1"/>
  <c r="M97" i="2"/>
  <c r="O97" i="2" s="1"/>
  <c r="D97" i="2"/>
  <c r="C97" i="2"/>
  <c r="N88" i="3"/>
  <c r="P88" i="3" s="1"/>
  <c r="M88" i="3"/>
  <c r="O88" i="3" s="1"/>
  <c r="D88" i="3"/>
  <c r="C88" i="3"/>
  <c r="O87" i="3"/>
  <c r="N87" i="3"/>
  <c r="P87" i="3" s="1"/>
  <c r="M87" i="3"/>
  <c r="D87" i="3"/>
  <c r="C87" i="3"/>
  <c r="N88" i="4"/>
  <c r="P88" i="4" s="1"/>
  <c r="M88" i="4"/>
  <c r="O88" i="4" s="1"/>
  <c r="D88" i="4"/>
  <c r="C88" i="4"/>
  <c r="P87" i="4"/>
  <c r="N87" i="4"/>
  <c r="M87" i="4"/>
  <c r="O87" i="4" s="1"/>
  <c r="D87" i="4"/>
  <c r="C87" i="4"/>
  <c r="N88" i="36"/>
  <c r="P88" i="36" s="1"/>
  <c r="M88" i="36"/>
  <c r="O88" i="36" s="1"/>
  <c r="D88" i="36"/>
  <c r="C88" i="36"/>
  <c r="P87" i="36"/>
  <c r="O87" i="36"/>
  <c r="N87" i="36"/>
  <c r="M87" i="36"/>
  <c r="D87" i="36"/>
  <c r="C87" i="36"/>
  <c r="N88" i="5"/>
  <c r="P88" i="5" s="1"/>
  <c r="M88" i="5"/>
  <c r="O88" i="5" s="1"/>
  <c r="D88" i="5"/>
  <c r="C88" i="5"/>
  <c r="O87" i="5"/>
  <c r="N87" i="5"/>
  <c r="P87" i="5" s="1"/>
  <c r="M87" i="5"/>
  <c r="D87" i="5"/>
  <c r="C87" i="5"/>
  <c r="N88" i="2"/>
  <c r="P88" i="2" s="1"/>
  <c r="M88" i="2"/>
  <c r="O88" i="2" s="1"/>
  <c r="D88" i="2"/>
  <c r="C88" i="2"/>
  <c r="P87" i="2"/>
  <c r="N87" i="2"/>
  <c r="M87" i="2"/>
  <c r="O87" i="2" s="1"/>
  <c r="D87" i="2"/>
  <c r="C87" i="2"/>
  <c r="N78" i="3"/>
  <c r="P78" i="3" s="1"/>
  <c r="M78" i="3"/>
  <c r="O78" i="3" s="1"/>
  <c r="D78" i="3"/>
  <c r="C78" i="3"/>
  <c r="N77" i="3"/>
  <c r="P77" i="3" s="1"/>
  <c r="M77" i="3"/>
  <c r="O77" i="3" s="1"/>
  <c r="D77" i="3"/>
  <c r="C77" i="3"/>
  <c r="N78" i="4"/>
  <c r="P78" i="4" s="1"/>
  <c r="M78" i="4"/>
  <c r="O78" i="4" s="1"/>
  <c r="D78" i="4"/>
  <c r="C78" i="4"/>
  <c r="N77" i="4"/>
  <c r="P77" i="4" s="1"/>
  <c r="M77" i="4"/>
  <c r="O77" i="4" s="1"/>
  <c r="D77" i="4"/>
  <c r="C77" i="4"/>
  <c r="N78" i="36"/>
  <c r="P78" i="36" s="1"/>
  <c r="M78" i="36"/>
  <c r="O78" i="36" s="1"/>
  <c r="D78" i="36"/>
  <c r="C78" i="36"/>
  <c r="O77" i="36"/>
  <c r="N77" i="36"/>
  <c r="P77" i="36" s="1"/>
  <c r="M77" i="36"/>
  <c r="D77" i="36"/>
  <c r="C77" i="36"/>
  <c r="N78" i="5"/>
  <c r="P78" i="5" s="1"/>
  <c r="M78" i="5"/>
  <c r="O78" i="5" s="1"/>
  <c r="D78" i="5"/>
  <c r="C78" i="5"/>
  <c r="P77" i="5"/>
  <c r="N77" i="5"/>
  <c r="M77" i="5"/>
  <c r="O77" i="5" s="1"/>
  <c r="D77" i="5"/>
  <c r="C77" i="5"/>
  <c r="N78" i="2"/>
  <c r="P78" i="2" s="1"/>
  <c r="M78" i="2"/>
  <c r="O78" i="2" s="1"/>
  <c r="D78" i="2"/>
  <c r="C78" i="2"/>
  <c r="P77" i="2"/>
  <c r="N77" i="2"/>
  <c r="M77" i="2"/>
  <c r="O77" i="2" s="1"/>
  <c r="D77" i="2"/>
  <c r="C77" i="2"/>
  <c r="N68" i="3"/>
  <c r="P68" i="3" s="1"/>
  <c r="M68" i="3"/>
  <c r="O68" i="3" s="1"/>
  <c r="D68" i="3"/>
  <c r="C68" i="3"/>
  <c r="P67" i="3"/>
  <c r="N67" i="3"/>
  <c r="M67" i="3"/>
  <c r="O67" i="3" s="1"/>
  <c r="D67" i="3"/>
  <c r="C67" i="3"/>
  <c r="N68" i="4"/>
  <c r="P68" i="4" s="1"/>
  <c r="M68" i="4"/>
  <c r="O68" i="4" s="1"/>
  <c r="D68" i="4"/>
  <c r="C68" i="4"/>
  <c r="P67" i="4"/>
  <c r="O67" i="4"/>
  <c r="N67" i="4"/>
  <c r="M67" i="4"/>
  <c r="D67" i="4"/>
  <c r="C67" i="4"/>
  <c r="N68" i="36"/>
  <c r="P68" i="36" s="1"/>
  <c r="M68" i="36"/>
  <c r="O68" i="36" s="1"/>
  <c r="D68" i="36"/>
  <c r="C68" i="36"/>
  <c r="P67" i="36"/>
  <c r="N67" i="36"/>
  <c r="M67" i="36"/>
  <c r="O67" i="36" s="1"/>
  <c r="D67" i="36"/>
  <c r="C67" i="36"/>
  <c r="N68" i="5"/>
  <c r="P68" i="5" s="1"/>
  <c r="M68" i="5"/>
  <c r="O68" i="5" s="1"/>
  <c r="D68" i="5"/>
  <c r="C68" i="5"/>
  <c r="N67" i="5"/>
  <c r="P67" i="5" s="1"/>
  <c r="M67" i="5"/>
  <c r="O67" i="5" s="1"/>
  <c r="D67" i="5"/>
  <c r="C67" i="5"/>
  <c r="N68" i="2"/>
  <c r="P68" i="2" s="1"/>
  <c r="M68" i="2"/>
  <c r="O68" i="2" s="1"/>
  <c r="D68" i="2"/>
  <c r="C68" i="2"/>
  <c r="N67" i="2"/>
  <c r="P67" i="2" s="1"/>
  <c r="M67" i="2"/>
  <c r="O67" i="2" s="1"/>
  <c r="D67" i="2"/>
  <c r="C67" i="2"/>
  <c r="N58" i="3"/>
  <c r="P58" i="3" s="1"/>
  <c r="M58" i="3"/>
  <c r="O58" i="3" s="1"/>
  <c r="D58" i="3"/>
  <c r="C58" i="3"/>
  <c r="O57" i="3"/>
  <c r="N57" i="3"/>
  <c r="P57" i="3" s="1"/>
  <c r="M57" i="3"/>
  <c r="D57" i="3"/>
  <c r="C57" i="3"/>
  <c r="N58" i="4"/>
  <c r="P58" i="4" s="1"/>
  <c r="M58" i="4"/>
  <c r="O58" i="4" s="1"/>
  <c r="D58" i="4"/>
  <c r="C58" i="4"/>
  <c r="P57" i="4"/>
  <c r="N57" i="4"/>
  <c r="M57" i="4"/>
  <c r="O57" i="4" s="1"/>
  <c r="D57" i="4"/>
  <c r="C57" i="4"/>
  <c r="N58" i="36"/>
  <c r="P58" i="36" s="1"/>
  <c r="M58" i="36"/>
  <c r="O58" i="36" s="1"/>
  <c r="D58" i="36"/>
  <c r="C58" i="36"/>
  <c r="P57" i="36"/>
  <c r="N57" i="36"/>
  <c r="M57" i="36"/>
  <c r="O57" i="36" s="1"/>
  <c r="D57" i="36"/>
  <c r="C57" i="36"/>
  <c r="N58" i="5"/>
  <c r="P58" i="5" s="1"/>
  <c r="M58" i="5"/>
  <c r="O58" i="5" s="1"/>
  <c r="D58" i="5"/>
  <c r="C58" i="5"/>
  <c r="P57" i="5"/>
  <c r="N57" i="5"/>
  <c r="M57" i="5"/>
  <c r="O57" i="5" s="1"/>
  <c r="D57" i="5"/>
  <c r="C57" i="5"/>
  <c r="N58" i="2"/>
  <c r="P58" i="2" s="1"/>
  <c r="M58" i="2"/>
  <c r="O58" i="2" s="1"/>
  <c r="D58" i="2"/>
  <c r="C58" i="2"/>
  <c r="P57" i="2"/>
  <c r="N57" i="2"/>
  <c r="M57" i="2"/>
  <c r="O57" i="2" s="1"/>
  <c r="D57" i="2"/>
  <c r="C57" i="2"/>
  <c r="N48" i="3"/>
  <c r="P48" i="3" s="1"/>
  <c r="M48" i="3"/>
  <c r="O48" i="3" s="1"/>
  <c r="D48" i="3"/>
  <c r="C48" i="3"/>
  <c r="N47" i="3"/>
  <c r="P47" i="3" s="1"/>
  <c r="M47" i="3"/>
  <c r="O47" i="3" s="1"/>
  <c r="D47" i="3"/>
  <c r="C47" i="3"/>
  <c r="N48" i="4"/>
  <c r="P48" i="4" s="1"/>
  <c r="M48" i="4"/>
  <c r="O48" i="4" s="1"/>
  <c r="D48" i="4"/>
  <c r="C48" i="4"/>
  <c r="N47" i="4"/>
  <c r="P47" i="4" s="1"/>
  <c r="M47" i="4"/>
  <c r="O47" i="4" s="1"/>
  <c r="D47" i="4"/>
  <c r="C47" i="4"/>
  <c r="N48" i="36"/>
  <c r="P48" i="36" s="1"/>
  <c r="M48" i="36"/>
  <c r="O48" i="36" s="1"/>
  <c r="D48" i="36"/>
  <c r="C48" i="36"/>
  <c r="P47" i="36"/>
  <c r="O47" i="36"/>
  <c r="N47" i="36"/>
  <c r="M47" i="36"/>
  <c r="D47" i="36"/>
  <c r="C47" i="36"/>
  <c r="N48" i="5"/>
  <c r="P48" i="5" s="1"/>
  <c r="M48" i="5"/>
  <c r="O48" i="5" s="1"/>
  <c r="D48" i="5"/>
  <c r="C48" i="5"/>
  <c r="P47" i="5"/>
  <c r="O47" i="5"/>
  <c r="N47" i="5"/>
  <c r="M47" i="5"/>
  <c r="D47" i="5"/>
  <c r="C47" i="5"/>
  <c r="N48" i="2"/>
  <c r="P48" i="2" s="1"/>
  <c r="M48" i="2"/>
  <c r="O48" i="2" s="1"/>
  <c r="D48" i="2"/>
  <c r="C48" i="2"/>
  <c r="P47" i="2"/>
  <c r="N47" i="2"/>
  <c r="M47" i="2"/>
  <c r="O47" i="2" s="1"/>
  <c r="D47" i="2"/>
  <c r="C47" i="2"/>
  <c r="N38" i="3"/>
  <c r="P38" i="3" s="1"/>
  <c r="M38" i="3"/>
  <c r="O38" i="3" s="1"/>
  <c r="D38" i="3"/>
  <c r="C38" i="3"/>
  <c r="P37" i="3"/>
  <c r="N37" i="3"/>
  <c r="M37" i="3"/>
  <c r="O37" i="3" s="1"/>
  <c r="D37" i="3"/>
  <c r="C37" i="3"/>
  <c r="N38" i="4"/>
  <c r="P38" i="4" s="1"/>
  <c r="M38" i="4"/>
  <c r="O38" i="4" s="1"/>
  <c r="D38" i="4"/>
  <c r="C38" i="4"/>
  <c r="P37" i="4"/>
  <c r="O37" i="4"/>
  <c r="N37" i="4"/>
  <c r="M37" i="4"/>
  <c r="D37" i="4"/>
  <c r="C37" i="4"/>
  <c r="N38" i="36"/>
  <c r="P38" i="36" s="1"/>
  <c r="M38" i="36"/>
  <c r="O38" i="36" s="1"/>
  <c r="D38" i="36"/>
  <c r="C38" i="36"/>
  <c r="N37" i="36"/>
  <c r="P37" i="36" s="1"/>
  <c r="M37" i="36"/>
  <c r="O37" i="36" s="1"/>
  <c r="D37" i="36"/>
  <c r="C37" i="36"/>
  <c r="N38" i="5"/>
  <c r="P38" i="5" s="1"/>
  <c r="M38" i="5"/>
  <c r="O38" i="5" s="1"/>
  <c r="D38" i="5"/>
  <c r="C38" i="5"/>
  <c r="P37" i="5"/>
  <c r="O37" i="5"/>
  <c r="N37" i="5"/>
  <c r="M37" i="5"/>
  <c r="D37" i="5"/>
  <c r="C37" i="5"/>
  <c r="N38" i="2"/>
  <c r="P38" i="2" s="1"/>
  <c r="M38" i="2"/>
  <c r="O38" i="2" s="1"/>
  <c r="D38" i="2"/>
  <c r="C38" i="2"/>
  <c r="N37" i="2"/>
  <c r="P37" i="2" s="1"/>
  <c r="M37" i="2"/>
  <c r="O37" i="2" s="1"/>
  <c r="D37" i="2"/>
  <c r="C37" i="2"/>
  <c r="N28" i="3"/>
  <c r="P28" i="3" s="1"/>
  <c r="M28" i="3"/>
  <c r="O28" i="3" s="1"/>
  <c r="D28" i="3"/>
  <c r="C28" i="3"/>
  <c r="O27" i="3"/>
  <c r="N27" i="3"/>
  <c r="P27" i="3" s="1"/>
  <c r="M27" i="3"/>
  <c r="D27" i="3"/>
  <c r="C27" i="3"/>
  <c r="N28" i="4"/>
  <c r="P28" i="4" s="1"/>
  <c r="M28" i="4"/>
  <c r="O28" i="4" s="1"/>
  <c r="D28" i="4"/>
  <c r="C28" i="4"/>
  <c r="P27" i="4"/>
  <c r="N27" i="4"/>
  <c r="M27" i="4"/>
  <c r="O27" i="4" s="1"/>
  <c r="D27" i="4"/>
  <c r="C27" i="4"/>
  <c r="N28" i="36"/>
  <c r="P28" i="36" s="1"/>
  <c r="M28" i="36"/>
  <c r="O28" i="36" s="1"/>
  <c r="D28" i="36"/>
  <c r="C28" i="36"/>
  <c r="N27" i="36"/>
  <c r="P27" i="36" s="1"/>
  <c r="M27" i="36"/>
  <c r="O27" i="36" s="1"/>
  <c r="D27" i="36"/>
  <c r="C27" i="36"/>
  <c r="N28" i="5"/>
  <c r="P28" i="5" s="1"/>
  <c r="M28" i="5"/>
  <c r="O28" i="5" s="1"/>
  <c r="D28" i="5"/>
  <c r="C28" i="5"/>
  <c r="N27" i="5"/>
  <c r="P27" i="5" s="1"/>
  <c r="M27" i="5"/>
  <c r="O27" i="5" s="1"/>
  <c r="D27" i="5"/>
  <c r="C27" i="5"/>
  <c r="N28" i="2"/>
  <c r="P28" i="2" s="1"/>
  <c r="M28" i="2"/>
  <c r="O28" i="2" s="1"/>
  <c r="D28" i="2"/>
  <c r="C28" i="2"/>
  <c r="P27" i="2"/>
  <c r="N27" i="2"/>
  <c r="M27" i="2"/>
  <c r="O27" i="2" s="1"/>
  <c r="D27" i="2"/>
  <c r="C27" i="2"/>
  <c r="N18" i="3"/>
  <c r="P18" i="3" s="1"/>
  <c r="M18" i="3"/>
  <c r="O18" i="3" s="1"/>
  <c r="D18" i="3"/>
  <c r="C18" i="3"/>
  <c r="N17" i="3"/>
  <c r="P17" i="3" s="1"/>
  <c r="M17" i="3"/>
  <c r="O17" i="3" s="1"/>
  <c r="D17" i="3"/>
  <c r="C17" i="3"/>
  <c r="N18" i="4"/>
  <c r="P18" i="4" s="1"/>
  <c r="M18" i="4"/>
  <c r="O18" i="4" s="1"/>
  <c r="D18" i="4"/>
  <c r="C18" i="4"/>
  <c r="N17" i="4"/>
  <c r="P17" i="4" s="1"/>
  <c r="M17" i="4"/>
  <c r="O17" i="4" s="1"/>
  <c r="D17" i="4"/>
  <c r="C17" i="4"/>
  <c r="N18" i="36"/>
  <c r="P18" i="36" s="1"/>
  <c r="M18" i="36"/>
  <c r="O18" i="36" s="1"/>
  <c r="D18" i="36"/>
  <c r="C18" i="36"/>
  <c r="P17" i="36"/>
  <c r="N17" i="36"/>
  <c r="M17" i="36"/>
  <c r="O17" i="36" s="1"/>
  <c r="D17" i="36"/>
  <c r="C17" i="36"/>
  <c r="N18" i="5"/>
  <c r="P18" i="5" s="1"/>
  <c r="M18" i="5"/>
  <c r="O18" i="5" s="1"/>
  <c r="D18" i="5"/>
  <c r="C18" i="5"/>
  <c r="P17" i="5"/>
  <c r="O17" i="5"/>
  <c r="N17" i="5"/>
  <c r="M17" i="5"/>
  <c r="D17" i="5"/>
  <c r="C17" i="5"/>
  <c r="N18" i="2"/>
  <c r="P18" i="2" s="1"/>
  <c r="M18" i="2"/>
  <c r="O18" i="2" s="1"/>
  <c r="D18" i="2"/>
  <c r="C18" i="2"/>
  <c r="P17" i="2"/>
  <c r="N17" i="2"/>
  <c r="M17" i="2"/>
  <c r="O17" i="2" s="1"/>
  <c r="D17" i="2"/>
  <c r="C17" i="2"/>
  <c r="N8" i="36"/>
  <c r="P8" i="36" s="1"/>
  <c r="M8" i="36"/>
  <c r="O8" i="36" s="1"/>
  <c r="D8" i="36"/>
  <c r="C8" i="36"/>
  <c r="P7" i="36"/>
  <c r="O7" i="36"/>
  <c r="N7" i="36"/>
  <c r="M7" i="36"/>
  <c r="D7" i="36"/>
  <c r="C7" i="36"/>
  <c r="N8" i="5"/>
  <c r="P8" i="5" s="1"/>
  <c r="M8" i="5"/>
  <c r="O8" i="5" s="1"/>
  <c r="D8" i="5"/>
  <c r="C8" i="5"/>
  <c r="O7" i="5"/>
  <c r="N7" i="5"/>
  <c r="P7" i="5" s="1"/>
  <c r="M7" i="5"/>
  <c r="D7" i="5"/>
  <c r="C7" i="5"/>
  <c r="N8" i="4"/>
  <c r="P8" i="4" s="1"/>
  <c r="M8" i="4"/>
  <c r="O8" i="4" s="1"/>
  <c r="D8" i="4"/>
  <c r="C8" i="4"/>
  <c r="P7" i="4"/>
  <c r="N7" i="4"/>
  <c r="M7" i="4"/>
  <c r="O7" i="4" s="1"/>
  <c r="D7" i="4"/>
  <c r="C7" i="4"/>
  <c r="N8" i="2"/>
  <c r="P8" i="2" s="1"/>
  <c r="M8" i="2"/>
  <c r="O8" i="2" s="1"/>
  <c r="D8" i="2"/>
  <c r="C8" i="2"/>
  <c r="O7" i="2"/>
  <c r="N7" i="2"/>
  <c r="P7" i="2" s="1"/>
  <c r="M7" i="2"/>
  <c r="D7" i="2"/>
  <c r="C7" i="2"/>
  <c r="C8" i="3"/>
  <c r="D8" i="3"/>
  <c r="M8" i="3"/>
  <c r="O8" i="3" s="1"/>
  <c r="N8" i="3"/>
  <c r="P8" i="3" s="1"/>
  <c r="C7" i="3"/>
  <c r="D7" i="3"/>
  <c r="P60" i="5" l="1"/>
  <c r="P140" i="5"/>
  <c r="P150" i="5"/>
  <c r="O70" i="36"/>
  <c r="O70" i="5" s="1"/>
  <c r="O30" i="36"/>
  <c r="O30" i="5" s="1"/>
  <c r="O80" i="36"/>
  <c r="O80" i="5" s="1"/>
  <c r="O120" i="36"/>
  <c r="O120" i="5" s="1"/>
  <c r="P20" i="36"/>
  <c r="P20" i="5" s="1"/>
  <c r="O119" i="36"/>
  <c r="O119" i="5" s="1"/>
  <c r="P120" i="36"/>
  <c r="P120" i="5" s="1"/>
  <c r="P160" i="4"/>
  <c r="P160" i="36" s="1"/>
  <c r="P160" i="5" s="1"/>
  <c r="P110" i="4"/>
  <c r="P110" i="36" s="1"/>
  <c r="P110" i="5" s="1"/>
  <c r="O40" i="4"/>
  <c r="O40" i="36" s="1"/>
  <c r="O40" i="5" s="1"/>
  <c r="P79" i="4"/>
  <c r="P79" i="36" s="1"/>
  <c r="P79" i="5" s="1"/>
  <c r="O100" i="4"/>
  <c r="O100" i="36" s="1"/>
  <c r="O100" i="5" s="1"/>
  <c r="O150" i="4"/>
  <c r="O150" i="36" s="1"/>
  <c r="O150" i="5" s="1"/>
  <c r="O50" i="4"/>
  <c r="O50" i="36" s="1"/>
  <c r="O50" i="5" s="1"/>
  <c r="P159" i="4"/>
  <c r="P159" i="36" s="1"/>
  <c r="P159" i="5" s="1"/>
  <c r="O60" i="4"/>
  <c r="O60" i="36" s="1"/>
  <c r="O60" i="5" s="1"/>
  <c r="O90" i="3"/>
  <c r="O90" i="4" s="1"/>
  <c r="O90" i="36" s="1"/>
  <c r="O90" i="5" s="1"/>
  <c r="P30" i="3"/>
  <c r="P30" i="4" s="1"/>
  <c r="P30" i="36" s="1"/>
  <c r="P30" i="5" s="1"/>
  <c r="O160" i="3"/>
  <c r="O160" i="4" s="1"/>
  <c r="O160" i="36" s="1"/>
  <c r="O160" i="5" s="1"/>
  <c r="P70" i="3"/>
  <c r="P70" i="4" s="1"/>
  <c r="P70" i="36" s="1"/>
  <c r="P70" i="5" s="1"/>
  <c r="P80" i="3"/>
  <c r="P80" i="4" s="1"/>
  <c r="P80" i="36" s="1"/>
  <c r="P80" i="5" s="1"/>
  <c r="P130" i="3"/>
  <c r="P130" i="4" s="1"/>
  <c r="P130" i="36" s="1"/>
  <c r="P130" i="5" s="1"/>
  <c r="O140" i="3"/>
  <c r="O140" i="4" s="1"/>
  <c r="O140" i="36" s="1"/>
  <c r="O140" i="5" s="1"/>
  <c r="O20" i="3"/>
  <c r="O20" i="4" s="1"/>
  <c r="O20" i="36" s="1"/>
  <c r="O20" i="5" s="1"/>
  <c r="P40" i="3"/>
  <c r="P40" i="4" s="1"/>
  <c r="P40" i="36" s="1"/>
  <c r="P40" i="5" s="1"/>
  <c r="O69" i="3"/>
  <c r="O69" i="4" s="1"/>
  <c r="O69" i="36" s="1"/>
  <c r="O69" i="5" s="1"/>
  <c r="P90" i="3"/>
  <c r="P90" i="4" s="1"/>
  <c r="P90" i="36" s="1"/>
  <c r="P90" i="5" s="1"/>
  <c r="O99" i="3"/>
  <c r="O99" i="4" s="1"/>
  <c r="O99" i="36" s="1"/>
  <c r="O99" i="5" s="1"/>
  <c r="O110" i="3"/>
  <c r="O110" i="4" s="1"/>
  <c r="O110" i="36" s="1"/>
  <c r="O110" i="5" s="1"/>
  <c r="O129" i="3"/>
  <c r="O129" i="4" s="1"/>
  <c r="O129" i="36" s="1"/>
  <c r="O129" i="5" s="1"/>
  <c r="O130" i="3"/>
  <c r="O130" i="4" s="1"/>
  <c r="O130" i="36" s="1"/>
  <c r="O130" i="5" s="1"/>
  <c r="O159" i="3"/>
  <c r="O159" i="4" s="1"/>
  <c r="O159" i="36" s="1"/>
  <c r="O159" i="5" s="1"/>
  <c r="O149" i="3"/>
  <c r="O149" i="4" s="1"/>
  <c r="O149" i="36" s="1"/>
  <c r="O149" i="5" s="1"/>
  <c r="P139" i="3"/>
  <c r="P139" i="4" s="1"/>
  <c r="P139" i="36" s="1"/>
  <c r="P139" i="5" s="1"/>
  <c r="P119" i="3"/>
  <c r="P119" i="4" s="1"/>
  <c r="P119" i="36" s="1"/>
  <c r="P119" i="5" s="1"/>
  <c r="P109" i="3"/>
  <c r="P109" i="4" s="1"/>
  <c r="P109" i="36" s="1"/>
  <c r="P109" i="5" s="1"/>
  <c r="O109" i="3"/>
  <c r="O109" i="4" s="1"/>
  <c r="O109" i="36" s="1"/>
  <c r="O109" i="5" s="1"/>
  <c r="O89" i="3"/>
  <c r="O89" i="4" s="1"/>
  <c r="O89" i="36" s="1"/>
  <c r="O89" i="5" s="1"/>
  <c r="P89" i="3"/>
  <c r="P89" i="4" s="1"/>
  <c r="P89" i="36" s="1"/>
  <c r="P89" i="5" s="1"/>
  <c r="O79" i="3"/>
  <c r="O79" i="4" s="1"/>
  <c r="O79" i="36" s="1"/>
  <c r="O79" i="5" s="1"/>
  <c r="P69" i="3"/>
  <c r="P69" i="4" s="1"/>
  <c r="P69" i="36" s="1"/>
  <c r="P69" i="5" s="1"/>
  <c r="P59" i="3"/>
  <c r="P59" i="4" s="1"/>
  <c r="P59" i="36" s="1"/>
  <c r="P59" i="5" s="1"/>
  <c r="O59" i="3"/>
  <c r="O59" i="4" s="1"/>
  <c r="O59" i="36" s="1"/>
  <c r="O59" i="5" s="1"/>
  <c r="O49" i="3"/>
  <c r="O49" i="4" s="1"/>
  <c r="O49" i="36" s="1"/>
  <c r="O49" i="5" s="1"/>
  <c r="P49" i="3"/>
  <c r="P49" i="4" s="1"/>
  <c r="P49" i="36" s="1"/>
  <c r="P49" i="5" s="1"/>
  <c r="O39" i="3"/>
  <c r="O39" i="4" s="1"/>
  <c r="O39" i="36" s="1"/>
  <c r="O39" i="5" s="1"/>
  <c r="P39" i="3"/>
  <c r="P39" i="4" s="1"/>
  <c r="P39" i="36" s="1"/>
  <c r="P39" i="5" s="1"/>
  <c r="P29" i="3"/>
  <c r="P29" i="4" s="1"/>
  <c r="P29" i="36" s="1"/>
  <c r="P29" i="5" s="1"/>
  <c r="O19" i="3"/>
  <c r="O19" i="36" s="1"/>
  <c r="O19" i="5" s="1"/>
  <c r="P19" i="3"/>
  <c r="P19" i="4" s="1"/>
  <c r="P19" i="36" s="1"/>
  <c r="P19" i="5" s="1"/>
  <c r="D19" i="3"/>
  <c r="O29" i="4"/>
  <c r="O29" i="36" s="1"/>
  <c r="O29" i="5" s="1"/>
  <c r="P99" i="4"/>
  <c r="P99" i="36" s="1"/>
  <c r="P99" i="5" s="1"/>
  <c r="P129" i="4"/>
  <c r="P129" i="36" s="1"/>
  <c r="P129" i="5" s="1"/>
  <c r="O139" i="4"/>
  <c r="O139" i="36" s="1"/>
  <c r="O139" i="5" s="1"/>
  <c r="P149" i="36"/>
  <c r="P149" i="5" s="1"/>
  <c r="M9" i="2"/>
  <c r="O9" i="2" s="1"/>
  <c r="N9" i="2"/>
  <c r="P9" i="2" s="1"/>
  <c r="M10" i="2"/>
  <c r="O10" i="2" s="1"/>
  <c r="D10" i="2" s="1"/>
  <c r="N10" i="2"/>
  <c r="P10" i="2" s="1"/>
  <c r="D9" i="4"/>
  <c r="M9" i="4"/>
  <c r="O9" i="4" s="1"/>
  <c r="N9" i="4"/>
  <c r="P9" i="4" s="1"/>
  <c r="D10" i="4"/>
  <c r="M10" i="4"/>
  <c r="N10" i="4"/>
  <c r="D9" i="36"/>
  <c r="M9" i="36"/>
  <c r="N9" i="36"/>
  <c r="D10" i="36"/>
  <c r="M10" i="36"/>
  <c r="N10" i="36"/>
  <c r="D9" i="5"/>
  <c r="M9" i="5"/>
  <c r="N9" i="5"/>
  <c r="D10" i="5"/>
  <c r="M10" i="5"/>
  <c r="N10" i="5"/>
  <c r="M9" i="3"/>
  <c r="O9" i="3" s="1"/>
  <c r="N9" i="3"/>
  <c r="M10" i="3"/>
  <c r="O10" i="3" s="1"/>
  <c r="N10" i="3"/>
  <c r="P10" i="3" s="1"/>
  <c r="P10" i="4" s="1"/>
  <c r="P10" i="36" s="1"/>
  <c r="P9" i="3" l="1"/>
  <c r="D9" i="2"/>
  <c r="P10" i="5"/>
  <c r="P9" i="36"/>
  <c r="P9" i="5" s="1"/>
  <c r="D9" i="3"/>
  <c r="O9" i="36"/>
  <c r="O9" i="5" s="1"/>
  <c r="O10" i="4"/>
  <c r="O10" i="36" s="1"/>
  <c r="O10" i="5" s="1"/>
  <c r="D10" i="3"/>
  <c r="M161" i="3"/>
  <c r="N156" i="3"/>
  <c r="M156" i="3"/>
  <c r="N155" i="3"/>
  <c r="M155" i="3"/>
  <c r="N154" i="3"/>
  <c r="M154" i="3"/>
  <c r="N153" i="3"/>
  <c r="M153" i="3"/>
  <c r="N152" i="3"/>
  <c r="M152" i="3"/>
  <c r="M151" i="3"/>
  <c r="N146" i="3"/>
  <c r="M146" i="3"/>
  <c r="N145" i="3"/>
  <c r="M145" i="3"/>
  <c r="N144" i="3"/>
  <c r="M144" i="3"/>
  <c r="N143" i="3"/>
  <c r="M143" i="3"/>
  <c r="N142" i="3"/>
  <c r="M142" i="3"/>
  <c r="M141" i="3"/>
  <c r="N136" i="3"/>
  <c r="M136" i="3"/>
  <c r="N135" i="3"/>
  <c r="M135" i="3"/>
  <c r="N134" i="3"/>
  <c r="M134" i="3"/>
  <c r="N133" i="3"/>
  <c r="M133" i="3"/>
  <c r="N132" i="3"/>
  <c r="M132" i="3"/>
  <c r="M131" i="3"/>
  <c r="N126" i="3"/>
  <c r="M126" i="3"/>
  <c r="N125" i="3"/>
  <c r="M125" i="3"/>
  <c r="N124" i="3"/>
  <c r="M124" i="3"/>
  <c r="N123" i="3"/>
  <c r="M123" i="3"/>
  <c r="N122" i="3"/>
  <c r="M122" i="3"/>
  <c r="M121" i="3"/>
  <c r="N116" i="3"/>
  <c r="M116" i="3"/>
  <c r="N115" i="3"/>
  <c r="M115" i="3"/>
  <c r="N114" i="3"/>
  <c r="M114" i="3"/>
  <c r="N113" i="3"/>
  <c r="M113" i="3"/>
  <c r="N112" i="3"/>
  <c r="M112" i="3"/>
  <c r="M111" i="3"/>
  <c r="N106" i="3"/>
  <c r="M106" i="3"/>
  <c r="N105" i="3"/>
  <c r="M105" i="3"/>
  <c r="N104" i="3"/>
  <c r="M104" i="3"/>
  <c r="N103" i="3"/>
  <c r="M103" i="3"/>
  <c r="N102" i="3"/>
  <c r="M102" i="3"/>
  <c r="M101" i="3"/>
  <c r="N96" i="3"/>
  <c r="M96" i="3"/>
  <c r="N95" i="3"/>
  <c r="M95" i="3"/>
  <c r="N94" i="3"/>
  <c r="M94" i="3"/>
  <c r="N93" i="3"/>
  <c r="M93" i="3"/>
  <c r="N92" i="3"/>
  <c r="M92" i="3"/>
  <c r="M91" i="3"/>
  <c r="N86" i="3"/>
  <c r="M86" i="3"/>
  <c r="N85" i="3"/>
  <c r="M85" i="3"/>
  <c r="N84" i="3"/>
  <c r="M84" i="3"/>
  <c r="N83" i="3"/>
  <c r="M83" i="3"/>
  <c r="N82" i="3"/>
  <c r="M82" i="3"/>
  <c r="M81" i="3"/>
  <c r="N76" i="3"/>
  <c r="M76" i="3"/>
  <c r="N75" i="3"/>
  <c r="M75" i="3"/>
  <c r="N74" i="3"/>
  <c r="M74" i="3"/>
  <c r="N73" i="3"/>
  <c r="M73" i="3"/>
  <c r="N72" i="3"/>
  <c r="M72" i="3"/>
  <c r="M71" i="3"/>
  <c r="N66" i="3"/>
  <c r="M66" i="3"/>
  <c r="N65" i="3"/>
  <c r="M65" i="3"/>
  <c r="N64" i="3"/>
  <c r="M64" i="3"/>
  <c r="N63" i="3"/>
  <c r="M63" i="3"/>
  <c r="N62" i="3"/>
  <c r="M62" i="3"/>
  <c r="M61" i="3"/>
  <c r="N56" i="3"/>
  <c r="M56" i="3"/>
  <c r="N55" i="3"/>
  <c r="M55" i="3"/>
  <c r="N54" i="3"/>
  <c r="M54" i="3"/>
  <c r="N53" i="3"/>
  <c r="M53" i="3"/>
  <c r="N52" i="3"/>
  <c r="M52" i="3"/>
  <c r="M51" i="3"/>
  <c r="N46" i="3"/>
  <c r="M46" i="3"/>
  <c r="N45" i="3"/>
  <c r="M45" i="3"/>
  <c r="N44" i="3"/>
  <c r="M44" i="3"/>
  <c r="N43" i="3"/>
  <c r="M43" i="3"/>
  <c r="N42" i="3"/>
  <c r="M42" i="3"/>
  <c r="M41" i="3"/>
  <c r="N36" i="3"/>
  <c r="M36" i="3"/>
  <c r="N35" i="3"/>
  <c r="M35" i="3"/>
  <c r="N34" i="3"/>
  <c r="M34" i="3"/>
  <c r="N33" i="3"/>
  <c r="M33" i="3"/>
  <c r="N32" i="3"/>
  <c r="M32" i="3"/>
  <c r="N26" i="3"/>
  <c r="M26" i="3"/>
  <c r="N25" i="3"/>
  <c r="M25" i="3"/>
  <c r="N24" i="3"/>
  <c r="M24" i="3"/>
  <c r="N23" i="3"/>
  <c r="M23" i="3"/>
  <c r="N22" i="3"/>
  <c r="M22" i="3"/>
  <c r="N16" i="3"/>
  <c r="M16" i="3"/>
  <c r="N15" i="3"/>
  <c r="M15" i="3"/>
  <c r="N14" i="3"/>
  <c r="M14" i="3"/>
  <c r="N13" i="3"/>
  <c r="M13" i="3"/>
  <c r="N12" i="3"/>
  <c r="M12" i="3"/>
  <c r="N7" i="3"/>
  <c r="P7" i="3" s="1"/>
  <c r="M7" i="3"/>
  <c r="O7" i="3" s="1"/>
  <c r="N6" i="3"/>
  <c r="M6" i="3"/>
  <c r="N5" i="3"/>
  <c r="M5" i="3"/>
  <c r="N4" i="3"/>
  <c r="M4" i="3"/>
  <c r="N3" i="3"/>
  <c r="M3" i="3"/>
  <c r="N2" i="3"/>
  <c r="M2" i="3"/>
  <c r="C156" i="3"/>
  <c r="D156" i="3" s="1"/>
  <c r="A156" i="3"/>
  <c r="C155" i="3"/>
  <c r="D155" i="3" s="1"/>
  <c r="A155" i="3"/>
  <c r="C154" i="3"/>
  <c r="D154" i="3" s="1"/>
  <c r="A154" i="3"/>
  <c r="C153" i="3"/>
  <c r="D153" i="3" s="1"/>
  <c r="A153" i="3"/>
  <c r="C152" i="3"/>
  <c r="D152" i="3" s="1"/>
  <c r="A152" i="3"/>
  <c r="C146" i="3"/>
  <c r="D146" i="3" s="1"/>
  <c r="A146" i="3"/>
  <c r="C145" i="3"/>
  <c r="D145" i="3" s="1"/>
  <c r="A145" i="3"/>
  <c r="C144" i="3"/>
  <c r="D144" i="3" s="1"/>
  <c r="A144" i="3"/>
  <c r="C143" i="3"/>
  <c r="D143" i="3" s="1"/>
  <c r="A143" i="3"/>
  <c r="C142" i="3"/>
  <c r="D142" i="3" s="1"/>
  <c r="A142" i="3"/>
  <c r="C136" i="3"/>
  <c r="D136" i="3" s="1"/>
  <c r="A136" i="3"/>
  <c r="C135" i="3"/>
  <c r="D135" i="3" s="1"/>
  <c r="A135" i="3"/>
  <c r="C134" i="3"/>
  <c r="D134" i="3" s="1"/>
  <c r="A134" i="3"/>
  <c r="C133" i="3"/>
  <c r="D133" i="3" s="1"/>
  <c r="A133" i="3"/>
  <c r="C132" i="3"/>
  <c r="D132" i="3" s="1"/>
  <c r="A132" i="3"/>
  <c r="C126" i="3"/>
  <c r="D126" i="3" s="1"/>
  <c r="A126" i="3"/>
  <c r="C125" i="3"/>
  <c r="D125" i="3" s="1"/>
  <c r="A125" i="3"/>
  <c r="C124" i="3"/>
  <c r="D124" i="3" s="1"/>
  <c r="A124" i="3"/>
  <c r="C123" i="3"/>
  <c r="D123" i="3" s="1"/>
  <c r="A123" i="3"/>
  <c r="C122" i="3"/>
  <c r="D122" i="3" s="1"/>
  <c r="A122" i="3"/>
  <c r="C116" i="3"/>
  <c r="D116" i="3" s="1"/>
  <c r="A116" i="3"/>
  <c r="C115" i="3"/>
  <c r="D115" i="3" s="1"/>
  <c r="A115" i="3"/>
  <c r="C114" i="3"/>
  <c r="D114" i="3" s="1"/>
  <c r="A114" i="3"/>
  <c r="C113" i="3"/>
  <c r="D113" i="3" s="1"/>
  <c r="A113" i="3"/>
  <c r="C112" i="3"/>
  <c r="D112" i="3" s="1"/>
  <c r="A112" i="3"/>
  <c r="C106" i="3"/>
  <c r="D106" i="3" s="1"/>
  <c r="A106" i="3"/>
  <c r="C105" i="3"/>
  <c r="D105" i="3" s="1"/>
  <c r="A105" i="3"/>
  <c r="C104" i="3"/>
  <c r="D104" i="3" s="1"/>
  <c r="A104" i="3"/>
  <c r="C103" i="3"/>
  <c r="D103" i="3" s="1"/>
  <c r="A103" i="3"/>
  <c r="C102" i="3"/>
  <c r="D102" i="3" s="1"/>
  <c r="A102" i="3"/>
  <c r="C96" i="3"/>
  <c r="D96" i="3" s="1"/>
  <c r="A96" i="3"/>
  <c r="C95" i="3"/>
  <c r="D95" i="3" s="1"/>
  <c r="A95" i="3"/>
  <c r="C94" i="3"/>
  <c r="D94" i="3" s="1"/>
  <c r="A94" i="3"/>
  <c r="C93" i="3"/>
  <c r="D93" i="3" s="1"/>
  <c r="A93" i="3"/>
  <c r="C92" i="3"/>
  <c r="D92" i="3" s="1"/>
  <c r="A92" i="3"/>
  <c r="C86" i="3"/>
  <c r="D86" i="3" s="1"/>
  <c r="A86" i="3"/>
  <c r="C85" i="3"/>
  <c r="D85" i="3" s="1"/>
  <c r="A85" i="3"/>
  <c r="C84" i="3"/>
  <c r="D84" i="3" s="1"/>
  <c r="A84" i="3"/>
  <c r="C83" i="3"/>
  <c r="D83" i="3" s="1"/>
  <c r="A83" i="3"/>
  <c r="C82" i="3"/>
  <c r="D82" i="3" s="1"/>
  <c r="A82" i="3"/>
  <c r="C76" i="3"/>
  <c r="D76" i="3" s="1"/>
  <c r="A76" i="3"/>
  <c r="C75" i="3"/>
  <c r="D75" i="3" s="1"/>
  <c r="A75" i="3"/>
  <c r="C74" i="3"/>
  <c r="D74" i="3" s="1"/>
  <c r="A74" i="3"/>
  <c r="C73" i="3"/>
  <c r="D73" i="3" s="1"/>
  <c r="A73" i="3"/>
  <c r="C72" i="3"/>
  <c r="D72" i="3" s="1"/>
  <c r="A72" i="3"/>
  <c r="C66" i="3"/>
  <c r="D66" i="3" s="1"/>
  <c r="A66" i="3"/>
  <c r="C65" i="3"/>
  <c r="D65" i="3" s="1"/>
  <c r="A65" i="3"/>
  <c r="C64" i="3"/>
  <c r="D64" i="3" s="1"/>
  <c r="A64" i="3"/>
  <c r="C63" i="3"/>
  <c r="D63" i="3" s="1"/>
  <c r="A63" i="3"/>
  <c r="C62" i="3"/>
  <c r="D62" i="3" s="1"/>
  <c r="A62" i="3"/>
  <c r="C56" i="3"/>
  <c r="D56" i="3" s="1"/>
  <c r="A56" i="3"/>
  <c r="C55" i="3"/>
  <c r="D55" i="3" s="1"/>
  <c r="A55" i="3"/>
  <c r="C54" i="3"/>
  <c r="D54" i="3" s="1"/>
  <c r="A54" i="3"/>
  <c r="C53" i="3"/>
  <c r="D53" i="3" s="1"/>
  <c r="A53" i="3"/>
  <c r="C52" i="3"/>
  <c r="D52" i="3" s="1"/>
  <c r="A52" i="3"/>
  <c r="C46" i="3"/>
  <c r="D46" i="3" s="1"/>
  <c r="A46" i="3"/>
  <c r="C45" i="3"/>
  <c r="D45" i="3" s="1"/>
  <c r="A45" i="3"/>
  <c r="C44" i="3"/>
  <c r="D44" i="3" s="1"/>
  <c r="A44" i="3"/>
  <c r="C43" i="3"/>
  <c r="D43" i="3" s="1"/>
  <c r="A43" i="3"/>
  <c r="C42" i="3"/>
  <c r="D42" i="3" s="1"/>
  <c r="A42" i="3"/>
  <c r="C36" i="3"/>
  <c r="D36" i="3" s="1"/>
  <c r="A36" i="3"/>
  <c r="C35" i="3"/>
  <c r="D35" i="3" s="1"/>
  <c r="A35" i="3"/>
  <c r="C34" i="3"/>
  <c r="D34" i="3" s="1"/>
  <c r="A34" i="3"/>
  <c r="C33" i="3"/>
  <c r="D33" i="3" s="1"/>
  <c r="A33" i="3"/>
  <c r="C32" i="3"/>
  <c r="D32" i="3" s="1"/>
  <c r="A32" i="3"/>
  <c r="C26" i="3"/>
  <c r="A26" i="3"/>
  <c r="C25" i="3"/>
  <c r="A25" i="3"/>
  <c r="C24" i="3"/>
  <c r="A24" i="3"/>
  <c r="C23" i="3"/>
  <c r="A23" i="3"/>
  <c r="C22" i="3"/>
  <c r="A22" i="3"/>
  <c r="C16" i="3"/>
  <c r="A16" i="3"/>
  <c r="C15" i="3"/>
  <c r="A15" i="3"/>
  <c r="C14" i="3"/>
  <c r="A14" i="3"/>
  <c r="C13" i="3"/>
  <c r="A13" i="3"/>
  <c r="C12" i="3"/>
  <c r="A12" i="3"/>
  <c r="C6" i="3"/>
  <c r="A6" i="3"/>
  <c r="C5" i="3"/>
  <c r="A5" i="3"/>
  <c r="C4" i="3"/>
  <c r="A4" i="3"/>
  <c r="C3" i="3"/>
  <c r="A3" i="3"/>
  <c r="C2" i="3"/>
  <c r="A2" i="3"/>
  <c r="M161" i="5" l="1"/>
  <c r="N156" i="5"/>
  <c r="M156" i="5"/>
  <c r="C156" i="5"/>
  <c r="D156" i="5" s="1"/>
  <c r="A156" i="5"/>
  <c r="N155" i="5"/>
  <c r="M155" i="5"/>
  <c r="C155" i="5"/>
  <c r="D155" i="5" s="1"/>
  <c r="A155" i="5"/>
  <c r="N154" i="5"/>
  <c r="M154" i="5"/>
  <c r="C154" i="5"/>
  <c r="D154" i="5" s="1"/>
  <c r="A154" i="5"/>
  <c r="N153" i="5"/>
  <c r="M153" i="5"/>
  <c r="C153" i="5"/>
  <c r="D153" i="5" s="1"/>
  <c r="A153" i="5"/>
  <c r="N152" i="5"/>
  <c r="M152" i="5"/>
  <c r="C152" i="5"/>
  <c r="D152" i="5" s="1"/>
  <c r="A152" i="5"/>
  <c r="M151" i="5"/>
  <c r="N146" i="5"/>
  <c r="M146" i="5"/>
  <c r="C146" i="5"/>
  <c r="D146" i="5" s="1"/>
  <c r="A146" i="5"/>
  <c r="N145" i="5"/>
  <c r="M145" i="5"/>
  <c r="C145" i="5"/>
  <c r="D145" i="5" s="1"/>
  <c r="A145" i="5"/>
  <c r="N144" i="5"/>
  <c r="M144" i="5"/>
  <c r="C144" i="5"/>
  <c r="D144" i="5" s="1"/>
  <c r="A144" i="5"/>
  <c r="N143" i="5"/>
  <c r="M143" i="5"/>
  <c r="C143" i="5"/>
  <c r="D143" i="5" s="1"/>
  <c r="A143" i="5"/>
  <c r="N142" i="5"/>
  <c r="M142" i="5"/>
  <c r="C142" i="5"/>
  <c r="D142" i="5" s="1"/>
  <c r="A142" i="5"/>
  <c r="M141" i="5"/>
  <c r="N136" i="5"/>
  <c r="M136" i="5"/>
  <c r="C136" i="5"/>
  <c r="D136" i="5" s="1"/>
  <c r="A136" i="5"/>
  <c r="N135" i="5"/>
  <c r="M135" i="5"/>
  <c r="C135" i="5"/>
  <c r="D135" i="5" s="1"/>
  <c r="A135" i="5"/>
  <c r="N134" i="5"/>
  <c r="M134" i="5"/>
  <c r="C134" i="5"/>
  <c r="D134" i="5" s="1"/>
  <c r="A134" i="5"/>
  <c r="N133" i="5"/>
  <c r="M133" i="5"/>
  <c r="C133" i="5"/>
  <c r="D133" i="5" s="1"/>
  <c r="A133" i="5"/>
  <c r="N132" i="5"/>
  <c r="M132" i="5"/>
  <c r="C132" i="5"/>
  <c r="D132" i="5" s="1"/>
  <c r="A132" i="5"/>
  <c r="M131" i="5"/>
  <c r="N126" i="5"/>
  <c r="M126" i="5"/>
  <c r="C126" i="5"/>
  <c r="D126" i="5" s="1"/>
  <c r="A126" i="5"/>
  <c r="N125" i="5"/>
  <c r="M125" i="5"/>
  <c r="C125" i="5"/>
  <c r="D125" i="5" s="1"/>
  <c r="A125" i="5"/>
  <c r="N124" i="5"/>
  <c r="M124" i="5"/>
  <c r="C124" i="5"/>
  <c r="D124" i="5" s="1"/>
  <c r="A124" i="5"/>
  <c r="N123" i="5"/>
  <c r="M123" i="5"/>
  <c r="C123" i="5"/>
  <c r="D123" i="5" s="1"/>
  <c r="A123" i="5"/>
  <c r="N122" i="5"/>
  <c r="M122" i="5"/>
  <c r="C122" i="5"/>
  <c r="D122" i="5" s="1"/>
  <c r="A122" i="5"/>
  <c r="M121" i="5"/>
  <c r="N116" i="5"/>
  <c r="M116" i="5"/>
  <c r="C116" i="5"/>
  <c r="D116" i="5" s="1"/>
  <c r="A116" i="5"/>
  <c r="N115" i="5"/>
  <c r="M115" i="5"/>
  <c r="C115" i="5"/>
  <c r="D115" i="5" s="1"/>
  <c r="A115" i="5"/>
  <c r="N114" i="5"/>
  <c r="M114" i="5"/>
  <c r="C114" i="5"/>
  <c r="D114" i="5" s="1"/>
  <c r="A114" i="5"/>
  <c r="N113" i="5"/>
  <c r="M113" i="5"/>
  <c r="C113" i="5"/>
  <c r="D113" i="5" s="1"/>
  <c r="A113" i="5"/>
  <c r="N112" i="5"/>
  <c r="M112" i="5"/>
  <c r="C112" i="5"/>
  <c r="D112" i="5" s="1"/>
  <c r="A112" i="5"/>
  <c r="M111" i="5"/>
  <c r="N106" i="5"/>
  <c r="M106" i="5"/>
  <c r="C106" i="5"/>
  <c r="D106" i="5" s="1"/>
  <c r="A106" i="5"/>
  <c r="N105" i="5"/>
  <c r="M105" i="5"/>
  <c r="C105" i="5"/>
  <c r="D105" i="5" s="1"/>
  <c r="A105" i="5"/>
  <c r="N104" i="5"/>
  <c r="M104" i="5"/>
  <c r="C104" i="5"/>
  <c r="D104" i="5" s="1"/>
  <c r="A104" i="5"/>
  <c r="N103" i="5"/>
  <c r="M103" i="5"/>
  <c r="C103" i="5"/>
  <c r="D103" i="5" s="1"/>
  <c r="A103" i="5"/>
  <c r="N102" i="5"/>
  <c r="M102" i="5"/>
  <c r="C102" i="5"/>
  <c r="A102" i="5"/>
  <c r="M101" i="5"/>
  <c r="N96" i="5"/>
  <c r="M96" i="5"/>
  <c r="C96" i="5"/>
  <c r="D96" i="5" s="1"/>
  <c r="A96" i="5"/>
  <c r="N95" i="5"/>
  <c r="M95" i="5"/>
  <c r="C95" i="5"/>
  <c r="D95" i="5" s="1"/>
  <c r="A95" i="5"/>
  <c r="N94" i="5"/>
  <c r="M94" i="5"/>
  <c r="C94" i="5"/>
  <c r="D94" i="5" s="1"/>
  <c r="A94" i="5"/>
  <c r="N93" i="5"/>
  <c r="M93" i="5"/>
  <c r="C93" i="5"/>
  <c r="D93" i="5" s="1"/>
  <c r="A93" i="5"/>
  <c r="N92" i="5"/>
  <c r="M92" i="5"/>
  <c r="C92" i="5"/>
  <c r="D92" i="5" s="1"/>
  <c r="A92" i="5"/>
  <c r="M91" i="5"/>
  <c r="N86" i="5"/>
  <c r="M86" i="5"/>
  <c r="C86" i="5"/>
  <c r="D86" i="5" s="1"/>
  <c r="A86" i="5"/>
  <c r="N85" i="5"/>
  <c r="M85" i="5"/>
  <c r="C85" i="5"/>
  <c r="D85" i="5" s="1"/>
  <c r="A85" i="5"/>
  <c r="N84" i="5"/>
  <c r="M84" i="5"/>
  <c r="C84" i="5"/>
  <c r="D84" i="5" s="1"/>
  <c r="A84" i="5"/>
  <c r="N83" i="5"/>
  <c r="M83" i="5"/>
  <c r="C83" i="5"/>
  <c r="D83" i="5" s="1"/>
  <c r="A83" i="5"/>
  <c r="N82" i="5"/>
  <c r="M82" i="5"/>
  <c r="C82" i="5"/>
  <c r="D82" i="5" s="1"/>
  <c r="A82" i="5"/>
  <c r="M81" i="5"/>
  <c r="N76" i="5"/>
  <c r="M76" i="5"/>
  <c r="C76" i="5"/>
  <c r="D76" i="5" s="1"/>
  <c r="A76" i="5"/>
  <c r="N75" i="5"/>
  <c r="M75" i="5"/>
  <c r="C75" i="5"/>
  <c r="D75" i="5" s="1"/>
  <c r="A75" i="5"/>
  <c r="N74" i="5"/>
  <c r="M74" i="5"/>
  <c r="C74" i="5"/>
  <c r="D74" i="5" s="1"/>
  <c r="A74" i="5"/>
  <c r="N73" i="5"/>
  <c r="M73" i="5"/>
  <c r="C73" i="5"/>
  <c r="D73" i="5" s="1"/>
  <c r="A73" i="5"/>
  <c r="N72" i="5"/>
  <c r="M72" i="5"/>
  <c r="C72" i="5"/>
  <c r="D72" i="5" s="1"/>
  <c r="A72" i="5"/>
  <c r="M71" i="5"/>
  <c r="N66" i="5"/>
  <c r="M66" i="5"/>
  <c r="C66" i="5"/>
  <c r="D66" i="5" s="1"/>
  <c r="A66" i="5"/>
  <c r="N65" i="5"/>
  <c r="M65" i="5"/>
  <c r="C65" i="5"/>
  <c r="D65" i="5" s="1"/>
  <c r="A65" i="5"/>
  <c r="N64" i="5"/>
  <c r="M64" i="5"/>
  <c r="C64" i="5"/>
  <c r="D64" i="5" s="1"/>
  <c r="A64" i="5"/>
  <c r="N63" i="5"/>
  <c r="M63" i="5"/>
  <c r="C63" i="5"/>
  <c r="D63" i="5" s="1"/>
  <c r="A63" i="5"/>
  <c r="N62" i="5"/>
  <c r="M62" i="5"/>
  <c r="C62" i="5"/>
  <c r="D62" i="5" s="1"/>
  <c r="A62" i="5"/>
  <c r="M61" i="5"/>
  <c r="N56" i="5"/>
  <c r="M56" i="5"/>
  <c r="C56" i="5"/>
  <c r="D56" i="5" s="1"/>
  <c r="A56" i="5"/>
  <c r="N55" i="5"/>
  <c r="M55" i="5"/>
  <c r="C55" i="5"/>
  <c r="D55" i="5" s="1"/>
  <c r="A55" i="5"/>
  <c r="N54" i="5"/>
  <c r="M54" i="5"/>
  <c r="C54" i="5"/>
  <c r="D54" i="5" s="1"/>
  <c r="A54" i="5"/>
  <c r="N53" i="5"/>
  <c r="M53" i="5"/>
  <c r="C53" i="5"/>
  <c r="D53" i="5" s="1"/>
  <c r="A53" i="5"/>
  <c r="N52" i="5"/>
  <c r="M52" i="5"/>
  <c r="C52" i="5"/>
  <c r="D52" i="5" s="1"/>
  <c r="A52" i="5"/>
  <c r="M51" i="5"/>
  <c r="N46" i="5"/>
  <c r="M46" i="5"/>
  <c r="C46" i="5"/>
  <c r="D46" i="5" s="1"/>
  <c r="A46" i="5"/>
  <c r="N45" i="5"/>
  <c r="M45" i="5"/>
  <c r="C45" i="5"/>
  <c r="D45" i="5" s="1"/>
  <c r="A45" i="5"/>
  <c r="N44" i="5"/>
  <c r="M44" i="5"/>
  <c r="C44" i="5"/>
  <c r="D44" i="5" s="1"/>
  <c r="A44" i="5"/>
  <c r="N43" i="5"/>
  <c r="M43" i="5"/>
  <c r="C43" i="5"/>
  <c r="D43" i="5" s="1"/>
  <c r="A43" i="5"/>
  <c r="N42" i="5"/>
  <c r="M42" i="5"/>
  <c r="C42" i="5"/>
  <c r="D42" i="5" s="1"/>
  <c r="A42" i="5"/>
  <c r="M41" i="5"/>
  <c r="N36" i="5"/>
  <c r="M36" i="5"/>
  <c r="C36" i="5"/>
  <c r="D36" i="5" s="1"/>
  <c r="A36" i="5"/>
  <c r="N35" i="5"/>
  <c r="M35" i="5"/>
  <c r="C35" i="5"/>
  <c r="D35" i="5" s="1"/>
  <c r="A35" i="5"/>
  <c r="N34" i="5"/>
  <c r="M34" i="5"/>
  <c r="C34" i="5"/>
  <c r="D34" i="5" s="1"/>
  <c r="A34" i="5"/>
  <c r="N33" i="5"/>
  <c r="M33" i="5"/>
  <c r="C33" i="5"/>
  <c r="D33" i="5" s="1"/>
  <c r="A33" i="5"/>
  <c r="N32" i="5"/>
  <c r="M32" i="5"/>
  <c r="C32" i="5"/>
  <c r="D32" i="5" s="1"/>
  <c r="A32" i="5"/>
  <c r="N26" i="5"/>
  <c r="M26" i="5"/>
  <c r="C26" i="5"/>
  <c r="A26" i="5"/>
  <c r="N25" i="5"/>
  <c r="M25" i="5"/>
  <c r="C25" i="5"/>
  <c r="A25" i="5"/>
  <c r="N24" i="5"/>
  <c r="M24" i="5"/>
  <c r="C24" i="5"/>
  <c r="A24" i="5"/>
  <c r="N23" i="5"/>
  <c r="M23" i="5"/>
  <c r="C23" i="5"/>
  <c r="A23" i="5"/>
  <c r="N22" i="5"/>
  <c r="M22" i="5"/>
  <c r="C22" i="5"/>
  <c r="A22" i="5"/>
  <c r="N16" i="5"/>
  <c r="M16" i="5"/>
  <c r="C16" i="5"/>
  <c r="A16" i="5"/>
  <c r="N15" i="5"/>
  <c r="M15" i="5"/>
  <c r="C15" i="5"/>
  <c r="A15" i="5"/>
  <c r="N14" i="5"/>
  <c r="M14" i="5"/>
  <c r="C14" i="5"/>
  <c r="A14" i="5"/>
  <c r="N13" i="5"/>
  <c r="M13" i="5"/>
  <c r="C13" i="5"/>
  <c r="A13" i="5"/>
  <c r="N12" i="5"/>
  <c r="M12" i="5"/>
  <c r="C12" i="5"/>
  <c r="A12" i="5"/>
  <c r="N6" i="5"/>
  <c r="M6" i="5"/>
  <c r="C6" i="5"/>
  <c r="A6" i="5"/>
  <c r="N5" i="5"/>
  <c r="M5" i="5"/>
  <c r="C5" i="5"/>
  <c r="A5" i="5"/>
  <c r="N4" i="5"/>
  <c r="M4" i="5"/>
  <c r="C4" i="5"/>
  <c r="A4" i="5"/>
  <c r="N3" i="5"/>
  <c r="M3" i="5"/>
  <c r="C3" i="5"/>
  <c r="A3" i="5"/>
  <c r="N2" i="5"/>
  <c r="M2" i="5"/>
  <c r="C2" i="5"/>
  <c r="A2" i="5"/>
  <c r="M161" i="36"/>
  <c r="N156" i="36"/>
  <c r="M156" i="36"/>
  <c r="C156" i="36"/>
  <c r="D156" i="36" s="1"/>
  <c r="A156" i="36"/>
  <c r="N155" i="36"/>
  <c r="M155" i="36"/>
  <c r="C155" i="36"/>
  <c r="D155" i="36" s="1"/>
  <c r="A155" i="36"/>
  <c r="N154" i="36"/>
  <c r="M154" i="36"/>
  <c r="C154" i="36"/>
  <c r="D154" i="36" s="1"/>
  <c r="A154" i="36"/>
  <c r="N153" i="36"/>
  <c r="M153" i="36"/>
  <c r="C153" i="36"/>
  <c r="D153" i="36" s="1"/>
  <c r="A153" i="36"/>
  <c r="N152" i="36"/>
  <c r="M152" i="36"/>
  <c r="C152" i="36"/>
  <c r="D152" i="36" s="1"/>
  <c r="A152" i="36"/>
  <c r="M151" i="36"/>
  <c r="N146" i="36"/>
  <c r="M146" i="36"/>
  <c r="C146" i="36"/>
  <c r="D146" i="36" s="1"/>
  <c r="A146" i="36"/>
  <c r="N145" i="36"/>
  <c r="M145" i="36"/>
  <c r="C145" i="36"/>
  <c r="D145" i="36" s="1"/>
  <c r="A145" i="36"/>
  <c r="N144" i="36"/>
  <c r="M144" i="36"/>
  <c r="C144" i="36"/>
  <c r="D144" i="36" s="1"/>
  <c r="A144" i="36"/>
  <c r="N143" i="36"/>
  <c r="M143" i="36"/>
  <c r="C143" i="36"/>
  <c r="D143" i="36" s="1"/>
  <c r="A143" i="36"/>
  <c r="N142" i="36"/>
  <c r="M142" i="36"/>
  <c r="C142" i="36"/>
  <c r="D142" i="36" s="1"/>
  <c r="A142" i="36"/>
  <c r="M141" i="36"/>
  <c r="N136" i="36"/>
  <c r="M136" i="36"/>
  <c r="C136" i="36"/>
  <c r="D136" i="36" s="1"/>
  <c r="A136" i="36"/>
  <c r="N135" i="36"/>
  <c r="M135" i="36"/>
  <c r="C135" i="36"/>
  <c r="D135" i="36" s="1"/>
  <c r="A135" i="36"/>
  <c r="N134" i="36"/>
  <c r="M134" i="36"/>
  <c r="C134" i="36"/>
  <c r="D134" i="36" s="1"/>
  <c r="A134" i="36"/>
  <c r="N133" i="36"/>
  <c r="M133" i="36"/>
  <c r="C133" i="36"/>
  <c r="D133" i="36" s="1"/>
  <c r="A133" i="36"/>
  <c r="N132" i="36"/>
  <c r="M132" i="36"/>
  <c r="C132" i="36"/>
  <c r="D132" i="36" s="1"/>
  <c r="A132" i="36"/>
  <c r="M131" i="36"/>
  <c r="N126" i="36"/>
  <c r="M126" i="36"/>
  <c r="C126" i="36"/>
  <c r="D126" i="36" s="1"/>
  <c r="A126" i="36"/>
  <c r="N125" i="36"/>
  <c r="M125" i="36"/>
  <c r="C125" i="36"/>
  <c r="D125" i="36" s="1"/>
  <c r="A125" i="36"/>
  <c r="N124" i="36"/>
  <c r="M124" i="36"/>
  <c r="C124" i="36"/>
  <c r="D124" i="36" s="1"/>
  <c r="A124" i="36"/>
  <c r="N123" i="36"/>
  <c r="M123" i="36"/>
  <c r="C123" i="36"/>
  <c r="D123" i="36" s="1"/>
  <c r="A123" i="36"/>
  <c r="N122" i="36"/>
  <c r="M122" i="36"/>
  <c r="C122" i="36"/>
  <c r="D122" i="36" s="1"/>
  <c r="A122" i="36"/>
  <c r="M121" i="36"/>
  <c r="N116" i="36"/>
  <c r="M116" i="36"/>
  <c r="C116" i="36"/>
  <c r="D116" i="36" s="1"/>
  <c r="A116" i="36"/>
  <c r="N115" i="36"/>
  <c r="M115" i="36"/>
  <c r="C115" i="36"/>
  <c r="D115" i="36" s="1"/>
  <c r="A115" i="36"/>
  <c r="N114" i="36"/>
  <c r="M114" i="36"/>
  <c r="C114" i="36"/>
  <c r="D114" i="36" s="1"/>
  <c r="A114" i="36"/>
  <c r="N113" i="36"/>
  <c r="M113" i="36"/>
  <c r="C113" i="36"/>
  <c r="D113" i="36" s="1"/>
  <c r="A113" i="36"/>
  <c r="N112" i="36"/>
  <c r="M112" i="36"/>
  <c r="C112" i="36"/>
  <c r="D112" i="36" s="1"/>
  <c r="A112" i="36"/>
  <c r="M111" i="36"/>
  <c r="N106" i="36"/>
  <c r="M106" i="36"/>
  <c r="C106" i="36"/>
  <c r="D106" i="36" s="1"/>
  <c r="A106" i="36"/>
  <c r="N105" i="36"/>
  <c r="M105" i="36"/>
  <c r="C105" i="36"/>
  <c r="D105" i="36" s="1"/>
  <c r="A105" i="36"/>
  <c r="N104" i="36"/>
  <c r="M104" i="36"/>
  <c r="C104" i="36"/>
  <c r="D104" i="36" s="1"/>
  <c r="A104" i="36"/>
  <c r="N103" i="36"/>
  <c r="M103" i="36"/>
  <c r="C103" i="36"/>
  <c r="D103" i="36" s="1"/>
  <c r="A103" i="36"/>
  <c r="N102" i="36"/>
  <c r="M102" i="36"/>
  <c r="C102" i="36"/>
  <c r="A102" i="36"/>
  <c r="M101" i="36"/>
  <c r="N96" i="36"/>
  <c r="M96" i="36"/>
  <c r="C96" i="36"/>
  <c r="D96" i="36" s="1"/>
  <c r="A96" i="36"/>
  <c r="N95" i="36"/>
  <c r="M95" i="36"/>
  <c r="C95" i="36"/>
  <c r="D95" i="36" s="1"/>
  <c r="A95" i="36"/>
  <c r="N94" i="36"/>
  <c r="M94" i="36"/>
  <c r="C94" i="36"/>
  <c r="D94" i="36" s="1"/>
  <c r="A94" i="36"/>
  <c r="N93" i="36"/>
  <c r="M93" i="36"/>
  <c r="C93" i="36"/>
  <c r="D93" i="36" s="1"/>
  <c r="A93" i="36"/>
  <c r="N92" i="36"/>
  <c r="M92" i="36"/>
  <c r="C92" i="36"/>
  <c r="D92" i="36" s="1"/>
  <c r="A92" i="36"/>
  <c r="M91" i="36"/>
  <c r="N86" i="36"/>
  <c r="M86" i="36"/>
  <c r="C86" i="36"/>
  <c r="D86" i="36" s="1"/>
  <c r="A86" i="36"/>
  <c r="N85" i="36"/>
  <c r="M85" i="36"/>
  <c r="C85" i="36"/>
  <c r="D85" i="36" s="1"/>
  <c r="A85" i="36"/>
  <c r="N84" i="36"/>
  <c r="M84" i="36"/>
  <c r="C84" i="36"/>
  <c r="D84" i="36" s="1"/>
  <c r="A84" i="36"/>
  <c r="N83" i="36"/>
  <c r="M83" i="36"/>
  <c r="C83" i="36"/>
  <c r="D83" i="36" s="1"/>
  <c r="A83" i="36"/>
  <c r="N82" i="36"/>
  <c r="M82" i="36"/>
  <c r="C82" i="36"/>
  <c r="D82" i="36" s="1"/>
  <c r="A82" i="36"/>
  <c r="M81" i="36"/>
  <c r="N76" i="36"/>
  <c r="M76" i="36"/>
  <c r="C76" i="36"/>
  <c r="D76" i="36" s="1"/>
  <c r="A76" i="36"/>
  <c r="N75" i="36"/>
  <c r="M75" i="36"/>
  <c r="C75" i="36"/>
  <c r="D75" i="36" s="1"/>
  <c r="A75" i="36"/>
  <c r="N74" i="36"/>
  <c r="M74" i="36"/>
  <c r="C74" i="36"/>
  <c r="D74" i="36" s="1"/>
  <c r="A74" i="36"/>
  <c r="N73" i="36"/>
  <c r="M73" i="36"/>
  <c r="C73" i="36"/>
  <c r="D73" i="36" s="1"/>
  <c r="A73" i="36"/>
  <c r="N72" i="36"/>
  <c r="M72" i="36"/>
  <c r="C72" i="36"/>
  <c r="D72" i="36" s="1"/>
  <c r="A72" i="36"/>
  <c r="M71" i="36"/>
  <c r="N66" i="36"/>
  <c r="M66" i="36"/>
  <c r="C66" i="36"/>
  <c r="D66" i="36" s="1"/>
  <c r="A66" i="36"/>
  <c r="N65" i="36"/>
  <c r="M65" i="36"/>
  <c r="C65" i="36"/>
  <c r="D65" i="36" s="1"/>
  <c r="A65" i="36"/>
  <c r="N64" i="36"/>
  <c r="M64" i="36"/>
  <c r="C64" i="36"/>
  <c r="D64" i="36" s="1"/>
  <c r="A64" i="36"/>
  <c r="N63" i="36"/>
  <c r="M63" i="36"/>
  <c r="C63" i="36"/>
  <c r="D63" i="36" s="1"/>
  <c r="A63" i="36"/>
  <c r="N62" i="36"/>
  <c r="M62" i="36"/>
  <c r="C62" i="36"/>
  <c r="A62" i="36"/>
  <c r="M61" i="36"/>
  <c r="N56" i="36"/>
  <c r="M56" i="36"/>
  <c r="C56" i="36"/>
  <c r="D56" i="36" s="1"/>
  <c r="A56" i="36"/>
  <c r="N55" i="36"/>
  <c r="M55" i="36"/>
  <c r="C55" i="36"/>
  <c r="D55" i="36" s="1"/>
  <c r="A55" i="36"/>
  <c r="N54" i="36"/>
  <c r="M54" i="36"/>
  <c r="C54" i="36"/>
  <c r="D54" i="36" s="1"/>
  <c r="A54" i="36"/>
  <c r="N53" i="36"/>
  <c r="M53" i="36"/>
  <c r="C53" i="36"/>
  <c r="D53" i="36" s="1"/>
  <c r="A53" i="36"/>
  <c r="N52" i="36"/>
  <c r="M52" i="36"/>
  <c r="C52" i="36"/>
  <c r="D52" i="36" s="1"/>
  <c r="A52" i="36"/>
  <c r="M51" i="36"/>
  <c r="N46" i="36"/>
  <c r="M46" i="36"/>
  <c r="C46" i="36"/>
  <c r="D46" i="36" s="1"/>
  <c r="A46" i="36"/>
  <c r="N45" i="36"/>
  <c r="M45" i="36"/>
  <c r="C45" i="36"/>
  <c r="D45" i="36" s="1"/>
  <c r="A45" i="36"/>
  <c r="N44" i="36"/>
  <c r="M44" i="36"/>
  <c r="C44" i="36"/>
  <c r="D44" i="36" s="1"/>
  <c r="A44" i="36"/>
  <c r="N43" i="36"/>
  <c r="M43" i="36"/>
  <c r="C43" i="36"/>
  <c r="D43" i="36" s="1"/>
  <c r="A43" i="36"/>
  <c r="N42" i="36"/>
  <c r="M42" i="36"/>
  <c r="C42" i="36"/>
  <c r="D42" i="36" s="1"/>
  <c r="A42" i="36"/>
  <c r="M41" i="36"/>
  <c r="N36" i="36"/>
  <c r="M36" i="36"/>
  <c r="C36" i="36"/>
  <c r="D36" i="36" s="1"/>
  <c r="A36" i="36"/>
  <c r="N35" i="36"/>
  <c r="M35" i="36"/>
  <c r="C35" i="36"/>
  <c r="D35" i="36" s="1"/>
  <c r="A35" i="36"/>
  <c r="N34" i="36"/>
  <c r="M34" i="36"/>
  <c r="C34" i="36"/>
  <c r="D34" i="36" s="1"/>
  <c r="A34" i="36"/>
  <c r="N33" i="36"/>
  <c r="M33" i="36"/>
  <c r="C33" i="36"/>
  <c r="D33" i="36" s="1"/>
  <c r="A33" i="36"/>
  <c r="N32" i="36"/>
  <c r="M32" i="36"/>
  <c r="C32" i="36"/>
  <c r="D32" i="36" s="1"/>
  <c r="A32" i="36"/>
  <c r="N26" i="36"/>
  <c r="M26" i="36"/>
  <c r="C26" i="36"/>
  <c r="A26" i="36"/>
  <c r="N25" i="36"/>
  <c r="M25" i="36"/>
  <c r="C25" i="36"/>
  <c r="A25" i="36"/>
  <c r="N24" i="36"/>
  <c r="M24" i="36"/>
  <c r="C24" i="36"/>
  <c r="A24" i="36"/>
  <c r="N23" i="36"/>
  <c r="M23" i="36"/>
  <c r="C23" i="36"/>
  <c r="A23" i="36"/>
  <c r="N22" i="36"/>
  <c r="M22" i="36"/>
  <c r="C22" i="36"/>
  <c r="A22" i="36"/>
  <c r="N16" i="36"/>
  <c r="M16" i="36"/>
  <c r="C16" i="36"/>
  <c r="A16" i="36"/>
  <c r="N15" i="36"/>
  <c r="M15" i="36"/>
  <c r="C15" i="36"/>
  <c r="A15" i="36"/>
  <c r="N14" i="36"/>
  <c r="M14" i="36"/>
  <c r="C14" i="36"/>
  <c r="A14" i="36"/>
  <c r="N13" i="36"/>
  <c r="M13" i="36"/>
  <c r="C13" i="36"/>
  <c r="A13" i="36"/>
  <c r="N12" i="36"/>
  <c r="M12" i="36"/>
  <c r="C12" i="36"/>
  <c r="A12" i="36"/>
  <c r="N6" i="36"/>
  <c r="M6" i="36"/>
  <c r="C6" i="36"/>
  <c r="A6" i="36"/>
  <c r="N5" i="36"/>
  <c r="M5" i="36"/>
  <c r="C5" i="36"/>
  <c r="A5" i="36"/>
  <c r="N4" i="36"/>
  <c r="M4" i="36"/>
  <c r="C4" i="36"/>
  <c r="A4" i="36"/>
  <c r="N3" i="36"/>
  <c r="M3" i="36"/>
  <c r="C3" i="36"/>
  <c r="A3" i="36"/>
  <c r="N2" i="36"/>
  <c r="M2" i="36"/>
  <c r="C2" i="36"/>
  <c r="A2" i="36"/>
  <c r="M161" i="4"/>
  <c r="N156" i="4"/>
  <c r="M156" i="4"/>
  <c r="C156" i="4"/>
  <c r="D156" i="4" s="1"/>
  <c r="A156" i="4"/>
  <c r="N155" i="4"/>
  <c r="M155" i="4"/>
  <c r="C155" i="4"/>
  <c r="D155" i="4" s="1"/>
  <c r="A155" i="4"/>
  <c r="N154" i="4"/>
  <c r="M154" i="4"/>
  <c r="C154" i="4"/>
  <c r="D154" i="4" s="1"/>
  <c r="A154" i="4"/>
  <c r="N153" i="4"/>
  <c r="M153" i="4"/>
  <c r="C153" i="4"/>
  <c r="D153" i="4" s="1"/>
  <c r="A153" i="4"/>
  <c r="N152" i="4"/>
  <c r="M152" i="4"/>
  <c r="C152" i="4"/>
  <c r="D152" i="4" s="1"/>
  <c r="A152" i="4"/>
  <c r="M151" i="4"/>
  <c r="N146" i="4"/>
  <c r="M146" i="4"/>
  <c r="C146" i="4"/>
  <c r="D146" i="4" s="1"/>
  <c r="A146" i="4"/>
  <c r="N145" i="4"/>
  <c r="M145" i="4"/>
  <c r="C145" i="4"/>
  <c r="D145" i="4" s="1"/>
  <c r="A145" i="4"/>
  <c r="N144" i="4"/>
  <c r="M144" i="4"/>
  <c r="C144" i="4"/>
  <c r="D144" i="4" s="1"/>
  <c r="A144" i="4"/>
  <c r="N143" i="4"/>
  <c r="M143" i="4"/>
  <c r="C143" i="4"/>
  <c r="D143" i="4" s="1"/>
  <c r="A143" i="4"/>
  <c r="N142" i="4"/>
  <c r="M142" i="4"/>
  <c r="C142" i="4"/>
  <c r="D142" i="4" s="1"/>
  <c r="A142" i="4"/>
  <c r="M141" i="4"/>
  <c r="N136" i="4"/>
  <c r="M136" i="4"/>
  <c r="C136" i="4"/>
  <c r="D136" i="4" s="1"/>
  <c r="A136" i="4"/>
  <c r="N135" i="4"/>
  <c r="M135" i="4"/>
  <c r="C135" i="4"/>
  <c r="D135" i="4" s="1"/>
  <c r="A135" i="4"/>
  <c r="N134" i="4"/>
  <c r="M134" i="4"/>
  <c r="C134" i="4"/>
  <c r="D134" i="4" s="1"/>
  <c r="A134" i="4"/>
  <c r="N133" i="4"/>
  <c r="M133" i="4"/>
  <c r="C133" i="4"/>
  <c r="D133" i="4" s="1"/>
  <c r="A133" i="4"/>
  <c r="N132" i="4"/>
  <c r="M132" i="4"/>
  <c r="C132" i="4"/>
  <c r="D132" i="4" s="1"/>
  <c r="A132" i="4"/>
  <c r="M131" i="4"/>
  <c r="N126" i="4"/>
  <c r="M126" i="4"/>
  <c r="C126" i="4"/>
  <c r="D126" i="4" s="1"/>
  <c r="A126" i="4"/>
  <c r="N125" i="4"/>
  <c r="M125" i="4"/>
  <c r="C125" i="4"/>
  <c r="D125" i="4" s="1"/>
  <c r="A125" i="4"/>
  <c r="N124" i="4"/>
  <c r="M124" i="4"/>
  <c r="C124" i="4"/>
  <c r="D124" i="4" s="1"/>
  <c r="A124" i="4"/>
  <c r="N123" i="4"/>
  <c r="M123" i="4"/>
  <c r="C123" i="4"/>
  <c r="D123" i="4" s="1"/>
  <c r="A123" i="4"/>
  <c r="N122" i="4"/>
  <c r="M122" i="4"/>
  <c r="C122" i="4"/>
  <c r="D122" i="4" s="1"/>
  <c r="A122" i="4"/>
  <c r="M121" i="4"/>
  <c r="N116" i="4"/>
  <c r="M116" i="4"/>
  <c r="C116" i="4"/>
  <c r="D116" i="4" s="1"/>
  <c r="A116" i="4"/>
  <c r="N115" i="4"/>
  <c r="M115" i="4"/>
  <c r="C115" i="4"/>
  <c r="D115" i="4" s="1"/>
  <c r="A115" i="4"/>
  <c r="N114" i="4"/>
  <c r="M114" i="4"/>
  <c r="C114" i="4"/>
  <c r="D114" i="4" s="1"/>
  <c r="A114" i="4"/>
  <c r="N113" i="4"/>
  <c r="M113" i="4"/>
  <c r="C113" i="4"/>
  <c r="D113" i="4" s="1"/>
  <c r="A113" i="4"/>
  <c r="N112" i="4"/>
  <c r="M112" i="4"/>
  <c r="C112" i="4"/>
  <c r="D112" i="4" s="1"/>
  <c r="A112" i="4"/>
  <c r="M111" i="4"/>
  <c r="N106" i="4"/>
  <c r="M106" i="4"/>
  <c r="C106" i="4"/>
  <c r="D106" i="4" s="1"/>
  <c r="A106" i="4"/>
  <c r="N105" i="4"/>
  <c r="M105" i="4"/>
  <c r="C105" i="4"/>
  <c r="D105" i="4" s="1"/>
  <c r="A105" i="4"/>
  <c r="N104" i="4"/>
  <c r="M104" i="4"/>
  <c r="C104" i="4"/>
  <c r="D104" i="4" s="1"/>
  <c r="A104" i="4"/>
  <c r="N103" i="4"/>
  <c r="M103" i="4"/>
  <c r="C103" i="4"/>
  <c r="D103" i="4" s="1"/>
  <c r="A103" i="4"/>
  <c r="N102" i="4"/>
  <c r="M102" i="4"/>
  <c r="C102" i="4"/>
  <c r="D102" i="4" s="1"/>
  <c r="A102" i="4"/>
  <c r="M101" i="4"/>
  <c r="N96" i="4"/>
  <c r="M96" i="4"/>
  <c r="C96" i="4"/>
  <c r="D96" i="4" s="1"/>
  <c r="A96" i="4"/>
  <c r="N95" i="4"/>
  <c r="M95" i="4"/>
  <c r="C95" i="4"/>
  <c r="D95" i="4" s="1"/>
  <c r="A95" i="4"/>
  <c r="N94" i="4"/>
  <c r="M94" i="4"/>
  <c r="C94" i="4"/>
  <c r="D94" i="4" s="1"/>
  <c r="A94" i="4"/>
  <c r="N93" i="4"/>
  <c r="M93" i="4"/>
  <c r="C93" i="4"/>
  <c r="D93" i="4" s="1"/>
  <c r="A93" i="4"/>
  <c r="N92" i="4"/>
  <c r="M92" i="4"/>
  <c r="C92" i="4"/>
  <c r="D92" i="4" s="1"/>
  <c r="A92" i="4"/>
  <c r="M91" i="4"/>
  <c r="N86" i="4"/>
  <c r="M86" i="4"/>
  <c r="C86" i="4"/>
  <c r="D86" i="4" s="1"/>
  <c r="A86" i="4"/>
  <c r="N85" i="4"/>
  <c r="M85" i="4"/>
  <c r="C85" i="4"/>
  <c r="D85" i="4" s="1"/>
  <c r="A85" i="4"/>
  <c r="N84" i="4"/>
  <c r="M84" i="4"/>
  <c r="C84" i="4"/>
  <c r="D84" i="4" s="1"/>
  <c r="A84" i="4"/>
  <c r="N83" i="4"/>
  <c r="M83" i="4"/>
  <c r="C83" i="4"/>
  <c r="D83" i="4" s="1"/>
  <c r="A83" i="4"/>
  <c r="N82" i="4"/>
  <c r="M82" i="4"/>
  <c r="C82" i="4"/>
  <c r="D82" i="4" s="1"/>
  <c r="A82" i="4"/>
  <c r="M81" i="4"/>
  <c r="N76" i="4"/>
  <c r="M76" i="4"/>
  <c r="C76" i="4"/>
  <c r="D76" i="4" s="1"/>
  <c r="A76" i="4"/>
  <c r="N75" i="4"/>
  <c r="M75" i="4"/>
  <c r="C75" i="4"/>
  <c r="D75" i="4" s="1"/>
  <c r="A75" i="4"/>
  <c r="N74" i="4"/>
  <c r="M74" i="4"/>
  <c r="C74" i="4"/>
  <c r="D74" i="4" s="1"/>
  <c r="A74" i="4"/>
  <c r="N73" i="4"/>
  <c r="M73" i="4"/>
  <c r="C73" i="4"/>
  <c r="D73" i="4" s="1"/>
  <c r="A73" i="4"/>
  <c r="N72" i="4"/>
  <c r="M72" i="4"/>
  <c r="C72" i="4"/>
  <c r="D72" i="4" s="1"/>
  <c r="A72" i="4"/>
  <c r="M71" i="4"/>
  <c r="N66" i="4"/>
  <c r="M66" i="4"/>
  <c r="C66" i="4"/>
  <c r="D66" i="4" s="1"/>
  <c r="A66" i="4"/>
  <c r="N65" i="4"/>
  <c r="M65" i="4"/>
  <c r="C65" i="4"/>
  <c r="D65" i="4" s="1"/>
  <c r="A65" i="4"/>
  <c r="N64" i="4"/>
  <c r="M64" i="4"/>
  <c r="C64" i="4"/>
  <c r="D64" i="4" s="1"/>
  <c r="A64" i="4"/>
  <c r="N63" i="4"/>
  <c r="M63" i="4"/>
  <c r="C63" i="4"/>
  <c r="D63" i="4" s="1"/>
  <c r="A63" i="4"/>
  <c r="N62" i="4"/>
  <c r="M62" i="4"/>
  <c r="C62" i="4"/>
  <c r="D62" i="4" s="1"/>
  <c r="A62" i="4"/>
  <c r="M61" i="4"/>
  <c r="N56" i="4"/>
  <c r="M56" i="4"/>
  <c r="C56" i="4"/>
  <c r="D56" i="4" s="1"/>
  <c r="A56" i="4"/>
  <c r="N55" i="4"/>
  <c r="M55" i="4"/>
  <c r="C55" i="4"/>
  <c r="D55" i="4" s="1"/>
  <c r="A55" i="4"/>
  <c r="N54" i="4"/>
  <c r="M54" i="4"/>
  <c r="C54" i="4"/>
  <c r="D54" i="4" s="1"/>
  <c r="A54" i="4"/>
  <c r="N53" i="4"/>
  <c r="M53" i="4"/>
  <c r="C53" i="4"/>
  <c r="D53" i="4" s="1"/>
  <c r="A53" i="4"/>
  <c r="N52" i="4"/>
  <c r="M52" i="4"/>
  <c r="C52" i="4"/>
  <c r="D52" i="4" s="1"/>
  <c r="A52" i="4"/>
  <c r="M51" i="4"/>
  <c r="N46" i="4"/>
  <c r="M46" i="4"/>
  <c r="C46" i="4"/>
  <c r="D46" i="4" s="1"/>
  <c r="A46" i="4"/>
  <c r="N45" i="4"/>
  <c r="M45" i="4"/>
  <c r="C45" i="4"/>
  <c r="D45" i="4" s="1"/>
  <c r="A45" i="4"/>
  <c r="N44" i="4"/>
  <c r="M44" i="4"/>
  <c r="C44" i="4"/>
  <c r="D44" i="4" s="1"/>
  <c r="A44" i="4"/>
  <c r="N43" i="4"/>
  <c r="M43" i="4"/>
  <c r="C43" i="4"/>
  <c r="D43" i="4" s="1"/>
  <c r="A43" i="4"/>
  <c r="N42" i="4"/>
  <c r="M42" i="4"/>
  <c r="C42" i="4"/>
  <c r="D42" i="4" s="1"/>
  <c r="A42" i="4"/>
  <c r="M41" i="4"/>
  <c r="N36" i="4"/>
  <c r="M36" i="4"/>
  <c r="C36" i="4"/>
  <c r="D36" i="4" s="1"/>
  <c r="A36" i="4"/>
  <c r="N35" i="4"/>
  <c r="M35" i="4"/>
  <c r="C35" i="4"/>
  <c r="D35" i="4" s="1"/>
  <c r="A35" i="4"/>
  <c r="N34" i="4"/>
  <c r="M34" i="4"/>
  <c r="C34" i="4"/>
  <c r="D34" i="4" s="1"/>
  <c r="A34" i="4"/>
  <c r="N33" i="4"/>
  <c r="M33" i="4"/>
  <c r="C33" i="4"/>
  <c r="D33" i="4" s="1"/>
  <c r="A33" i="4"/>
  <c r="N32" i="4"/>
  <c r="M32" i="4"/>
  <c r="C32" i="4"/>
  <c r="D32" i="4" s="1"/>
  <c r="A32" i="4"/>
  <c r="N26" i="4"/>
  <c r="M26" i="4"/>
  <c r="C26" i="4"/>
  <c r="A26" i="4"/>
  <c r="N25" i="4"/>
  <c r="M25" i="4"/>
  <c r="C25" i="4"/>
  <c r="A25" i="4"/>
  <c r="N24" i="4"/>
  <c r="M24" i="4"/>
  <c r="C24" i="4"/>
  <c r="A24" i="4"/>
  <c r="N23" i="4"/>
  <c r="M23" i="4"/>
  <c r="C23" i="4"/>
  <c r="A23" i="4"/>
  <c r="N22" i="4"/>
  <c r="M22" i="4"/>
  <c r="C22" i="4"/>
  <c r="A22" i="4"/>
  <c r="N16" i="4"/>
  <c r="M16" i="4"/>
  <c r="C16" i="4"/>
  <c r="A16" i="4"/>
  <c r="N15" i="4"/>
  <c r="M15" i="4"/>
  <c r="C15" i="4"/>
  <c r="A15" i="4"/>
  <c r="N14" i="4"/>
  <c r="M14" i="4"/>
  <c r="C14" i="4"/>
  <c r="A14" i="4"/>
  <c r="N13" i="4"/>
  <c r="M13" i="4"/>
  <c r="C13" i="4"/>
  <c r="A13" i="4"/>
  <c r="N12" i="4"/>
  <c r="M12" i="4"/>
  <c r="C12" i="4"/>
  <c r="A12" i="4"/>
  <c r="N6" i="4"/>
  <c r="M6" i="4"/>
  <c r="C6" i="4"/>
  <c r="A6" i="4"/>
  <c r="N5" i="4"/>
  <c r="M5" i="4"/>
  <c r="C5" i="4"/>
  <c r="A5" i="4"/>
  <c r="N4" i="4"/>
  <c r="M4" i="4"/>
  <c r="C4" i="4"/>
  <c r="A4" i="4"/>
  <c r="N3" i="4"/>
  <c r="M3" i="4"/>
  <c r="C3" i="4"/>
  <c r="A3" i="4"/>
  <c r="N2" i="4"/>
  <c r="M2" i="4"/>
  <c r="C2" i="4"/>
  <c r="A2" i="4"/>
  <c r="D102" i="5" l="1"/>
  <c r="E111" i="5" s="1"/>
  <c r="D62" i="36"/>
  <c r="E71" i="36" s="1"/>
  <c r="D102" i="36"/>
  <c r="E111" i="36" s="1"/>
  <c r="E151" i="36"/>
  <c r="E131" i="4"/>
  <c r="E91" i="4"/>
  <c r="E151" i="5"/>
  <c r="E71" i="5"/>
  <c r="E51" i="4"/>
  <c r="F61" i="36"/>
  <c r="F141" i="36"/>
  <c r="G101" i="5"/>
  <c r="F61" i="5"/>
  <c r="F141" i="5"/>
  <c r="G61" i="5"/>
  <c r="G141" i="5"/>
  <c r="F101" i="5"/>
  <c r="E81" i="5"/>
  <c r="G81" i="5"/>
  <c r="F81" i="5"/>
  <c r="G161" i="5"/>
  <c r="F161" i="5"/>
  <c r="E161" i="5"/>
  <c r="G41" i="5"/>
  <c r="F41" i="5"/>
  <c r="E41" i="5"/>
  <c r="E121" i="5"/>
  <c r="G121" i="5"/>
  <c r="F121" i="5"/>
  <c r="G91" i="5"/>
  <c r="F91" i="5"/>
  <c r="E91" i="5"/>
  <c r="G51" i="5"/>
  <c r="F51" i="5"/>
  <c r="E51" i="5"/>
  <c r="G131" i="5"/>
  <c r="F131" i="5"/>
  <c r="E131" i="5"/>
  <c r="F151" i="5"/>
  <c r="G71" i="5"/>
  <c r="G151" i="5"/>
  <c r="E61" i="5"/>
  <c r="E101" i="5"/>
  <c r="E141" i="5"/>
  <c r="F71" i="5"/>
  <c r="G101" i="36"/>
  <c r="G61" i="36"/>
  <c r="G141" i="36"/>
  <c r="F101" i="36"/>
  <c r="E81" i="36"/>
  <c r="G81" i="36"/>
  <c r="F81" i="36"/>
  <c r="G161" i="36"/>
  <c r="F161" i="36"/>
  <c r="E161" i="36"/>
  <c r="G91" i="36"/>
  <c r="F91" i="36"/>
  <c r="E91" i="36"/>
  <c r="G41" i="36"/>
  <c r="F41" i="36"/>
  <c r="E41" i="36"/>
  <c r="G121" i="36"/>
  <c r="F121" i="36"/>
  <c r="E121" i="36"/>
  <c r="G51" i="36"/>
  <c r="F51" i="36"/>
  <c r="E51" i="36"/>
  <c r="G131" i="36"/>
  <c r="F131" i="36"/>
  <c r="E131" i="36"/>
  <c r="F151" i="36"/>
  <c r="G151" i="36"/>
  <c r="E61" i="36"/>
  <c r="E101" i="36"/>
  <c r="E141" i="36"/>
  <c r="F121" i="4"/>
  <c r="F41" i="4"/>
  <c r="F81" i="4"/>
  <c r="F161" i="4"/>
  <c r="G41" i="4"/>
  <c r="G121" i="4"/>
  <c r="G81" i="4"/>
  <c r="G161" i="4"/>
  <c r="G31" i="4"/>
  <c r="E31" i="4"/>
  <c r="F31" i="4"/>
  <c r="G71" i="4"/>
  <c r="E71" i="4"/>
  <c r="F71" i="4"/>
  <c r="G151" i="4"/>
  <c r="F151" i="4"/>
  <c r="E151" i="4"/>
  <c r="F101" i="4"/>
  <c r="E101" i="4"/>
  <c r="G101" i="4"/>
  <c r="G111" i="4"/>
  <c r="F111" i="4"/>
  <c r="E111" i="4"/>
  <c r="G61" i="4"/>
  <c r="F61" i="4"/>
  <c r="E61" i="4"/>
  <c r="G141" i="4"/>
  <c r="F141" i="4"/>
  <c r="E141" i="4"/>
  <c r="G51" i="4"/>
  <c r="G91" i="4"/>
  <c r="G131" i="4"/>
  <c r="E41" i="4"/>
  <c r="E81" i="4"/>
  <c r="E121" i="4"/>
  <c r="E161" i="4"/>
  <c r="F51" i="4"/>
  <c r="F91" i="4"/>
  <c r="F131" i="4"/>
  <c r="M31" i="4" l="1"/>
  <c r="G111" i="36"/>
  <c r="G71" i="36"/>
  <c r="F111" i="5"/>
  <c r="G111" i="5"/>
  <c r="F111" i="36"/>
  <c r="F71" i="36"/>
  <c r="E31" i="36"/>
  <c r="F91" i="3"/>
  <c r="G91" i="3"/>
  <c r="E91" i="3"/>
  <c r="E141" i="3"/>
  <c r="G141" i="3"/>
  <c r="F141" i="3"/>
  <c r="F151" i="3"/>
  <c r="G151" i="3"/>
  <c r="E151" i="3"/>
  <c r="F31" i="3"/>
  <c r="G31" i="3"/>
  <c r="E31" i="3"/>
  <c r="F131" i="3"/>
  <c r="G131" i="3"/>
  <c r="E131" i="3"/>
  <c r="F51" i="3"/>
  <c r="G51" i="3"/>
  <c r="E51" i="3"/>
  <c r="E101" i="3"/>
  <c r="G101" i="3"/>
  <c r="F101" i="3"/>
  <c r="E61" i="3"/>
  <c r="G61" i="3"/>
  <c r="F61" i="3"/>
  <c r="F111" i="3"/>
  <c r="G111" i="3"/>
  <c r="E111" i="3"/>
  <c r="F71" i="3"/>
  <c r="G71" i="3"/>
  <c r="E71" i="3"/>
  <c r="E161" i="3"/>
  <c r="G161" i="3"/>
  <c r="F161" i="3"/>
  <c r="E121" i="3"/>
  <c r="G121" i="3"/>
  <c r="F121" i="3"/>
  <c r="E81" i="3"/>
  <c r="G81" i="3"/>
  <c r="F81" i="3"/>
  <c r="E41" i="3"/>
  <c r="G41" i="3"/>
  <c r="F41" i="3"/>
  <c r="P92" i="5"/>
  <c r="P63" i="5"/>
  <c r="O52" i="36"/>
  <c r="P43" i="36"/>
  <c r="P32" i="36"/>
  <c r="P156" i="4"/>
  <c r="P143" i="4"/>
  <c r="O94" i="36"/>
  <c r="O76" i="36"/>
  <c r="O72" i="36"/>
  <c r="P45" i="4"/>
  <c r="P33" i="36"/>
  <c r="O32" i="36"/>
  <c r="O23" i="36"/>
  <c r="M151" i="2"/>
  <c r="M141" i="2"/>
  <c r="M131" i="2"/>
  <c r="M121" i="2"/>
  <c r="M111" i="2"/>
  <c r="M101" i="2"/>
  <c r="M91" i="2"/>
  <c r="M81" i="2"/>
  <c r="M71" i="2"/>
  <c r="M61" i="2"/>
  <c r="M51" i="2"/>
  <c r="O22" i="4"/>
  <c r="O23" i="4"/>
  <c r="D23" i="4" s="1"/>
  <c r="P23" i="4"/>
  <c r="O26" i="4"/>
  <c r="P26" i="4"/>
  <c r="P26" i="36" s="1"/>
  <c r="P26" i="5" s="1"/>
  <c r="O32" i="4"/>
  <c r="P32" i="4"/>
  <c r="P35" i="4"/>
  <c r="P36" i="4"/>
  <c r="P42" i="4"/>
  <c r="O44" i="4"/>
  <c r="P44" i="4"/>
  <c r="O46" i="4"/>
  <c r="P46" i="4"/>
  <c r="P54" i="4"/>
  <c r="O55" i="4"/>
  <c r="P62" i="4"/>
  <c r="O63" i="4"/>
  <c r="P64" i="4"/>
  <c r="O66" i="4"/>
  <c r="P66" i="4"/>
  <c r="O72" i="4"/>
  <c r="O73" i="4"/>
  <c r="O75" i="4"/>
  <c r="O76" i="4"/>
  <c r="P76" i="4"/>
  <c r="P82" i="4"/>
  <c r="O84" i="4"/>
  <c r="P84" i="4"/>
  <c r="P85" i="4"/>
  <c r="P86" i="4"/>
  <c r="O93" i="4"/>
  <c r="P94" i="4"/>
  <c r="O95" i="4"/>
  <c r="O102" i="4"/>
  <c r="O103" i="4"/>
  <c r="P104" i="4"/>
  <c r="O106" i="4"/>
  <c r="P106" i="4"/>
  <c r="O112" i="4"/>
  <c r="P112" i="4"/>
  <c r="P113" i="4"/>
  <c r="P115" i="4"/>
  <c r="O116" i="4"/>
  <c r="O122" i="4"/>
  <c r="O124" i="4"/>
  <c r="P124" i="4"/>
  <c r="O125" i="4"/>
  <c r="O126" i="4"/>
  <c r="O134" i="4"/>
  <c r="P134" i="4"/>
  <c r="O135" i="4"/>
  <c r="P142" i="4"/>
  <c r="O144" i="4"/>
  <c r="P144" i="4"/>
  <c r="O146" i="4"/>
  <c r="P146" i="4"/>
  <c r="P152" i="4"/>
  <c r="P153" i="4"/>
  <c r="O155" i="4"/>
  <c r="O156" i="4"/>
  <c r="O22" i="36"/>
  <c r="O25" i="36"/>
  <c r="O26" i="36"/>
  <c r="O33" i="36"/>
  <c r="O34" i="36"/>
  <c r="O35" i="36"/>
  <c r="P35" i="36"/>
  <c r="P36" i="36"/>
  <c r="O42" i="36"/>
  <c r="O43" i="36"/>
  <c r="O44" i="36"/>
  <c r="P44" i="36"/>
  <c r="P45" i="36"/>
  <c r="O46" i="36"/>
  <c r="P46" i="36"/>
  <c r="O53" i="36"/>
  <c r="P53" i="36"/>
  <c r="P54" i="36"/>
  <c r="P55" i="36"/>
  <c r="O56" i="36"/>
  <c r="O62" i="36"/>
  <c r="P62" i="36"/>
  <c r="O64" i="36"/>
  <c r="P64" i="36"/>
  <c r="O65" i="36"/>
  <c r="O66" i="36"/>
  <c r="P66" i="36"/>
  <c r="P72" i="36"/>
  <c r="O73" i="36"/>
  <c r="P73" i="36"/>
  <c r="O74" i="36"/>
  <c r="P74" i="36"/>
  <c r="O75" i="36"/>
  <c r="P75" i="36"/>
  <c r="O82" i="36"/>
  <c r="P82" i="36"/>
  <c r="P83" i="36"/>
  <c r="O84" i="36"/>
  <c r="P84" i="36"/>
  <c r="O86" i="36"/>
  <c r="P92" i="36"/>
  <c r="O93" i="36"/>
  <c r="P93" i="36"/>
  <c r="O95" i="36"/>
  <c r="P95" i="36"/>
  <c r="P96" i="36"/>
  <c r="O102" i="36"/>
  <c r="P102" i="36"/>
  <c r="P103" i="36"/>
  <c r="P104" i="36"/>
  <c r="P105" i="36"/>
  <c r="O106" i="36"/>
  <c r="P106" i="36"/>
  <c r="O113" i="36"/>
  <c r="O114" i="36"/>
  <c r="P114" i="36"/>
  <c r="O115" i="36"/>
  <c r="P115" i="36"/>
  <c r="P116" i="36"/>
  <c r="O122" i="36"/>
  <c r="P123" i="36"/>
  <c r="O124" i="36"/>
  <c r="P124" i="36"/>
  <c r="P125" i="36"/>
  <c r="O126" i="36"/>
  <c r="P126" i="36"/>
  <c r="O132" i="36"/>
  <c r="O133" i="36"/>
  <c r="P133" i="36"/>
  <c r="O134" i="36"/>
  <c r="P134" i="36"/>
  <c r="O135" i="36"/>
  <c r="P136" i="36"/>
  <c r="O142" i="36"/>
  <c r="P142" i="36"/>
  <c r="O143" i="36"/>
  <c r="O144" i="36"/>
  <c r="P144" i="36"/>
  <c r="P145" i="36"/>
  <c r="O146" i="36"/>
  <c r="P146" i="36"/>
  <c r="O153" i="36"/>
  <c r="P153" i="36"/>
  <c r="O154" i="36"/>
  <c r="O155" i="36"/>
  <c r="P155" i="36"/>
  <c r="O22" i="5"/>
  <c r="O24" i="5"/>
  <c r="O26" i="5"/>
  <c r="O33" i="5"/>
  <c r="P33" i="5"/>
  <c r="P34" i="5"/>
  <c r="O35" i="5"/>
  <c r="P35" i="5"/>
  <c r="O42" i="5"/>
  <c r="P42" i="5"/>
  <c r="O44" i="5"/>
  <c r="P44" i="5"/>
  <c r="P45" i="5"/>
  <c r="O46" i="5"/>
  <c r="P46" i="5"/>
  <c r="O53" i="5"/>
  <c r="P53" i="5"/>
  <c r="P54" i="5"/>
  <c r="O55" i="5"/>
  <c r="P55" i="5"/>
  <c r="O62" i="5"/>
  <c r="P62" i="5"/>
  <c r="O64" i="5"/>
  <c r="P64" i="5"/>
  <c r="P65" i="5"/>
  <c r="O66" i="5"/>
  <c r="P66" i="5"/>
  <c r="O73" i="5"/>
  <c r="P73" i="5"/>
  <c r="P74" i="5"/>
  <c r="O75" i="5"/>
  <c r="P75" i="5"/>
  <c r="O82" i="5"/>
  <c r="P82" i="5"/>
  <c r="O84" i="5"/>
  <c r="P84" i="5"/>
  <c r="P85" i="5"/>
  <c r="O86" i="5"/>
  <c r="P86" i="5"/>
  <c r="O93" i="5"/>
  <c r="P93" i="5"/>
  <c r="P94" i="5"/>
  <c r="O95" i="5"/>
  <c r="P95" i="5"/>
  <c r="P96" i="5"/>
  <c r="O102" i="5"/>
  <c r="P102" i="5"/>
  <c r="P103" i="5"/>
  <c r="O104" i="5"/>
  <c r="P104" i="5"/>
  <c r="O105" i="5"/>
  <c r="P105" i="5"/>
  <c r="O106" i="5"/>
  <c r="P106" i="5"/>
  <c r="P112" i="5"/>
  <c r="O113" i="5"/>
  <c r="P113" i="5"/>
  <c r="O114" i="5"/>
  <c r="P114" i="5"/>
  <c r="O115" i="5"/>
  <c r="P115" i="5"/>
  <c r="P116" i="5"/>
  <c r="O122" i="5"/>
  <c r="P122" i="5"/>
  <c r="P123" i="5"/>
  <c r="O124" i="5"/>
  <c r="P124" i="5"/>
  <c r="O125" i="5"/>
  <c r="P125" i="5"/>
  <c r="O126" i="5"/>
  <c r="P126" i="5"/>
  <c r="P132" i="5"/>
  <c r="O133" i="5"/>
  <c r="P133" i="5"/>
  <c r="O134" i="5"/>
  <c r="P134" i="5"/>
  <c r="O135" i="5"/>
  <c r="P135" i="5"/>
  <c r="P136" i="5"/>
  <c r="O142" i="5"/>
  <c r="P142" i="5"/>
  <c r="P143" i="5"/>
  <c r="O144" i="5"/>
  <c r="P144" i="5"/>
  <c r="O145" i="5"/>
  <c r="P145" i="5"/>
  <c r="O146" i="5"/>
  <c r="P146" i="5"/>
  <c r="P152" i="5"/>
  <c r="O153" i="5"/>
  <c r="P153" i="5"/>
  <c r="O154" i="5"/>
  <c r="P154" i="5"/>
  <c r="O155" i="5"/>
  <c r="P155" i="5"/>
  <c r="P156" i="5"/>
  <c r="C156" i="2"/>
  <c r="P156" i="3" s="1"/>
  <c r="A156" i="2"/>
  <c r="C155" i="2"/>
  <c r="P155" i="3" s="1"/>
  <c r="A155" i="2"/>
  <c r="C154" i="2"/>
  <c r="O154" i="3" s="1"/>
  <c r="A154" i="2"/>
  <c r="C153" i="2"/>
  <c r="P153" i="3" s="1"/>
  <c r="A153" i="2"/>
  <c r="C152" i="2"/>
  <c r="P152" i="3" s="1"/>
  <c r="A152" i="2"/>
  <c r="C146" i="2"/>
  <c r="O146" i="3" s="1"/>
  <c r="A146" i="2"/>
  <c r="C145" i="2"/>
  <c r="O145" i="3" s="1"/>
  <c r="A145" i="2"/>
  <c r="C144" i="2"/>
  <c r="O144" i="3" s="1"/>
  <c r="A144" i="2"/>
  <c r="C143" i="2"/>
  <c r="O143" i="3" s="1"/>
  <c r="A143" i="2"/>
  <c r="C142" i="2"/>
  <c r="P142" i="3" s="1"/>
  <c r="A142" i="2"/>
  <c r="C136" i="2"/>
  <c r="O136" i="3" s="1"/>
  <c r="A136" i="2"/>
  <c r="C135" i="2"/>
  <c r="P135" i="3" s="1"/>
  <c r="A135" i="2"/>
  <c r="C134" i="2"/>
  <c r="P134" i="3" s="1"/>
  <c r="A134" i="2"/>
  <c r="C133" i="2"/>
  <c r="A133" i="2"/>
  <c r="C132" i="2"/>
  <c r="P132" i="3" s="1"/>
  <c r="A132" i="2"/>
  <c r="C126" i="2"/>
  <c r="O126" i="3" s="1"/>
  <c r="A126" i="2"/>
  <c r="C125" i="2"/>
  <c r="O125" i="3" s="1"/>
  <c r="A125" i="2"/>
  <c r="C124" i="2"/>
  <c r="O124" i="3" s="1"/>
  <c r="A124" i="2"/>
  <c r="C123" i="2"/>
  <c r="O123" i="3" s="1"/>
  <c r="A123" i="2"/>
  <c r="C122" i="2"/>
  <c r="O122" i="3" s="1"/>
  <c r="A122" i="2"/>
  <c r="C116" i="2"/>
  <c r="P116" i="3" s="1"/>
  <c r="A116" i="2"/>
  <c r="C115" i="2"/>
  <c r="P115" i="3" s="1"/>
  <c r="A115" i="2"/>
  <c r="C114" i="2"/>
  <c r="O114" i="3" s="1"/>
  <c r="A114" i="2"/>
  <c r="C113" i="2"/>
  <c r="O113" i="3" s="1"/>
  <c r="A113" i="2"/>
  <c r="C112" i="2"/>
  <c r="P112" i="3" s="1"/>
  <c r="A112" i="2"/>
  <c r="C106" i="2"/>
  <c r="O106" i="3" s="1"/>
  <c r="A106" i="2"/>
  <c r="C105" i="2"/>
  <c r="O105" i="3" s="1"/>
  <c r="A105" i="2"/>
  <c r="C104" i="2"/>
  <c r="O104" i="3" s="1"/>
  <c r="A104" i="2"/>
  <c r="C103" i="2"/>
  <c r="O103" i="3" s="1"/>
  <c r="A103" i="2"/>
  <c r="C102" i="2"/>
  <c r="O102" i="3" s="1"/>
  <c r="A102" i="2"/>
  <c r="C96" i="2"/>
  <c r="P96" i="3" s="1"/>
  <c r="A96" i="2"/>
  <c r="C95" i="2"/>
  <c r="P95" i="3" s="1"/>
  <c r="A95" i="2"/>
  <c r="C94" i="2"/>
  <c r="P94" i="3" s="1"/>
  <c r="A94" i="2"/>
  <c r="C93" i="2"/>
  <c r="A93" i="2"/>
  <c r="C92" i="2"/>
  <c r="P92" i="3" s="1"/>
  <c r="A92" i="2"/>
  <c r="C86" i="2"/>
  <c r="O86" i="3" s="1"/>
  <c r="A86" i="2"/>
  <c r="C85" i="2"/>
  <c r="O85" i="3" s="1"/>
  <c r="A85" i="2"/>
  <c r="C84" i="2"/>
  <c r="O84" i="3" s="1"/>
  <c r="A84" i="2"/>
  <c r="C83" i="2"/>
  <c r="P83" i="3" s="1"/>
  <c r="A83" i="2"/>
  <c r="C82" i="2"/>
  <c r="P82" i="3" s="1"/>
  <c r="A82" i="2"/>
  <c r="C76" i="2"/>
  <c r="O76" i="3" s="1"/>
  <c r="A76" i="2"/>
  <c r="C75" i="2"/>
  <c r="O75" i="3" s="1"/>
  <c r="A75" i="2"/>
  <c r="C74" i="2"/>
  <c r="A74" i="2"/>
  <c r="C73" i="2"/>
  <c r="P73" i="3" s="1"/>
  <c r="A73" i="2"/>
  <c r="C72" i="2"/>
  <c r="P72" i="3" s="1"/>
  <c r="A72" i="2"/>
  <c r="C66" i="2"/>
  <c r="O66" i="3" s="1"/>
  <c r="A66" i="2"/>
  <c r="C65" i="2"/>
  <c r="O65" i="3" s="1"/>
  <c r="A65" i="2"/>
  <c r="C64" i="2"/>
  <c r="O64" i="3" s="1"/>
  <c r="A64" i="2"/>
  <c r="C63" i="2"/>
  <c r="O63" i="3" s="1"/>
  <c r="A63" i="2"/>
  <c r="C62" i="2"/>
  <c r="O62" i="3" s="1"/>
  <c r="A62" i="2"/>
  <c r="C56" i="2"/>
  <c r="P56" i="3" s="1"/>
  <c r="A56" i="2"/>
  <c r="C55" i="2"/>
  <c r="P55" i="3" s="1"/>
  <c r="A55" i="2"/>
  <c r="C54" i="2"/>
  <c r="P54" i="3" s="1"/>
  <c r="A54" i="2"/>
  <c r="C53" i="2"/>
  <c r="A53" i="2"/>
  <c r="C52" i="2"/>
  <c r="P52" i="3" s="1"/>
  <c r="A52" i="2"/>
  <c r="C46" i="2"/>
  <c r="O46" i="3" s="1"/>
  <c r="A46" i="2"/>
  <c r="C45" i="2"/>
  <c r="O45" i="3" s="1"/>
  <c r="A45" i="2"/>
  <c r="C44" i="2"/>
  <c r="O44" i="3" s="1"/>
  <c r="A44" i="2"/>
  <c r="C43" i="2"/>
  <c r="P43" i="3" s="1"/>
  <c r="A43" i="2"/>
  <c r="C42" i="2"/>
  <c r="P42" i="3" s="1"/>
  <c r="A42" i="2"/>
  <c r="C36" i="2"/>
  <c r="O36" i="3" s="1"/>
  <c r="A36" i="2"/>
  <c r="C35" i="2"/>
  <c r="O35" i="3" s="1"/>
  <c r="A35" i="2"/>
  <c r="C34" i="2"/>
  <c r="A34" i="2"/>
  <c r="C33" i="2"/>
  <c r="P33" i="3" s="1"/>
  <c r="A33" i="2"/>
  <c r="C32" i="2"/>
  <c r="P32" i="3" s="1"/>
  <c r="A32" i="2"/>
  <c r="C26" i="2"/>
  <c r="O26" i="3" s="1"/>
  <c r="A26" i="2"/>
  <c r="C25" i="2"/>
  <c r="P25" i="3" s="1"/>
  <c r="A25" i="2"/>
  <c r="C24" i="2"/>
  <c r="P24" i="3" s="1"/>
  <c r="A24" i="2"/>
  <c r="C23" i="2"/>
  <c r="O23" i="3" s="1"/>
  <c r="A23" i="2"/>
  <c r="C22" i="2"/>
  <c r="A22" i="2"/>
  <c r="C16" i="2"/>
  <c r="A16" i="2"/>
  <c r="C15" i="2"/>
  <c r="A15" i="2"/>
  <c r="C14" i="2"/>
  <c r="A14" i="2"/>
  <c r="C13" i="2"/>
  <c r="A13" i="2"/>
  <c r="C12" i="2"/>
  <c r="A12" i="2"/>
  <c r="C6" i="2"/>
  <c r="A6" i="2"/>
  <c r="C5" i="2"/>
  <c r="A5" i="2"/>
  <c r="C4" i="2"/>
  <c r="A4" i="2"/>
  <c r="C3" i="2"/>
  <c r="A3" i="2"/>
  <c r="C2" i="2"/>
  <c r="A2" i="2"/>
  <c r="D26" i="5" l="1"/>
  <c r="D26" i="36"/>
  <c r="D26" i="4"/>
  <c r="M31" i="3"/>
  <c r="P46" i="3"/>
  <c r="P126" i="3"/>
  <c r="O94" i="3"/>
  <c r="O42" i="3"/>
  <c r="P122" i="3"/>
  <c r="P86" i="3"/>
  <c r="O134" i="3"/>
  <c r="O116" i="3"/>
  <c r="O72" i="3"/>
  <c r="O152" i="3"/>
  <c r="P124" i="3"/>
  <c r="O96" i="3"/>
  <c r="O82" i="3"/>
  <c r="O54" i="3"/>
  <c r="O32" i="3"/>
  <c r="P145" i="3"/>
  <c r="P105" i="3"/>
  <c r="P65" i="3"/>
  <c r="O25" i="3"/>
  <c r="D25" i="3" s="1"/>
  <c r="O156" i="3"/>
  <c r="O153" i="3"/>
  <c r="P146" i="3"/>
  <c r="P144" i="3"/>
  <c r="O135" i="3"/>
  <c r="O132" i="3"/>
  <c r="P125" i="3"/>
  <c r="P123" i="3"/>
  <c r="O112" i="3"/>
  <c r="P104" i="3"/>
  <c r="O95" i="3"/>
  <c r="O92" i="3"/>
  <c r="P85" i="3"/>
  <c r="O83" i="3"/>
  <c r="P76" i="3"/>
  <c r="O73" i="3"/>
  <c r="P64" i="3"/>
  <c r="O55" i="3"/>
  <c r="O52" i="3"/>
  <c r="P45" i="3"/>
  <c r="O43" i="3"/>
  <c r="P36" i="3"/>
  <c r="O33" i="3"/>
  <c r="O24" i="3"/>
  <c r="D24" i="3" s="1"/>
  <c r="P113" i="3"/>
  <c r="P23" i="3"/>
  <c r="D23" i="3" s="1"/>
  <c r="P143" i="3"/>
  <c r="P103" i="3"/>
  <c r="P63" i="3"/>
  <c r="O36" i="5"/>
  <c r="O56" i="5"/>
  <c r="O76" i="5"/>
  <c r="P156" i="36"/>
  <c r="P76" i="5"/>
  <c r="P52" i="5"/>
  <c r="P36" i="5"/>
  <c r="O136" i="36"/>
  <c r="O123" i="36"/>
  <c r="O96" i="36"/>
  <c r="P76" i="36"/>
  <c r="O23" i="5"/>
  <c r="O32" i="5"/>
  <c r="O43" i="5"/>
  <c r="P52" i="36"/>
  <c r="O52" i="5"/>
  <c r="O63" i="5"/>
  <c r="O72" i="5"/>
  <c r="O83" i="36"/>
  <c r="O83" i="5"/>
  <c r="O92" i="36"/>
  <c r="O92" i="5"/>
  <c r="P112" i="36"/>
  <c r="O152" i="36"/>
  <c r="O156" i="5"/>
  <c r="O152" i="5"/>
  <c r="O143" i="5"/>
  <c r="O136" i="5"/>
  <c r="O132" i="5"/>
  <c r="O123" i="5"/>
  <c r="O116" i="5"/>
  <c r="O112" i="5"/>
  <c r="O103" i="5"/>
  <c r="O96" i="5"/>
  <c r="P83" i="5"/>
  <c r="P72" i="5"/>
  <c r="P56" i="5"/>
  <c r="P43" i="5"/>
  <c r="P32" i="5"/>
  <c r="O156" i="36"/>
  <c r="P132" i="36"/>
  <c r="P56" i="36"/>
  <c r="P23" i="36"/>
  <c r="P23" i="5" s="1"/>
  <c r="O25" i="5"/>
  <c r="P34" i="36"/>
  <c r="O34" i="5"/>
  <c r="O45" i="5"/>
  <c r="O54" i="5"/>
  <c r="P65" i="36"/>
  <c r="O65" i="5"/>
  <c r="O74" i="5"/>
  <c r="P85" i="36"/>
  <c r="O85" i="5"/>
  <c r="O94" i="5"/>
  <c r="O105" i="36"/>
  <c r="O145" i="36"/>
  <c r="P154" i="36"/>
  <c r="O36" i="36"/>
  <c r="O112" i="36"/>
  <c r="O125" i="36"/>
  <c r="O63" i="36"/>
  <c r="O24" i="4"/>
  <c r="O42" i="4"/>
  <c r="O113" i="4"/>
  <c r="P135" i="4"/>
  <c r="P152" i="36"/>
  <c r="P143" i="36"/>
  <c r="P122" i="36"/>
  <c r="P63" i="36"/>
  <c r="O24" i="36"/>
  <c r="O152" i="4"/>
  <c r="P125" i="4"/>
  <c r="P122" i="4"/>
  <c r="O94" i="4"/>
  <c r="P63" i="4"/>
  <c r="P55" i="4"/>
  <c r="O36" i="4"/>
  <c r="P24" i="4"/>
  <c r="P24" i="36" s="1"/>
  <c r="P24" i="5" s="1"/>
  <c r="D24" i="5" s="1"/>
  <c r="O54" i="4"/>
  <c r="O54" i="36"/>
  <c r="P73" i="4"/>
  <c r="O85" i="4"/>
  <c r="O85" i="36"/>
  <c r="P95" i="4"/>
  <c r="P103" i="4"/>
  <c r="O103" i="36"/>
  <c r="P126" i="4"/>
  <c r="P33" i="4"/>
  <c r="O45" i="4"/>
  <c r="O45" i="36"/>
  <c r="P116" i="4"/>
  <c r="O116" i="36"/>
  <c r="P135" i="36"/>
  <c r="P113" i="36"/>
  <c r="O104" i="36"/>
  <c r="P94" i="36"/>
  <c r="P86" i="36"/>
  <c r="O55" i="36"/>
  <c r="P42" i="36"/>
  <c r="O143" i="4"/>
  <c r="O104" i="4"/>
  <c r="O86" i="4"/>
  <c r="P72" i="4"/>
  <c r="O33" i="4"/>
  <c r="O64" i="4"/>
  <c r="O82" i="4"/>
  <c r="O153" i="4"/>
  <c r="O34" i="4"/>
  <c r="P34" i="4"/>
  <c r="P53" i="3"/>
  <c r="O74" i="4"/>
  <c r="P74" i="4"/>
  <c r="P93" i="3"/>
  <c r="O114" i="4"/>
  <c r="P114" i="4"/>
  <c r="O154" i="4"/>
  <c r="P154" i="4"/>
  <c r="P133" i="4"/>
  <c r="P53" i="4"/>
  <c r="P22" i="3"/>
  <c r="P35" i="3"/>
  <c r="O56" i="4"/>
  <c r="P56" i="4"/>
  <c r="P62" i="3"/>
  <c r="P75" i="3"/>
  <c r="O96" i="4"/>
  <c r="P96" i="4"/>
  <c r="P102" i="3"/>
  <c r="O136" i="4"/>
  <c r="P136" i="4"/>
  <c r="O155" i="3"/>
  <c r="O142" i="3"/>
  <c r="O133" i="3"/>
  <c r="O115" i="3"/>
  <c r="O93" i="3"/>
  <c r="O74" i="3"/>
  <c r="O56" i="3"/>
  <c r="P34" i="3"/>
  <c r="O22" i="3"/>
  <c r="O142" i="4"/>
  <c r="O133" i="4"/>
  <c r="O115" i="4"/>
  <c r="O62" i="4"/>
  <c r="O53" i="4"/>
  <c r="O35" i="4"/>
  <c r="O25" i="4"/>
  <c r="D25" i="4" s="1"/>
  <c r="P25" i="4"/>
  <c r="P25" i="36" s="1"/>
  <c r="P25" i="5" s="1"/>
  <c r="O43" i="4"/>
  <c r="P43" i="4"/>
  <c r="O65" i="4"/>
  <c r="P65" i="4"/>
  <c r="O83" i="4"/>
  <c r="P83" i="4"/>
  <c r="O105" i="4"/>
  <c r="P105" i="4"/>
  <c r="O123" i="4"/>
  <c r="P123" i="4"/>
  <c r="O145" i="4"/>
  <c r="P145" i="4"/>
  <c r="P133" i="3"/>
  <c r="P74" i="3"/>
  <c r="P154" i="3"/>
  <c r="P136" i="3"/>
  <c r="P114" i="3"/>
  <c r="O53" i="3"/>
  <c r="O34" i="3"/>
  <c r="P155" i="4"/>
  <c r="P102" i="4"/>
  <c r="P93" i="4"/>
  <c r="P75" i="4"/>
  <c r="P22" i="4"/>
  <c r="P26" i="3"/>
  <c r="D26" i="3" s="1"/>
  <c r="P44" i="3"/>
  <c r="O52" i="4"/>
  <c r="P52" i="4"/>
  <c r="P66" i="3"/>
  <c r="P84" i="3"/>
  <c r="O92" i="4"/>
  <c r="P92" i="4"/>
  <c r="P106" i="3"/>
  <c r="O132" i="4"/>
  <c r="P132" i="4"/>
  <c r="D23" i="36" l="1"/>
  <c r="G31" i="36" s="1"/>
  <c r="D25" i="5"/>
  <c r="D23" i="5"/>
  <c r="E31" i="5" s="1"/>
  <c r="D24" i="36"/>
  <c r="D22" i="4"/>
  <c r="P22" i="36"/>
  <c r="D25" i="36"/>
  <c r="F31" i="5"/>
  <c r="G31" i="5"/>
  <c r="D24" i="4"/>
  <c r="D22" i="3"/>
  <c r="D22" i="2"/>
  <c r="D23" i="2"/>
  <c r="D24" i="2"/>
  <c r="D25" i="2"/>
  <c r="D26" i="2"/>
  <c r="D32" i="2"/>
  <c r="D33" i="2"/>
  <c r="D34" i="2"/>
  <c r="D35" i="2"/>
  <c r="D36" i="2"/>
  <c r="D42" i="2"/>
  <c r="D43" i="2"/>
  <c r="D44" i="2"/>
  <c r="D45" i="2"/>
  <c r="D46" i="2"/>
  <c r="D52" i="2"/>
  <c r="D53" i="2"/>
  <c r="D54" i="2"/>
  <c r="D55" i="2"/>
  <c r="D56" i="2"/>
  <c r="D62" i="2"/>
  <c r="D63" i="2"/>
  <c r="D64" i="2"/>
  <c r="D65" i="2"/>
  <c r="D66" i="2"/>
  <c r="D72" i="2"/>
  <c r="D73" i="2"/>
  <c r="D75" i="2"/>
  <c r="D76" i="2"/>
  <c r="D82" i="2"/>
  <c r="D83" i="2"/>
  <c r="D84" i="2"/>
  <c r="D85" i="2"/>
  <c r="D86" i="2"/>
  <c r="D93" i="2"/>
  <c r="D94" i="2"/>
  <c r="D95" i="2"/>
  <c r="D96" i="2"/>
  <c r="D102" i="2"/>
  <c r="D103" i="2"/>
  <c r="D104" i="2"/>
  <c r="D105" i="2"/>
  <c r="D106" i="2"/>
  <c r="D112" i="2"/>
  <c r="D113" i="2"/>
  <c r="D114" i="2"/>
  <c r="D115" i="2"/>
  <c r="D116" i="2"/>
  <c r="D122" i="2"/>
  <c r="D123" i="2"/>
  <c r="D124" i="2"/>
  <c r="D125" i="2"/>
  <c r="D126" i="2"/>
  <c r="D132" i="2"/>
  <c r="D133" i="2"/>
  <c r="D134" i="2"/>
  <c r="D135" i="2"/>
  <c r="D136" i="2"/>
  <c r="D142" i="2"/>
  <c r="D143" i="2"/>
  <c r="D144" i="2"/>
  <c r="D145" i="2"/>
  <c r="D146" i="2"/>
  <c r="D152" i="2"/>
  <c r="D153" i="2"/>
  <c r="D154" i="2"/>
  <c r="D155" i="2"/>
  <c r="D156" i="2"/>
  <c r="D92" i="2"/>
  <c r="D74" i="2"/>
  <c r="P22" i="5" l="1"/>
  <c r="D22" i="5" s="1"/>
  <c r="D22" i="36"/>
  <c r="F31" i="36" s="1"/>
  <c r="M31" i="36" s="1"/>
  <c r="M31" i="5"/>
  <c r="F151" i="2"/>
  <c r="F111" i="2"/>
  <c r="F71" i="2"/>
  <c r="F31" i="2"/>
  <c r="F141" i="2"/>
  <c r="F61" i="2"/>
  <c r="F131" i="2"/>
  <c r="F91" i="2"/>
  <c r="F51" i="2"/>
  <c r="F101" i="2"/>
  <c r="F161" i="2"/>
  <c r="F121" i="2"/>
  <c r="F81" i="2"/>
  <c r="F41" i="2"/>
  <c r="E131" i="2"/>
  <c r="E111" i="2"/>
  <c r="E151" i="2"/>
  <c r="E91" i="2"/>
  <c r="E51" i="2"/>
  <c r="E71" i="2"/>
  <c r="E31" i="2"/>
  <c r="E101" i="2"/>
  <c r="E161" i="2"/>
  <c r="M161" i="2" s="1"/>
  <c r="E121" i="2"/>
  <c r="E81" i="2"/>
  <c r="E41" i="2"/>
  <c r="E141" i="2"/>
  <c r="E61" i="2"/>
  <c r="N102" i="2" l="1"/>
  <c r="P102" i="2" s="1"/>
  <c r="CE1" i="2"/>
  <c r="M26" i="2" l="1"/>
  <c r="O26" i="2" s="1"/>
  <c r="N26" i="2"/>
  <c r="P26" i="2" s="1"/>
  <c r="N22" i="2" l="1"/>
  <c r="P22" i="2" s="1"/>
  <c r="N23" i="2"/>
  <c r="P23" i="2" s="1"/>
  <c r="N24" i="2"/>
  <c r="P24" i="2" s="1"/>
  <c r="N25" i="2"/>
  <c r="P25" i="2" s="1"/>
  <c r="N32" i="2"/>
  <c r="P32" i="2" s="1"/>
  <c r="N33" i="2"/>
  <c r="P33" i="2" s="1"/>
  <c r="N34" i="2"/>
  <c r="P34" i="2" s="1"/>
  <c r="N35" i="2"/>
  <c r="P35" i="2" s="1"/>
  <c r="N36" i="2"/>
  <c r="P36" i="2" s="1"/>
  <c r="N42" i="2"/>
  <c r="P42" i="2" s="1"/>
  <c r="N43" i="2"/>
  <c r="P43" i="2" s="1"/>
  <c r="N44" i="2"/>
  <c r="P44" i="2" s="1"/>
  <c r="N45" i="2"/>
  <c r="P45" i="2" s="1"/>
  <c r="N46" i="2"/>
  <c r="P46" i="2" s="1"/>
  <c r="N52" i="2"/>
  <c r="P52" i="2" s="1"/>
  <c r="N53" i="2"/>
  <c r="P53" i="2" s="1"/>
  <c r="N54" i="2"/>
  <c r="P54" i="2" s="1"/>
  <c r="N55" i="2"/>
  <c r="P55" i="2" s="1"/>
  <c r="N56" i="2"/>
  <c r="P56" i="2" s="1"/>
  <c r="N62" i="2"/>
  <c r="P62" i="2" s="1"/>
  <c r="N63" i="2"/>
  <c r="P63" i="2" s="1"/>
  <c r="N64" i="2"/>
  <c r="P64" i="2" s="1"/>
  <c r="N65" i="2"/>
  <c r="P65" i="2" s="1"/>
  <c r="N66" i="2"/>
  <c r="P66" i="2" s="1"/>
  <c r="N72" i="2"/>
  <c r="P72" i="2" s="1"/>
  <c r="N73" i="2"/>
  <c r="P73" i="2" s="1"/>
  <c r="N74" i="2"/>
  <c r="P74" i="2" s="1"/>
  <c r="N75" i="2"/>
  <c r="P75" i="2" s="1"/>
  <c r="N76" i="2"/>
  <c r="P76" i="2" s="1"/>
  <c r="N82" i="2"/>
  <c r="P82" i="2" s="1"/>
  <c r="N83" i="2"/>
  <c r="P83" i="2" s="1"/>
  <c r="N84" i="2"/>
  <c r="P84" i="2" s="1"/>
  <c r="N85" i="2"/>
  <c r="P85" i="2" s="1"/>
  <c r="N86" i="2"/>
  <c r="P86" i="2" s="1"/>
  <c r="N92" i="2"/>
  <c r="P92" i="2" s="1"/>
  <c r="N93" i="2"/>
  <c r="P93" i="2" s="1"/>
  <c r="N94" i="2"/>
  <c r="P94" i="2" s="1"/>
  <c r="N95" i="2"/>
  <c r="P95" i="2" s="1"/>
  <c r="N96" i="2"/>
  <c r="P96" i="2" s="1"/>
  <c r="N103" i="2"/>
  <c r="P103" i="2" s="1"/>
  <c r="N104" i="2"/>
  <c r="P104" i="2" s="1"/>
  <c r="N105" i="2"/>
  <c r="P105" i="2" s="1"/>
  <c r="N106" i="2"/>
  <c r="P106" i="2" s="1"/>
  <c r="N112" i="2"/>
  <c r="P112" i="2" s="1"/>
  <c r="N113" i="2"/>
  <c r="P113" i="2" s="1"/>
  <c r="N114" i="2"/>
  <c r="P114" i="2" s="1"/>
  <c r="N115" i="2"/>
  <c r="P115" i="2" s="1"/>
  <c r="N116" i="2"/>
  <c r="P116" i="2" s="1"/>
  <c r="N122" i="2"/>
  <c r="P122" i="2" s="1"/>
  <c r="N123" i="2"/>
  <c r="P123" i="2" s="1"/>
  <c r="N124" i="2"/>
  <c r="P124" i="2" s="1"/>
  <c r="N125" i="2"/>
  <c r="P125" i="2" s="1"/>
  <c r="N126" i="2"/>
  <c r="P126" i="2" s="1"/>
  <c r="N132" i="2"/>
  <c r="P132" i="2" s="1"/>
  <c r="N133" i="2"/>
  <c r="P133" i="2" s="1"/>
  <c r="N134" i="2"/>
  <c r="P134" i="2" s="1"/>
  <c r="N135" i="2"/>
  <c r="P135" i="2" s="1"/>
  <c r="N136" i="2"/>
  <c r="P136" i="2" s="1"/>
  <c r="N142" i="2"/>
  <c r="P142" i="2" s="1"/>
  <c r="N143" i="2"/>
  <c r="P143" i="2" s="1"/>
  <c r="N144" i="2"/>
  <c r="P144" i="2" s="1"/>
  <c r="N145" i="2"/>
  <c r="P145" i="2" s="1"/>
  <c r="N146" i="2"/>
  <c r="P146" i="2" s="1"/>
  <c r="N152" i="2"/>
  <c r="P152" i="2" s="1"/>
  <c r="N153" i="2"/>
  <c r="P153" i="2" s="1"/>
  <c r="N154" i="2"/>
  <c r="P154" i="2" s="1"/>
  <c r="N155" i="2"/>
  <c r="P155" i="2" s="1"/>
  <c r="N156" i="2"/>
  <c r="P156" i="2" s="1"/>
  <c r="N12" i="2"/>
  <c r="P12" i="2" s="1"/>
  <c r="P12" i="3" s="1"/>
  <c r="N13" i="2"/>
  <c r="P13" i="2" s="1"/>
  <c r="P13" i="3" s="1"/>
  <c r="N14" i="2"/>
  <c r="P14" i="2" s="1"/>
  <c r="P14" i="3" s="1"/>
  <c r="N15" i="2"/>
  <c r="P15" i="2" s="1"/>
  <c r="P15" i="3" s="1"/>
  <c r="N16" i="2"/>
  <c r="P16" i="2" s="1"/>
  <c r="P16" i="3" s="1"/>
  <c r="N3" i="2"/>
  <c r="N4" i="2"/>
  <c r="N5" i="2"/>
  <c r="N6" i="2"/>
  <c r="N2" i="2"/>
  <c r="P14" i="4" l="1"/>
  <c r="P13" i="4"/>
  <c r="P16" i="4"/>
  <c r="P12" i="4"/>
  <c r="P15" i="4"/>
  <c r="P4" i="2"/>
  <c r="P4" i="3" s="1"/>
  <c r="P3" i="2"/>
  <c r="P6" i="2"/>
  <c r="P6" i="3" s="1"/>
  <c r="P5" i="2"/>
  <c r="P5" i="3" s="1"/>
  <c r="M3" i="2"/>
  <c r="M4" i="2"/>
  <c r="M5" i="2"/>
  <c r="M6" i="2"/>
  <c r="M12" i="2"/>
  <c r="O12" i="2" s="1"/>
  <c r="M13" i="2"/>
  <c r="O13" i="2" s="1"/>
  <c r="M14" i="2"/>
  <c r="O14" i="2" s="1"/>
  <c r="M15" i="2"/>
  <c r="O15" i="2" s="1"/>
  <c r="M16" i="2"/>
  <c r="O16" i="2" s="1"/>
  <c r="M22" i="2"/>
  <c r="O22" i="2" s="1"/>
  <c r="M23" i="2"/>
  <c r="O23" i="2" s="1"/>
  <c r="M24" i="2"/>
  <c r="O24" i="2" s="1"/>
  <c r="M25" i="2"/>
  <c r="O25" i="2" s="1"/>
  <c r="M32" i="2"/>
  <c r="O32" i="2" s="1"/>
  <c r="M33" i="2"/>
  <c r="O33" i="2" s="1"/>
  <c r="M34" i="2"/>
  <c r="O34" i="2" s="1"/>
  <c r="M35" i="2"/>
  <c r="O35" i="2" s="1"/>
  <c r="M36" i="2"/>
  <c r="O36" i="2" s="1"/>
  <c r="M42" i="2"/>
  <c r="O42" i="2" s="1"/>
  <c r="M43" i="2"/>
  <c r="O43" i="2" s="1"/>
  <c r="M44" i="2"/>
  <c r="O44" i="2" s="1"/>
  <c r="M45" i="2"/>
  <c r="O45" i="2" s="1"/>
  <c r="M46" i="2"/>
  <c r="O46" i="2" s="1"/>
  <c r="M52" i="2"/>
  <c r="O52" i="2" s="1"/>
  <c r="M53" i="2"/>
  <c r="O53" i="2" s="1"/>
  <c r="M54" i="2"/>
  <c r="O54" i="2" s="1"/>
  <c r="M55" i="2"/>
  <c r="O55" i="2" s="1"/>
  <c r="M56" i="2"/>
  <c r="O56" i="2" s="1"/>
  <c r="M62" i="2"/>
  <c r="O62" i="2" s="1"/>
  <c r="M63" i="2"/>
  <c r="O63" i="2" s="1"/>
  <c r="M64" i="2"/>
  <c r="O64" i="2" s="1"/>
  <c r="M65" i="2"/>
  <c r="O65" i="2" s="1"/>
  <c r="M66" i="2"/>
  <c r="O66" i="2" s="1"/>
  <c r="M72" i="2"/>
  <c r="O72" i="2" s="1"/>
  <c r="M73" i="2"/>
  <c r="O73" i="2" s="1"/>
  <c r="M74" i="2"/>
  <c r="O74" i="2" s="1"/>
  <c r="M75" i="2"/>
  <c r="O75" i="2" s="1"/>
  <c r="M76" i="2"/>
  <c r="O76" i="2" s="1"/>
  <c r="M82" i="2"/>
  <c r="O82" i="2" s="1"/>
  <c r="M83" i="2"/>
  <c r="O83" i="2" s="1"/>
  <c r="M84" i="2"/>
  <c r="O84" i="2" s="1"/>
  <c r="M85" i="2"/>
  <c r="O85" i="2" s="1"/>
  <c r="M86" i="2"/>
  <c r="O86" i="2" s="1"/>
  <c r="M92" i="2"/>
  <c r="O92" i="2" s="1"/>
  <c r="M93" i="2"/>
  <c r="O93" i="2" s="1"/>
  <c r="M94" i="2"/>
  <c r="O94" i="2" s="1"/>
  <c r="M95" i="2"/>
  <c r="O95" i="2" s="1"/>
  <c r="M96" i="2"/>
  <c r="O96" i="2" s="1"/>
  <c r="M102" i="2"/>
  <c r="O102" i="2" s="1"/>
  <c r="M103" i="2"/>
  <c r="O103" i="2" s="1"/>
  <c r="M104" i="2"/>
  <c r="O104" i="2" s="1"/>
  <c r="M105" i="2"/>
  <c r="O105" i="2" s="1"/>
  <c r="M106" i="2"/>
  <c r="O106" i="2" s="1"/>
  <c r="M112" i="2"/>
  <c r="O112" i="2" s="1"/>
  <c r="M113" i="2"/>
  <c r="O113" i="2" s="1"/>
  <c r="M114" i="2"/>
  <c r="O114" i="2" s="1"/>
  <c r="M115" i="2"/>
  <c r="O115" i="2" s="1"/>
  <c r="M116" i="2"/>
  <c r="O116" i="2" s="1"/>
  <c r="M122" i="2"/>
  <c r="O122" i="2" s="1"/>
  <c r="M123" i="2"/>
  <c r="O123" i="2" s="1"/>
  <c r="M124" i="2"/>
  <c r="O124" i="2" s="1"/>
  <c r="M125" i="2"/>
  <c r="O125" i="2" s="1"/>
  <c r="M126" i="2"/>
  <c r="O126" i="2" s="1"/>
  <c r="M132" i="2"/>
  <c r="O132" i="2" s="1"/>
  <c r="M133" i="2"/>
  <c r="O133" i="2" s="1"/>
  <c r="M134" i="2"/>
  <c r="O134" i="2" s="1"/>
  <c r="M135" i="2"/>
  <c r="O135" i="2" s="1"/>
  <c r="M136" i="2"/>
  <c r="O136" i="2" s="1"/>
  <c r="M142" i="2"/>
  <c r="O142" i="2" s="1"/>
  <c r="M143" i="2"/>
  <c r="O143" i="2" s="1"/>
  <c r="M144" i="2"/>
  <c r="O144" i="2" s="1"/>
  <c r="M145" i="2"/>
  <c r="O145" i="2" s="1"/>
  <c r="M146" i="2"/>
  <c r="O146" i="2" s="1"/>
  <c r="M152" i="2"/>
  <c r="O152" i="2" s="1"/>
  <c r="M153" i="2"/>
  <c r="O153" i="2" s="1"/>
  <c r="M154" i="2"/>
  <c r="O154" i="2" s="1"/>
  <c r="M155" i="2"/>
  <c r="O155" i="2" s="1"/>
  <c r="M156" i="2"/>
  <c r="O156" i="2" s="1"/>
  <c r="M2" i="2"/>
  <c r="O2" i="2" s="1"/>
  <c r="P15" i="36" l="1"/>
  <c r="P16" i="36"/>
  <c r="P12" i="36"/>
  <c r="P13" i="36"/>
  <c r="P14" i="36"/>
  <c r="O12" i="3"/>
  <c r="D12" i="3" s="1"/>
  <c r="P3" i="3" s="1"/>
  <c r="D12" i="2"/>
  <c r="O15" i="3"/>
  <c r="D15" i="3" s="1"/>
  <c r="D15" i="2"/>
  <c r="O16" i="3"/>
  <c r="D16" i="3" s="1"/>
  <c r="D16" i="2"/>
  <c r="O14" i="3"/>
  <c r="D14" i="3" s="1"/>
  <c r="D14" i="2"/>
  <c r="O13" i="3"/>
  <c r="D13" i="3" s="1"/>
  <c r="D13" i="2"/>
  <c r="P5" i="4"/>
  <c r="P6" i="4"/>
  <c r="P4" i="4"/>
  <c r="O5" i="2"/>
  <c r="O5" i="3" s="1"/>
  <c r="D5" i="3" s="1"/>
  <c r="O4" i="2"/>
  <c r="O4" i="3" s="1"/>
  <c r="D4" i="3" s="1"/>
  <c r="O3" i="2"/>
  <c r="O3" i="3" s="1"/>
  <c r="D3" i="3" s="1"/>
  <c r="O6" i="2"/>
  <c r="O6" i="3" s="1"/>
  <c r="D6" i="3" s="1"/>
  <c r="P2" i="2"/>
  <c r="P14" i="5" l="1"/>
  <c r="P12" i="5"/>
  <c r="P16" i="5"/>
  <c r="P13" i="5"/>
  <c r="P15" i="5"/>
  <c r="F21" i="2"/>
  <c r="E21" i="2"/>
  <c r="O14" i="4"/>
  <c r="D14" i="4" s="1"/>
  <c r="O16" i="4"/>
  <c r="D16" i="4" s="1"/>
  <c r="O15" i="4"/>
  <c r="D15" i="4" s="1"/>
  <c r="O13" i="4"/>
  <c r="D13" i="4" s="1"/>
  <c r="O12" i="4"/>
  <c r="D12" i="4" s="1"/>
  <c r="P4" i="36"/>
  <c r="P5" i="36"/>
  <c r="P6" i="36"/>
  <c r="O3" i="4"/>
  <c r="D3" i="4" s="1"/>
  <c r="O4" i="4"/>
  <c r="D4" i="4" s="1"/>
  <c r="O5" i="4"/>
  <c r="D5" i="4" s="1"/>
  <c r="O6" i="4"/>
  <c r="D6" i="4" s="1"/>
  <c r="D6" i="2"/>
  <c r="D3" i="2"/>
  <c r="D5" i="2"/>
  <c r="D4" i="2"/>
  <c r="G141" i="2"/>
  <c r="G121" i="2"/>
  <c r="G161" i="2"/>
  <c r="G151" i="2"/>
  <c r="G111" i="2"/>
  <c r="G31" i="2"/>
  <c r="M31" i="2" s="1"/>
  <c r="G21" i="2"/>
  <c r="G91" i="2"/>
  <c r="G71" i="2"/>
  <c r="G101" i="2"/>
  <c r="M21" i="2" l="1"/>
  <c r="P3" i="4"/>
  <c r="G21" i="3"/>
  <c r="E21" i="3"/>
  <c r="F21" i="3"/>
  <c r="O14" i="36"/>
  <c r="D14" i="36" s="1"/>
  <c r="O12" i="36"/>
  <c r="D12" i="36" s="1"/>
  <c r="O15" i="36"/>
  <c r="D15" i="36" s="1"/>
  <c r="O13" i="36"/>
  <c r="D13" i="36" s="1"/>
  <c r="F21" i="4"/>
  <c r="O16" i="36"/>
  <c r="D16" i="36" s="1"/>
  <c r="P5" i="5"/>
  <c r="P4" i="5"/>
  <c r="P6" i="5"/>
  <c r="P2" i="3"/>
  <c r="O5" i="36"/>
  <c r="D5" i="36" s="1"/>
  <c r="O3" i="36"/>
  <c r="O6" i="36"/>
  <c r="D6" i="36" s="1"/>
  <c r="O4" i="36"/>
  <c r="D4" i="36" s="1"/>
  <c r="F11" i="2"/>
  <c r="G131" i="2"/>
  <c r="G81" i="2"/>
  <c r="G61" i="2"/>
  <c r="G51" i="2"/>
  <c r="G41" i="2"/>
  <c r="M41" i="2" s="1"/>
  <c r="G11" i="2"/>
  <c r="CE1" i="3"/>
  <c r="M21" i="3" l="1"/>
  <c r="P3" i="36"/>
  <c r="D3" i="36"/>
  <c r="O13" i="5"/>
  <c r="D13" i="5" s="1"/>
  <c r="O12" i="5"/>
  <c r="D12" i="5" s="1"/>
  <c r="O16" i="5"/>
  <c r="D16" i="5" s="1"/>
  <c r="G21" i="4"/>
  <c r="E21" i="4"/>
  <c r="O15" i="5"/>
  <c r="D15" i="5" s="1"/>
  <c r="O14" i="5"/>
  <c r="D14" i="5" s="1"/>
  <c r="O3" i="5"/>
  <c r="O6" i="5"/>
  <c r="D6" i="5" s="1"/>
  <c r="O5" i="5"/>
  <c r="D5" i="5" s="1"/>
  <c r="O4" i="5"/>
  <c r="D4" i="5" s="1"/>
  <c r="CE1" i="4"/>
  <c r="P3" i="5" l="1"/>
  <c r="M21" i="4"/>
  <c r="D3" i="5"/>
  <c r="E21" i="36"/>
  <c r="F21" i="36"/>
  <c r="G21" i="36"/>
  <c r="CE1" i="36"/>
  <c r="M21" i="36" l="1"/>
  <c r="G21" i="5"/>
  <c r="E21" i="5"/>
  <c r="F21" i="5"/>
  <c r="CE1" i="5"/>
  <c r="M21" i="5" l="1"/>
  <c r="P2" i="4" l="1"/>
  <c r="P2" i="36" l="1"/>
  <c r="P2" i="5" l="1"/>
  <c r="O2" i="3" l="1"/>
  <c r="D2" i="3" s="1"/>
  <c r="D2" i="2"/>
  <c r="E11" i="2" s="1"/>
  <c r="M11" i="2" s="1"/>
  <c r="O2" i="4" l="1"/>
  <c r="O2" i="36"/>
  <c r="D2" i="36" s="1"/>
  <c r="D2" i="4" l="1"/>
  <c r="E11" i="4" s="1"/>
  <c r="E11" i="3"/>
  <c r="F11" i="3"/>
  <c r="G11" i="3"/>
  <c r="O2" i="5"/>
  <c r="D2" i="5" s="1"/>
  <c r="E11" i="36"/>
  <c r="G11" i="4" l="1"/>
  <c r="F11" i="4"/>
  <c r="M11" i="3"/>
  <c r="F11" i="36"/>
  <c r="G11" i="36"/>
  <c r="M11" i="4" l="1"/>
  <c r="M11" i="36"/>
  <c r="G11" i="5"/>
  <c r="F11" i="5"/>
  <c r="E11" i="5"/>
  <c r="M11" i="5" l="1"/>
</calcChain>
</file>

<file path=xl/sharedStrings.xml><?xml version="1.0" encoding="utf-8"?>
<sst xmlns="http://schemas.openxmlformats.org/spreadsheetml/2006/main" count="777" uniqueCount="245">
  <si>
    <t>x</t>
  </si>
  <si>
    <t>HORAIRE</t>
  </si>
  <si>
    <t>LES PÊCHEURS</t>
  </si>
  <si>
    <t>SEMAINES</t>
  </si>
  <si>
    <t>DATES</t>
  </si>
  <si>
    <t>NO.</t>
  </si>
  <si>
    <t>MOY.</t>
  </si>
  <si>
    <t>TÉLÉPHONE</t>
  </si>
  <si>
    <t>D.D.N.</t>
  </si>
  <si>
    <t>Abat-Neuf</t>
  </si>
  <si>
    <t>Semaine-01</t>
  </si>
  <si>
    <t>Semaine-02</t>
  </si>
  <si>
    <t>Semaine-03</t>
  </si>
  <si>
    <t>Semaine-04</t>
  </si>
  <si>
    <t>Semaine-05</t>
  </si>
  <si>
    <t>Semaine-06</t>
  </si>
  <si>
    <t>Semaine-07</t>
  </si>
  <si>
    <t>Semaine-08</t>
  </si>
  <si>
    <t>Semaine-09</t>
  </si>
  <si>
    <t>Semaine-10</t>
  </si>
  <si>
    <t>Semaine-11</t>
  </si>
  <si>
    <t>Semaine-12</t>
  </si>
  <si>
    <t>Semaine-13</t>
  </si>
  <si>
    <t>Semaine-14</t>
  </si>
  <si>
    <t>Semaine-15</t>
  </si>
  <si>
    <t>Semaine-16</t>
  </si>
  <si>
    <t>Semaine-17</t>
  </si>
  <si>
    <t>Semaine-18</t>
  </si>
  <si>
    <t>Semaine-19</t>
  </si>
  <si>
    <t>Semaine-20</t>
  </si>
  <si>
    <t>Semaine-21</t>
  </si>
  <si>
    <t>Semaine-22</t>
  </si>
  <si>
    <t>Semaine-23</t>
  </si>
  <si>
    <t>Semaine-24</t>
  </si>
  <si>
    <t>Semaine-25</t>
  </si>
  <si>
    <t>Semaine-26</t>
  </si>
  <si>
    <t>Semaine-27</t>
  </si>
  <si>
    <t>Semaine-28</t>
  </si>
  <si>
    <t>Finale-01</t>
  </si>
  <si>
    <t>Finale-02</t>
  </si>
  <si>
    <t>Finale-03</t>
  </si>
  <si>
    <t>Finale-04</t>
  </si>
  <si>
    <t>Mini-Tournoi</t>
  </si>
  <si>
    <t>Optionnel</t>
  </si>
  <si>
    <t>SAISON :</t>
  </si>
  <si>
    <t>F/H</t>
  </si>
  <si>
    <t>Claire Lessard</t>
  </si>
  <si>
    <t>Michel Taillon</t>
  </si>
  <si>
    <t>Pierrette Venne</t>
  </si>
  <si>
    <t>435-5636</t>
  </si>
  <si>
    <t>H</t>
  </si>
  <si>
    <t>2016-2017</t>
  </si>
  <si>
    <t>G</t>
  </si>
  <si>
    <t>F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</si>
  <si>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</si>
  <si>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</si>
  <si>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</si>
  <si>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</si>
  <si>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</si>
  <si>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</si>
  <si>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</si>
  <si>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</si>
  <si>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</si>
  <si>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</si>
  <si>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</si>
  <si>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</si>
  <si>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</si>
  <si>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</si>
  <si>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</si>
  <si>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Total quilles tombées</t>
  </si>
  <si>
    <t>Partie 01</t>
  </si>
  <si>
    <t>Partie 02</t>
  </si>
  <si>
    <t>Partie 03</t>
  </si>
  <si>
    <t>Total parties jouées</t>
  </si>
  <si>
    <t>Absences</t>
  </si>
  <si>
    <t>69 d'équipe</t>
  </si>
  <si>
    <t>Total saison quilles tombées</t>
  </si>
  <si>
    <t>Total saison parties jouées</t>
  </si>
  <si>
    <t>Dummy</t>
  </si>
  <si>
    <t>NOMS</t>
  </si>
  <si>
    <t>Lise Mc Lean</t>
  </si>
  <si>
    <t>818-8663</t>
  </si>
  <si>
    <t>Sylvie Riendeau</t>
  </si>
  <si>
    <t>965-7220</t>
  </si>
  <si>
    <t>Charlotte Jolicoeur</t>
  </si>
  <si>
    <t>508-4088</t>
  </si>
  <si>
    <t>Denis Locas</t>
  </si>
  <si>
    <t>628-9241</t>
  </si>
  <si>
    <t>Lucille Pinel</t>
  </si>
  <si>
    <t>430-5261</t>
  </si>
  <si>
    <t>Roland Jolicoeur</t>
  </si>
  <si>
    <t>Lucie Allard</t>
  </si>
  <si>
    <t>474-2540</t>
  </si>
  <si>
    <t>Denis Sabourin</t>
  </si>
  <si>
    <t>438-876-3100</t>
  </si>
  <si>
    <t>Gilles Dussault</t>
  </si>
  <si>
    <t>435-8354</t>
  </si>
  <si>
    <t>Francine Allard</t>
  </si>
  <si>
    <t>435-0340</t>
  </si>
  <si>
    <t>Nicole Bisson</t>
  </si>
  <si>
    <t>514-744-6310</t>
  </si>
  <si>
    <t>Claude Gariépy</t>
  </si>
  <si>
    <t>621-8518</t>
  </si>
  <si>
    <t>Roland Gariépy</t>
  </si>
  <si>
    <t>983-2520</t>
  </si>
  <si>
    <t>Claude Cyr</t>
  </si>
  <si>
    <t>437-3135</t>
  </si>
  <si>
    <t>André Ouimet</t>
  </si>
  <si>
    <t>419-9846</t>
  </si>
  <si>
    <t>Diane Resler</t>
  </si>
  <si>
    <t>508-6626</t>
  </si>
  <si>
    <t>Jacques Charlebois</t>
  </si>
  <si>
    <t>435-2024</t>
  </si>
  <si>
    <t>Thérèse Hupé</t>
  </si>
  <si>
    <t>420-8131</t>
  </si>
  <si>
    <t>Jean-Claude Marcoux</t>
  </si>
  <si>
    <t>514-242-7633</t>
  </si>
  <si>
    <t>Jocelyne Brunelle</t>
  </si>
  <si>
    <t>933-4598</t>
  </si>
  <si>
    <t>Juliette Lavallée</t>
  </si>
  <si>
    <t>430-1570</t>
  </si>
  <si>
    <t>Patrice Riendeau</t>
  </si>
  <si>
    <t>514-917-1957</t>
  </si>
  <si>
    <t>Émile Beauchesne</t>
  </si>
  <si>
    <t>435-6853</t>
  </si>
  <si>
    <t>Gilberte Caron</t>
  </si>
  <si>
    <t>951-1617</t>
  </si>
  <si>
    <t>Cécile Rhéaume</t>
  </si>
  <si>
    <t>435--2900</t>
  </si>
  <si>
    <t>Monique Campeau</t>
  </si>
  <si>
    <t>435-4900</t>
  </si>
  <si>
    <t>Philippe Vignis</t>
  </si>
  <si>
    <t>979-4575</t>
  </si>
  <si>
    <t>Claude Baril</t>
  </si>
  <si>
    <t>437-0665</t>
  </si>
  <si>
    <t>Carole Moreau</t>
  </si>
  <si>
    <t>435-8812</t>
  </si>
  <si>
    <t>Gisèle Prévost</t>
  </si>
  <si>
    <t>430-5816</t>
  </si>
  <si>
    <t>Antoine Lavoie</t>
  </si>
  <si>
    <t>818-6156</t>
  </si>
  <si>
    <t>Thérèse Truchon</t>
  </si>
  <si>
    <t>951-5975</t>
  </si>
  <si>
    <t>Estelle Vadboncoeur</t>
  </si>
  <si>
    <t>Cécile Hébert</t>
  </si>
  <si>
    <t>437-1103</t>
  </si>
  <si>
    <t>Michel Tremblay</t>
  </si>
  <si>
    <t>433-9161</t>
  </si>
  <si>
    <t>France Therien</t>
  </si>
  <si>
    <t>979-6921</t>
  </si>
  <si>
    <t>Louisette Croteau</t>
  </si>
  <si>
    <t>435-4655</t>
  </si>
  <si>
    <t>Nicole Tanguay</t>
  </si>
  <si>
    <t>621-4276</t>
  </si>
  <si>
    <t>Jeannine Chartré</t>
  </si>
  <si>
    <t>435-7625</t>
  </si>
  <si>
    <t>Jocelyne Labelle</t>
  </si>
  <si>
    <t>420-3437</t>
  </si>
  <si>
    <t>Philippe Renaud</t>
  </si>
  <si>
    <t>420-7790</t>
  </si>
  <si>
    <t>Maurice Chartrand</t>
  </si>
  <si>
    <t>435-8583</t>
  </si>
  <si>
    <t>Ferdinand Laplante</t>
  </si>
  <si>
    <t>621-5963</t>
  </si>
  <si>
    <t>France Baril</t>
  </si>
  <si>
    <t>Danielle Turgeon</t>
  </si>
  <si>
    <t>433-7325</t>
  </si>
  <si>
    <t>René Courchesne</t>
  </si>
  <si>
    <t>437-1968</t>
  </si>
  <si>
    <t>Noe Franco</t>
  </si>
  <si>
    <t>430-5711</t>
  </si>
  <si>
    <t>Marcel Lefebvre</t>
  </si>
  <si>
    <t>514-956-9105</t>
  </si>
  <si>
    <t>Raymond Chartré</t>
  </si>
  <si>
    <t>Gisèle Gilbert</t>
  </si>
  <si>
    <t>514-791-2803</t>
  </si>
  <si>
    <t>Paul Barrette</t>
  </si>
  <si>
    <t>419-3468</t>
  </si>
  <si>
    <t>Jean-Claude Matte</t>
  </si>
  <si>
    <t>430-2993</t>
  </si>
  <si>
    <t>Dorothée Beauchesne</t>
  </si>
  <si>
    <t>Rollande Guérin</t>
  </si>
  <si>
    <t>435-9226</t>
  </si>
  <si>
    <t>Guy Tanguay</t>
  </si>
  <si>
    <t>420-5261</t>
  </si>
  <si>
    <t>Manuel Franco</t>
  </si>
  <si>
    <t>430-2394</t>
  </si>
  <si>
    <t>Jacques Croteau</t>
  </si>
  <si>
    <t>Marie Deslauriers</t>
  </si>
  <si>
    <t>818-5684</t>
  </si>
  <si>
    <t>Gilles Mc Clean</t>
  </si>
  <si>
    <t>André Cyr</t>
  </si>
  <si>
    <t>437-9690</t>
  </si>
  <si>
    <t>Gérard Mercier</t>
  </si>
  <si>
    <t>435-1205</t>
  </si>
  <si>
    <t>Louise Arbour</t>
  </si>
  <si>
    <t>437-0446</t>
  </si>
  <si>
    <t>Huguette Charron</t>
  </si>
  <si>
    <t>435-1238</t>
  </si>
  <si>
    <t>Michel Moreau</t>
  </si>
  <si>
    <t>Suzanne Turcotte</t>
  </si>
  <si>
    <t>508-2046</t>
  </si>
  <si>
    <t>Yvon Cyr</t>
  </si>
  <si>
    <t>435-9475</t>
  </si>
  <si>
    <t>Gilles Tremblay</t>
  </si>
  <si>
    <t>430-3789</t>
  </si>
  <si>
    <t>Yves Chapdelaine</t>
  </si>
  <si>
    <t>508-6401</t>
  </si>
  <si>
    <t>Guy Girard</t>
  </si>
  <si>
    <t>430-0408</t>
  </si>
  <si>
    <t>Nicole Joly</t>
  </si>
  <si>
    <t>437-3954</t>
  </si>
  <si>
    <t>Ginette Juteau</t>
  </si>
  <si>
    <t>430-7306</t>
  </si>
  <si>
    <t>Diane Lampron</t>
  </si>
  <si>
    <t>435-9976</t>
  </si>
  <si>
    <t>Claude Chaumont</t>
  </si>
  <si>
    <t>Anita Pelletier</t>
  </si>
  <si>
    <t>Jeanne Cyr</t>
  </si>
  <si>
    <t>Liliane Blais</t>
  </si>
  <si>
    <t>Ginette Thibault</t>
  </si>
  <si>
    <t>Pierre Clermont</t>
  </si>
  <si>
    <t>Ferno Truchon</t>
  </si>
  <si>
    <t>Thérèse Maynard</t>
  </si>
  <si>
    <t>Marcel Legault</t>
  </si>
  <si>
    <t>Nicole Jolicoeur</t>
  </si>
  <si>
    <t>Maurice Parent</t>
  </si>
  <si>
    <t>Gaétan Desgagnés</t>
  </si>
  <si>
    <t>Serge Racine</t>
  </si>
  <si>
    <t>Michel Benoit</t>
  </si>
  <si>
    <t>Paul Gagnon</t>
  </si>
  <si>
    <t>Philippe Hébert</t>
  </si>
  <si>
    <t>NUMÉROS</t>
  </si>
  <si>
    <r>
      <rPr>
        <b/>
        <u/>
        <sz val="11"/>
        <color rgb="FFFF0000"/>
        <rFont val="Calibri"/>
        <family val="2"/>
        <scheme val="minor"/>
      </rPr>
      <t>Semaine-02</t>
    </r>
    <r>
      <rPr>
        <b/>
        <u/>
        <sz val="11"/>
        <color theme="1"/>
        <rFont val="Calibri"/>
        <family val="2"/>
        <scheme val="minor"/>
      </rPr>
      <t xml:space="preserve"> Équipe # 01</t>
    </r>
  </si>
  <si>
    <r>
      <rPr>
        <b/>
        <u/>
        <sz val="11"/>
        <color rgb="FFFF0000"/>
        <rFont val="Calibri"/>
        <family val="2"/>
        <scheme val="minor"/>
      </rPr>
      <t>Semaine-03</t>
    </r>
    <r>
      <rPr>
        <b/>
        <u/>
        <sz val="11"/>
        <color theme="1"/>
        <rFont val="Calibri"/>
        <family val="2"/>
        <scheme val="minor"/>
      </rPr>
      <t xml:space="preserve"> Équipe # 01</t>
    </r>
  </si>
  <si>
    <r>
      <rPr>
        <b/>
        <u/>
        <sz val="11"/>
        <color rgb="FFFF0000"/>
        <rFont val="Calibri"/>
        <family val="2"/>
        <scheme val="minor"/>
      </rPr>
      <t>Semaine-04</t>
    </r>
    <r>
      <rPr>
        <b/>
        <u/>
        <sz val="11"/>
        <color theme="1"/>
        <rFont val="Calibri"/>
        <family val="2"/>
        <scheme val="minor"/>
      </rPr>
      <t xml:space="preserve"> Équipe # 01</t>
    </r>
  </si>
  <si>
    <r>
      <rPr>
        <b/>
        <u/>
        <sz val="11"/>
        <color rgb="FFFF0000"/>
        <rFont val="Calibri"/>
        <family val="2"/>
        <scheme val="minor"/>
      </rPr>
      <t>Semaine-05</t>
    </r>
    <r>
      <rPr>
        <b/>
        <u/>
        <sz val="11"/>
        <color theme="1"/>
        <rFont val="Calibri"/>
        <family val="2"/>
        <scheme val="minor"/>
      </rPr>
      <t xml:space="preserve"> Équipe # 01</t>
    </r>
  </si>
  <si>
    <t>Substitut</t>
  </si>
  <si>
    <t>Quilles</t>
  </si>
  <si>
    <t>Parties</t>
  </si>
  <si>
    <t>Nouveau</t>
  </si>
  <si>
    <t>Moy.</t>
  </si>
  <si>
    <t>déb.</t>
  </si>
  <si>
    <t>Cumul.</t>
  </si>
  <si>
    <r>
      <rPr>
        <b/>
        <sz val="11"/>
        <color rgb="FFFF0000"/>
        <rFont val="Calibri"/>
        <family val="2"/>
        <scheme val="minor"/>
      </rPr>
      <t>Semaine-01</t>
    </r>
    <r>
      <rPr>
        <b/>
        <sz val="11"/>
        <color theme="1"/>
        <rFont val="Calibri"/>
        <family val="2"/>
        <scheme val="minor"/>
      </rPr>
      <t xml:space="preserve"> Équipe # 01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</si>
</sst>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i/>
      <sz val="14"/>
      <color rgb="FF0000FF"/>
      <name val="Calibri"/>
      <family val="2"/>
    </font>
    <font>
      <sz val="12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1" fillId="0" borderId="0"/>
  </cellStyleXfs>
  <cellXfs count="10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15" fontId="2" fillId="0" borderId="10" xfId="0" applyNumberFormat="1" applyFont="1" applyBorder="1" applyAlignment="1">
      <alignment horizontal="center"/>
    </xf>
    <xf numFmtId="0" fontId="2" fillId="3" borderId="11" xfId="0" applyFont="1" applyFill="1" applyBorder="1"/>
    <xf numFmtId="0" fontId="2" fillId="2" borderId="12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4" xfId="0" applyFont="1" applyBorder="1" applyAlignment="1">
      <alignment horizontal="left" vertical="center"/>
    </xf>
    <xf numFmtId="16" fontId="2" fillId="0" borderId="14" xfId="0" applyNumberFormat="1" applyFont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15" fontId="2" fillId="0" borderId="16" xfId="0" applyNumberFormat="1" applyFont="1" applyBorder="1" applyAlignment="1">
      <alignment horizontal="center"/>
    </xf>
    <xf numFmtId="0" fontId="2" fillId="3" borderId="17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6" fontId="2" fillId="0" borderId="1" xfId="0" applyNumberFormat="1" applyFont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15" fontId="2" fillId="0" borderId="20" xfId="0" applyNumberFormat="1" applyFont="1" applyBorder="1" applyAlignment="1">
      <alignment horizontal="center"/>
    </xf>
    <xf numFmtId="0" fontId="2" fillId="3" borderId="21" xfId="0" applyFont="1" applyFill="1" applyBorder="1"/>
    <xf numFmtId="0" fontId="2" fillId="0" borderId="0" xfId="0" applyFont="1" applyAlignment="1">
      <alignment horizontal="center"/>
    </xf>
    <xf numFmtId="15" fontId="2" fillId="0" borderId="0" xfId="0" applyNumberFormat="1" applyFont="1" applyAlignment="1">
      <alignment horizontal="center"/>
    </xf>
    <xf numFmtId="0" fontId="2" fillId="3" borderId="22" xfId="0" applyFont="1" applyFill="1" applyBorder="1"/>
    <xf numFmtId="0" fontId="2" fillId="2" borderId="19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16" fontId="2" fillId="0" borderId="24" xfId="0" applyNumberFormat="1" applyFont="1" applyBorder="1" applyAlignment="1">
      <alignment horizontal="center"/>
    </xf>
    <xf numFmtId="0" fontId="2" fillId="3" borderId="25" xfId="0" applyFont="1" applyFill="1" applyBorder="1" applyAlignment="1">
      <alignment horizontal="center" vertical="center"/>
    </xf>
    <xf numFmtId="16" fontId="0" fillId="0" borderId="0" xfId="0" applyNumberFormat="1"/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5" fontId="3" fillId="2" borderId="5" xfId="0" applyNumberFormat="1" applyFont="1" applyFill="1" applyBorder="1" applyAlignment="1">
      <alignment horizontal="center" vertical="center"/>
    </xf>
    <xf numFmtId="16" fontId="3" fillId="2" borderId="7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4" borderId="0" xfId="0" applyFill="1" applyBorder="1"/>
    <xf numFmtId="1" fontId="2" fillId="0" borderId="14" xfId="0" applyNumberFormat="1" applyFont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vertical="center"/>
    </xf>
    <xf numFmtId="16" fontId="7" fillId="4" borderId="2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16" fontId="2" fillId="0" borderId="14" xfId="0" applyNumberFormat="1" applyFont="1" applyBorder="1" applyAlignment="1">
      <alignment horizontal="left" vertical="center"/>
    </xf>
    <xf numFmtId="0" fontId="2" fillId="0" borderId="0" xfId="0" applyFont="1"/>
    <xf numFmtId="16" fontId="2" fillId="0" borderId="1" xfId="0" applyNumberFormat="1" applyFont="1" applyBorder="1" applyAlignment="1">
      <alignment horizontal="center" vertical="center"/>
    </xf>
    <xf numFmtId="44" fontId="0" fillId="0" borderId="0" xfId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/>
    <xf numFmtId="1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textRotation="90" wrapText="1"/>
    </xf>
    <xf numFmtId="0" fontId="5" fillId="9" borderId="1" xfId="0" applyFont="1" applyFill="1" applyBorder="1" applyAlignment="1">
      <alignment horizontal="center" vertical="center" textRotation="90" wrapText="1"/>
    </xf>
    <xf numFmtId="0" fontId="5" fillId="9" borderId="27" xfId="0" applyFont="1" applyFill="1" applyBorder="1" applyAlignment="1">
      <alignment horizontal="center" vertical="center" wrapText="1"/>
    </xf>
    <xf numFmtId="0" fontId="2" fillId="2" borderId="1" xfId="0" applyFont="1" applyFill="1" applyBorder="1"/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2" borderId="7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0" borderId="1" xfId="0" applyFont="1" applyFill="1" applyBorder="1"/>
    <xf numFmtId="0" fontId="0" fillId="10" borderId="1" xfId="0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0" fontId="2" fillId="9" borderId="1" xfId="0" applyFont="1" applyFill="1" applyBorder="1"/>
    <xf numFmtId="0" fontId="0" fillId="9" borderId="1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0" borderId="2" xfId="0" applyBorder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0" xfId="0" applyFont="1" applyFill="1" applyBorder="1"/>
    <xf numFmtId="1" fontId="2" fillId="0" borderId="13" xfId="0" applyNumberFormat="1" applyFont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vertical="center"/>
    </xf>
    <xf numFmtId="0" fontId="2" fillId="8" borderId="1" xfId="0" applyFont="1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Normal 10" xfId="2"/>
  </cellStyles>
  <dxfs count="566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0</xdr:row>
          <xdr:rowOff>7620</xdr:rowOff>
        </xdr:from>
        <xdr:to>
          <xdr:col>3</xdr:col>
          <xdr:colOff>0</xdr:colOff>
          <xdr:row>0</xdr:row>
          <xdr:rowOff>236220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0</xdr:row>
          <xdr:rowOff>7620</xdr:rowOff>
        </xdr:from>
        <xdr:to>
          <xdr:col>3</xdr:col>
          <xdr:colOff>0</xdr:colOff>
          <xdr:row>0</xdr:row>
          <xdr:rowOff>236220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0</xdr:row>
          <xdr:rowOff>7620</xdr:rowOff>
        </xdr:from>
        <xdr:to>
          <xdr:col>3</xdr:col>
          <xdr:colOff>0</xdr:colOff>
          <xdr:row>0</xdr:row>
          <xdr:rowOff>236220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0</xdr:row>
          <xdr:rowOff>7620</xdr:rowOff>
        </xdr:from>
        <xdr:to>
          <xdr:col>3</xdr:col>
          <xdr:colOff>0</xdr:colOff>
          <xdr:row>0</xdr:row>
          <xdr:rowOff>236220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0</xdr:row>
          <xdr:rowOff>7620</xdr:rowOff>
        </xdr:from>
        <xdr:to>
          <xdr:col>3</xdr:col>
          <xdr:colOff>0</xdr:colOff>
          <xdr:row>0</xdr:row>
          <xdr:rowOff>236220</xdr:rowOff>
        </xdr:to>
        <xdr:sp macro="" textlink="">
          <xdr:nvSpPr>
            <xdr:cNvPr id="43010" name="Button 2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11"/>
  <sheetViews>
    <sheetView topLeftCell="C1" workbookViewId="0">
      <selection activeCell="P1" sqref="P1"/>
    </sheetView>
  </sheetViews>
  <sheetFormatPr baseColWidth="10" defaultRowHeight="14.4" x14ac:dyDescent="0.3"/>
  <cols>
    <col min="1" max="1" width="16.77734375" style="2" customWidth="1"/>
    <col min="2" max="2" width="15.77734375" style="3" customWidth="1"/>
    <col min="3" max="3" width="0.88671875" style="2" customWidth="1"/>
    <col min="4" max="4" width="10.77734375" customWidth="1"/>
    <col min="5" max="5" width="20.77734375" customWidth="1"/>
    <col min="6" max="7" width="6.77734375" customWidth="1"/>
    <col min="8" max="8" width="7.21875" customWidth="1"/>
    <col min="9" max="9" width="8.77734375" customWidth="1"/>
    <col min="10" max="11" width="7.21875" customWidth="1"/>
    <col min="12" max="12" width="12.77734375" customWidth="1"/>
    <col min="13" max="13" width="12.77734375" style="34" customWidth="1"/>
    <col min="14" max="14" width="4.77734375" customWidth="1"/>
    <col min="15" max="15" width="0.88671875" customWidth="1"/>
    <col min="16" max="16" width="23.109375" customWidth="1"/>
  </cols>
  <sheetData>
    <row r="1" spans="1:15" ht="18.600000000000001" thickBot="1" x14ac:dyDescent="0.35">
      <c r="A1" s="36"/>
      <c r="B1" s="63" t="s">
        <v>1</v>
      </c>
      <c r="C1" s="48"/>
      <c r="D1" s="35"/>
      <c r="E1" s="102" t="s">
        <v>2</v>
      </c>
      <c r="F1" s="36" t="s">
        <v>241</v>
      </c>
      <c r="G1" s="36" t="s">
        <v>241</v>
      </c>
      <c r="H1" s="103"/>
      <c r="I1" s="44"/>
      <c r="J1" s="44"/>
      <c r="K1" s="44"/>
      <c r="L1" s="36" t="s">
        <v>44</v>
      </c>
      <c r="M1" s="47" t="s">
        <v>51</v>
      </c>
      <c r="N1" s="46"/>
      <c r="O1" s="56">
        <v>0.5</v>
      </c>
    </row>
    <row r="2" spans="1:15" s="86" customFormat="1" ht="16.2" thickBot="1" x14ac:dyDescent="0.35">
      <c r="A2" s="36" t="s">
        <v>3</v>
      </c>
      <c r="B2" s="37" t="s">
        <v>4</v>
      </c>
      <c r="C2" s="4"/>
      <c r="D2" s="43" t="s">
        <v>5</v>
      </c>
      <c r="E2" s="45" t="s">
        <v>79</v>
      </c>
      <c r="F2" s="36" t="s">
        <v>242</v>
      </c>
      <c r="G2" s="36" t="s">
        <v>243</v>
      </c>
      <c r="H2" s="36" t="s">
        <v>45</v>
      </c>
      <c r="I2" s="85" t="s">
        <v>238</v>
      </c>
      <c r="J2" s="85" t="s">
        <v>239</v>
      </c>
      <c r="K2" s="85">
        <v>69</v>
      </c>
      <c r="L2" s="87" t="s">
        <v>7</v>
      </c>
      <c r="M2" s="38" t="s">
        <v>8</v>
      </c>
      <c r="N2" s="88" t="s">
        <v>52</v>
      </c>
      <c r="O2" s="57"/>
    </row>
    <row r="3" spans="1:15" x14ac:dyDescent="0.3">
      <c r="A3" s="6" t="s">
        <v>9</v>
      </c>
      <c r="B3" s="7">
        <v>42614</v>
      </c>
      <c r="C3" s="8"/>
      <c r="D3" s="9">
        <v>1000</v>
      </c>
      <c r="E3" s="12" t="s">
        <v>80</v>
      </c>
      <c r="F3" s="42">
        <v>150</v>
      </c>
      <c r="G3" s="101"/>
      <c r="H3" s="10" t="s">
        <v>53</v>
      </c>
      <c r="I3" s="10"/>
      <c r="J3" s="10"/>
      <c r="K3" s="10"/>
      <c r="L3" s="49" t="s">
        <v>81</v>
      </c>
      <c r="M3" s="13">
        <v>42007</v>
      </c>
      <c r="N3" s="11"/>
      <c r="O3" s="5"/>
    </row>
    <row r="4" spans="1:15" x14ac:dyDescent="0.3">
      <c r="A4" s="14" t="s">
        <v>10</v>
      </c>
      <c r="B4" s="15">
        <v>42621</v>
      </c>
      <c r="C4" s="16"/>
      <c r="D4" s="17">
        <v>1001</v>
      </c>
      <c r="E4" s="20" t="s">
        <v>82</v>
      </c>
      <c r="F4" s="19">
        <v>164</v>
      </c>
      <c r="G4" s="18"/>
      <c r="H4" s="18" t="s">
        <v>53</v>
      </c>
      <c r="I4" s="18"/>
      <c r="J4" s="18"/>
      <c r="K4" s="18"/>
      <c r="L4" s="20" t="s">
        <v>83</v>
      </c>
      <c r="M4" s="21">
        <v>42242</v>
      </c>
      <c r="N4" s="19"/>
      <c r="O4" s="5"/>
    </row>
    <row r="5" spans="1:15" x14ac:dyDescent="0.3">
      <c r="A5" s="14" t="s">
        <v>11</v>
      </c>
      <c r="B5" s="15">
        <v>42628</v>
      </c>
      <c r="C5" s="16"/>
      <c r="D5" s="17">
        <v>1002</v>
      </c>
      <c r="E5" s="20" t="s">
        <v>84</v>
      </c>
      <c r="F5" s="19">
        <v>177</v>
      </c>
      <c r="G5" s="18"/>
      <c r="H5" s="18" t="s">
        <v>53</v>
      </c>
      <c r="I5" s="18"/>
      <c r="J5" s="18"/>
      <c r="K5" s="18"/>
      <c r="L5" s="20" t="s">
        <v>85</v>
      </c>
      <c r="M5" s="21">
        <v>42019</v>
      </c>
      <c r="N5" s="19"/>
      <c r="O5" s="5"/>
    </row>
    <row r="6" spans="1:15" x14ac:dyDescent="0.3">
      <c r="A6" s="14" t="s">
        <v>12</v>
      </c>
      <c r="B6" s="15">
        <v>42635</v>
      </c>
      <c r="C6" s="16"/>
      <c r="D6" s="17">
        <v>1003</v>
      </c>
      <c r="E6" s="20" t="s">
        <v>86</v>
      </c>
      <c r="F6" s="19">
        <v>199</v>
      </c>
      <c r="G6" s="18"/>
      <c r="H6" s="18" t="s">
        <v>50</v>
      </c>
      <c r="I6" s="18"/>
      <c r="J6" s="18"/>
      <c r="K6" s="18"/>
      <c r="L6" s="20" t="s">
        <v>87</v>
      </c>
      <c r="M6" s="21">
        <v>42026</v>
      </c>
      <c r="N6" s="19"/>
      <c r="O6" s="5"/>
    </row>
    <row r="7" spans="1:15" x14ac:dyDescent="0.3">
      <c r="A7" s="14" t="s">
        <v>13</v>
      </c>
      <c r="B7" s="15">
        <v>42642</v>
      </c>
      <c r="C7" s="16"/>
      <c r="D7" s="17">
        <v>1004</v>
      </c>
      <c r="E7" s="20" t="s">
        <v>88</v>
      </c>
      <c r="F7" s="19">
        <v>127</v>
      </c>
      <c r="G7" s="18"/>
      <c r="H7" s="18" t="s">
        <v>53</v>
      </c>
      <c r="I7" s="18"/>
      <c r="J7" s="18"/>
      <c r="K7" s="18"/>
      <c r="L7" s="20" t="s">
        <v>89</v>
      </c>
      <c r="M7" s="21">
        <v>42159</v>
      </c>
      <c r="N7" s="19"/>
      <c r="O7" s="5"/>
    </row>
    <row r="8" spans="1:15" x14ac:dyDescent="0.3">
      <c r="A8" s="14" t="s">
        <v>14</v>
      </c>
      <c r="B8" s="15">
        <v>42649</v>
      </c>
      <c r="C8" s="16"/>
      <c r="D8" s="17">
        <v>1005</v>
      </c>
      <c r="E8" s="20" t="s">
        <v>90</v>
      </c>
      <c r="F8" s="19">
        <v>148</v>
      </c>
      <c r="G8" s="18"/>
      <c r="H8" s="18" t="s">
        <v>50</v>
      </c>
      <c r="I8" s="18"/>
      <c r="J8" s="18"/>
      <c r="K8" s="18"/>
      <c r="L8" s="20" t="s">
        <v>85</v>
      </c>
      <c r="M8" s="21">
        <v>42220</v>
      </c>
      <c r="N8" s="19"/>
      <c r="O8" s="5"/>
    </row>
    <row r="9" spans="1:15" x14ac:dyDescent="0.3">
      <c r="A9" s="14" t="s">
        <v>15</v>
      </c>
      <c r="B9" s="15">
        <v>42656</v>
      </c>
      <c r="C9" s="16"/>
      <c r="D9" s="17">
        <v>1006</v>
      </c>
      <c r="E9" s="20" t="s">
        <v>91</v>
      </c>
      <c r="F9" s="19">
        <v>165</v>
      </c>
      <c r="G9" s="18"/>
      <c r="H9" s="18" t="s">
        <v>53</v>
      </c>
      <c r="I9" s="18"/>
      <c r="J9" s="18"/>
      <c r="K9" s="18"/>
      <c r="L9" s="20" t="s">
        <v>92</v>
      </c>
      <c r="M9" s="21">
        <v>42056</v>
      </c>
      <c r="N9" s="19"/>
      <c r="O9" s="5"/>
    </row>
    <row r="10" spans="1:15" x14ac:dyDescent="0.3">
      <c r="A10" s="14" t="s">
        <v>16</v>
      </c>
      <c r="B10" s="15">
        <v>42663</v>
      </c>
      <c r="C10" s="16"/>
      <c r="D10" s="17">
        <v>1007</v>
      </c>
      <c r="E10" s="20" t="s">
        <v>93</v>
      </c>
      <c r="F10" s="19">
        <v>176</v>
      </c>
      <c r="G10" s="18"/>
      <c r="H10" s="18" t="s">
        <v>50</v>
      </c>
      <c r="I10" s="18"/>
      <c r="J10" s="18"/>
      <c r="K10" s="18"/>
      <c r="L10" s="20" t="s">
        <v>94</v>
      </c>
      <c r="M10" s="21">
        <v>42187</v>
      </c>
      <c r="N10" s="19"/>
      <c r="O10" s="5"/>
    </row>
    <row r="11" spans="1:15" x14ac:dyDescent="0.3">
      <c r="A11" s="14" t="s">
        <v>17</v>
      </c>
      <c r="B11" s="15">
        <v>42670</v>
      </c>
      <c r="C11" s="16"/>
      <c r="D11" s="17">
        <v>1008</v>
      </c>
      <c r="E11" s="20" t="s">
        <v>95</v>
      </c>
      <c r="F11" s="19">
        <v>192</v>
      </c>
      <c r="G11" s="18"/>
      <c r="H11" s="18" t="s">
        <v>50</v>
      </c>
      <c r="I11" s="18"/>
      <c r="J11" s="18"/>
      <c r="K11" s="18"/>
      <c r="L11" s="20" t="s">
        <v>96</v>
      </c>
      <c r="M11" s="21">
        <v>42305</v>
      </c>
      <c r="N11" s="19"/>
      <c r="O11" s="5"/>
    </row>
    <row r="12" spans="1:15" x14ac:dyDescent="0.3">
      <c r="A12" s="14" t="s">
        <v>18</v>
      </c>
      <c r="B12" s="15">
        <v>42677</v>
      </c>
      <c r="C12" s="16"/>
      <c r="D12" s="17">
        <v>1009</v>
      </c>
      <c r="E12" s="20" t="s">
        <v>97</v>
      </c>
      <c r="F12" s="19">
        <v>142</v>
      </c>
      <c r="G12" s="18"/>
      <c r="H12" s="18" t="s">
        <v>53</v>
      </c>
      <c r="I12" s="18"/>
      <c r="J12" s="18"/>
      <c r="K12" s="18"/>
      <c r="L12" s="20" t="s">
        <v>98</v>
      </c>
      <c r="M12" s="21">
        <v>41930</v>
      </c>
      <c r="N12" s="19"/>
      <c r="O12" s="5"/>
    </row>
    <row r="13" spans="1:15" x14ac:dyDescent="0.3">
      <c r="A13" s="14" t="s">
        <v>19</v>
      </c>
      <c r="B13" s="15">
        <v>42684</v>
      </c>
      <c r="C13" s="16"/>
      <c r="D13" s="17">
        <v>1010</v>
      </c>
      <c r="E13" s="20" t="s">
        <v>99</v>
      </c>
      <c r="F13" s="19">
        <v>147</v>
      </c>
      <c r="G13" s="18"/>
      <c r="H13" s="18" t="s">
        <v>53</v>
      </c>
      <c r="I13" s="18"/>
      <c r="J13" s="18"/>
      <c r="K13" s="18"/>
      <c r="L13" s="20" t="s">
        <v>100</v>
      </c>
      <c r="M13" s="21">
        <v>42046</v>
      </c>
      <c r="N13" s="19"/>
      <c r="O13" s="5"/>
    </row>
    <row r="14" spans="1:15" x14ac:dyDescent="0.3">
      <c r="A14" s="14" t="s">
        <v>20</v>
      </c>
      <c r="B14" s="15">
        <v>42691</v>
      </c>
      <c r="C14" s="16"/>
      <c r="D14" s="17">
        <v>1011</v>
      </c>
      <c r="E14" s="20" t="s">
        <v>101</v>
      </c>
      <c r="F14" s="19">
        <v>161</v>
      </c>
      <c r="G14" s="18"/>
      <c r="H14" s="18" t="s">
        <v>50</v>
      </c>
      <c r="I14" s="18"/>
      <c r="J14" s="18"/>
      <c r="K14" s="18"/>
      <c r="L14" s="20" t="s">
        <v>102</v>
      </c>
      <c r="M14" s="21">
        <v>42357</v>
      </c>
      <c r="N14" s="19"/>
      <c r="O14" s="5"/>
    </row>
    <row r="15" spans="1:15" x14ac:dyDescent="0.3">
      <c r="A15" s="14" t="s">
        <v>21</v>
      </c>
      <c r="B15" s="15">
        <v>42698</v>
      </c>
      <c r="C15" s="16"/>
      <c r="D15" s="17">
        <v>1012</v>
      </c>
      <c r="E15" s="20" t="s">
        <v>103</v>
      </c>
      <c r="F15" s="19">
        <v>176</v>
      </c>
      <c r="G15" s="18"/>
      <c r="H15" s="18" t="s">
        <v>50</v>
      </c>
      <c r="I15" s="18"/>
      <c r="J15" s="18"/>
      <c r="K15" s="18"/>
      <c r="L15" s="20" t="s">
        <v>104</v>
      </c>
      <c r="M15" s="21">
        <v>42208</v>
      </c>
      <c r="N15" s="19"/>
      <c r="O15" s="5"/>
    </row>
    <row r="16" spans="1:15" x14ac:dyDescent="0.3">
      <c r="A16" s="14" t="s">
        <v>22</v>
      </c>
      <c r="B16" s="15">
        <v>42705</v>
      </c>
      <c r="C16" s="16"/>
      <c r="D16" s="17">
        <v>1013</v>
      </c>
      <c r="E16" s="20" t="s">
        <v>105</v>
      </c>
      <c r="F16" s="19">
        <v>198</v>
      </c>
      <c r="G16" s="18"/>
      <c r="H16" s="18" t="s">
        <v>50</v>
      </c>
      <c r="I16" s="18"/>
      <c r="J16" s="18"/>
      <c r="K16" s="18"/>
      <c r="L16" s="20" t="s">
        <v>106</v>
      </c>
      <c r="M16" s="21">
        <v>42136</v>
      </c>
      <c r="N16" s="19"/>
      <c r="O16" s="5"/>
    </row>
    <row r="17" spans="1:15" x14ac:dyDescent="0.3">
      <c r="A17" s="14" t="s">
        <v>23</v>
      </c>
      <c r="B17" s="15">
        <v>42712</v>
      </c>
      <c r="C17" s="16"/>
      <c r="D17" s="17">
        <v>1014</v>
      </c>
      <c r="E17" s="20" t="s">
        <v>107</v>
      </c>
      <c r="F17" s="19">
        <v>146</v>
      </c>
      <c r="G17" s="18"/>
      <c r="H17" s="18" t="s">
        <v>50</v>
      </c>
      <c r="I17" s="18"/>
      <c r="J17" s="18"/>
      <c r="K17" s="18"/>
      <c r="L17" s="20" t="s">
        <v>108</v>
      </c>
      <c r="M17" s="21"/>
      <c r="N17" s="19"/>
      <c r="O17" s="5"/>
    </row>
    <row r="18" spans="1:15" x14ac:dyDescent="0.3">
      <c r="A18" s="14" t="s">
        <v>24</v>
      </c>
      <c r="B18" s="15">
        <v>42719</v>
      </c>
      <c r="C18" s="16"/>
      <c r="D18" s="17">
        <v>1015</v>
      </c>
      <c r="E18" s="20" t="s">
        <v>109</v>
      </c>
      <c r="F18" s="19">
        <v>142</v>
      </c>
      <c r="G18" s="18"/>
      <c r="H18" s="18" t="s">
        <v>53</v>
      </c>
      <c r="I18" s="18"/>
      <c r="J18" s="18"/>
      <c r="K18" s="18"/>
      <c r="L18" s="20" t="s">
        <v>110</v>
      </c>
      <c r="M18" s="21">
        <v>42145</v>
      </c>
      <c r="N18" s="19"/>
      <c r="O18" s="5"/>
    </row>
    <row r="19" spans="1:15" x14ac:dyDescent="0.3">
      <c r="A19" s="14" t="s">
        <v>25</v>
      </c>
      <c r="B19" s="15">
        <v>42726</v>
      </c>
      <c r="C19" s="16"/>
      <c r="D19" s="17">
        <v>1016</v>
      </c>
      <c r="E19" s="20" t="s">
        <v>111</v>
      </c>
      <c r="F19" s="19">
        <v>159</v>
      </c>
      <c r="G19" s="18"/>
      <c r="H19" s="18" t="s">
        <v>50</v>
      </c>
      <c r="I19" s="18"/>
      <c r="J19" s="18"/>
      <c r="K19" s="18"/>
      <c r="L19" s="20" t="s">
        <v>112</v>
      </c>
      <c r="M19" s="21">
        <v>42265</v>
      </c>
      <c r="N19" s="19"/>
      <c r="O19" s="5"/>
    </row>
    <row r="20" spans="1:15" x14ac:dyDescent="0.3">
      <c r="A20" s="14" t="s">
        <v>26</v>
      </c>
      <c r="B20" s="15">
        <v>42740</v>
      </c>
      <c r="C20" s="16"/>
      <c r="D20" s="17">
        <v>1017</v>
      </c>
      <c r="E20" s="20" t="s">
        <v>113</v>
      </c>
      <c r="F20" s="19">
        <v>175</v>
      </c>
      <c r="G20" s="18"/>
      <c r="H20" s="18" t="s">
        <v>53</v>
      </c>
      <c r="I20" s="18"/>
      <c r="J20" s="18"/>
      <c r="K20" s="18"/>
      <c r="L20" s="20" t="s">
        <v>114</v>
      </c>
      <c r="M20" s="21">
        <v>42431</v>
      </c>
      <c r="N20" s="19"/>
      <c r="O20" s="5"/>
    </row>
    <row r="21" spans="1:15" x14ac:dyDescent="0.3">
      <c r="A21" s="14" t="s">
        <v>27</v>
      </c>
      <c r="B21" s="15">
        <v>42747</v>
      </c>
      <c r="C21" s="16"/>
      <c r="D21" s="17">
        <v>1018</v>
      </c>
      <c r="E21" s="20" t="s">
        <v>115</v>
      </c>
      <c r="F21" s="19">
        <v>192</v>
      </c>
      <c r="G21" s="18"/>
      <c r="H21" s="18" t="s">
        <v>50</v>
      </c>
      <c r="I21" s="18"/>
      <c r="J21" s="18"/>
      <c r="K21" s="18"/>
      <c r="L21" s="20" t="s">
        <v>116</v>
      </c>
      <c r="M21" s="21">
        <v>42114</v>
      </c>
      <c r="N21" s="19"/>
      <c r="O21" s="5"/>
    </row>
    <row r="22" spans="1:15" x14ac:dyDescent="0.3">
      <c r="A22" s="14" t="s">
        <v>28</v>
      </c>
      <c r="B22" s="15">
        <v>42754</v>
      </c>
      <c r="C22" s="16"/>
      <c r="D22" s="17">
        <v>1019</v>
      </c>
      <c r="E22" s="20" t="s">
        <v>117</v>
      </c>
      <c r="F22" s="19">
        <v>164</v>
      </c>
      <c r="G22" s="18"/>
      <c r="H22" s="18" t="s">
        <v>53</v>
      </c>
      <c r="I22" s="18"/>
      <c r="J22" s="18"/>
      <c r="K22" s="18"/>
      <c r="L22" s="20" t="s">
        <v>118</v>
      </c>
      <c r="M22" s="21">
        <v>41709</v>
      </c>
      <c r="N22" s="19"/>
      <c r="O22" s="5"/>
    </row>
    <row r="23" spans="1:15" x14ac:dyDescent="0.3">
      <c r="A23" s="14" t="s">
        <v>29</v>
      </c>
      <c r="B23" s="15">
        <v>42761</v>
      </c>
      <c r="C23" s="16"/>
      <c r="D23" s="17">
        <v>1020</v>
      </c>
      <c r="E23" s="20" t="s">
        <v>119</v>
      </c>
      <c r="F23" s="19">
        <v>141</v>
      </c>
      <c r="G23" s="18"/>
      <c r="H23" s="18" t="s">
        <v>53</v>
      </c>
      <c r="I23" s="18"/>
      <c r="J23" s="18"/>
      <c r="K23" s="18"/>
      <c r="L23" s="20" t="s">
        <v>120</v>
      </c>
      <c r="M23" s="21">
        <v>42172</v>
      </c>
      <c r="N23" s="19"/>
      <c r="O23" s="5"/>
    </row>
    <row r="24" spans="1:15" x14ac:dyDescent="0.3">
      <c r="A24" s="14" t="s">
        <v>30</v>
      </c>
      <c r="B24" s="15">
        <v>42768</v>
      </c>
      <c r="C24" s="16"/>
      <c r="D24" s="17">
        <v>1021</v>
      </c>
      <c r="E24" s="20" t="s">
        <v>121</v>
      </c>
      <c r="F24" s="19">
        <v>157</v>
      </c>
      <c r="G24" s="18"/>
      <c r="H24" s="18" t="s">
        <v>50</v>
      </c>
      <c r="I24" s="18"/>
      <c r="J24" s="18"/>
      <c r="K24" s="18"/>
      <c r="L24" s="20" t="s">
        <v>122</v>
      </c>
      <c r="M24" s="21">
        <v>42201</v>
      </c>
      <c r="N24" s="19"/>
      <c r="O24" s="5"/>
    </row>
    <row r="25" spans="1:15" x14ac:dyDescent="0.3">
      <c r="A25" s="14" t="s">
        <v>31</v>
      </c>
      <c r="B25" s="15">
        <v>42775</v>
      </c>
      <c r="C25" s="16"/>
      <c r="D25" s="17">
        <v>1022</v>
      </c>
      <c r="E25" s="20" t="s">
        <v>48</v>
      </c>
      <c r="F25" s="19">
        <v>175</v>
      </c>
      <c r="G25" s="18"/>
      <c r="H25" s="18" t="s">
        <v>53</v>
      </c>
      <c r="I25" s="18"/>
      <c r="J25" s="18"/>
      <c r="K25" s="18"/>
      <c r="L25" s="20" t="s">
        <v>49</v>
      </c>
      <c r="M25" s="21">
        <v>42010</v>
      </c>
      <c r="N25" s="19"/>
      <c r="O25" s="5"/>
    </row>
    <row r="26" spans="1:15" x14ac:dyDescent="0.3">
      <c r="A26" s="14" t="s">
        <v>32</v>
      </c>
      <c r="B26" s="15">
        <v>42782</v>
      </c>
      <c r="C26" s="16"/>
      <c r="D26" s="17">
        <v>1023</v>
      </c>
      <c r="E26" s="20" t="s">
        <v>123</v>
      </c>
      <c r="F26" s="19">
        <v>189</v>
      </c>
      <c r="G26" s="18"/>
      <c r="H26" s="18" t="s">
        <v>50</v>
      </c>
      <c r="I26" s="18"/>
      <c r="J26" s="18"/>
      <c r="K26" s="18"/>
      <c r="L26" s="20" t="s">
        <v>124</v>
      </c>
      <c r="M26" s="21">
        <v>42058</v>
      </c>
      <c r="N26" s="19"/>
      <c r="O26" s="5"/>
    </row>
    <row r="27" spans="1:15" x14ac:dyDescent="0.3">
      <c r="A27" s="14" t="s">
        <v>33</v>
      </c>
      <c r="B27" s="15">
        <v>42789</v>
      </c>
      <c r="C27" s="16"/>
      <c r="D27" s="17">
        <v>1024</v>
      </c>
      <c r="E27" s="20" t="s">
        <v>125</v>
      </c>
      <c r="F27" s="19">
        <v>170</v>
      </c>
      <c r="G27" s="18"/>
      <c r="H27" s="18" t="s">
        <v>53</v>
      </c>
      <c r="I27" s="18"/>
      <c r="J27" s="18"/>
      <c r="K27" s="18"/>
      <c r="L27" s="20" t="s">
        <v>126</v>
      </c>
      <c r="M27" s="21">
        <v>42021</v>
      </c>
      <c r="N27" s="19"/>
      <c r="O27" s="5"/>
    </row>
    <row r="28" spans="1:15" x14ac:dyDescent="0.3">
      <c r="A28" s="14" t="s">
        <v>34</v>
      </c>
      <c r="B28" s="15">
        <v>42796</v>
      </c>
      <c r="C28" s="16"/>
      <c r="D28" s="17">
        <v>1025</v>
      </c>
      <c r="E28" s="20" t="s">
        <v>127</v>
      </c>
      <c r="F28" s="19">
        <v>141</v>
      </c>
      <c r="G28" s="18"/>
      <c r="H28" s="18" t="s">
        <v>53</v>
      </c>
      <c r="I28" s="18"/>
      <c r="J28" s="18"/>
      <c r="K28" s="18"/>
      <c r="L28" s="20" t="s">
        <v>128</v>
      </c>
      <c r="M28" s="21">
        <v>42168</v>
      </c>
      <c r="N28" s="19"/>
      <c r="O28" s="5"/>
    </row>
    <row r="29" spans="1:15" x14ac:dyDescent="0.3">
      <c r="A29" s="14" t="s">
        <v>35</v>
      </c>
      <c r="B29" s="15">
        <v>42803</v>
      </c>
      <c r="C29" s="16"/>
      <c r="D29" s="17">
        <v>1026</v>
      </c>
      <c r="E29" s="20" t="s">
        <v>129</v>
      </c>
      <c r="F29" s="19">
        <v>156</v>
      </c>
      <c r="G29" s="18"/>
      <c r="H29" s="18" t="s">
        <v>53</v>
      </c>
      <c r="I29" s="18"/>
      <c r="J29" s="18"/>
      <c r="K29" s="18"/>
      <c r="L29" s="20" t="s">
        <v>130</v>
      </c>
      <c r="M29" s="21">
        <v>42256</v>
      </c>
      <c r="N29" s="19"/>
      <c r="O29" s="5"/>
    </row>
    <row r="30" spans="1:15" x14ac:dyDescent="0.3">
      <c r="A30" s="14" t="s">
        <v>36</v>
      </c>
      <c r="B30" s="15">
        <v>42810</v>
      </c>
      <c r="C30" s="16"/>
      <c r="D30" s="17">
        <v>1027</v>
      </c>
      <c r="E30" s="20" t="s">
        <v>131</v>
      </c>
      <c r="F30" s="19">
        <v>160</v>
      </c>
      <c r="G30" s="18"/>
      <c r="H30" s="18" t="s">
        <v>50</v>
      </c>
      <c r="I30" s="18"/>
      <c r="J30" s="18"/>
      <c r="K30" s="18"/>
      <c r="L30" s="20" t="s">
        <v>132</v>
      </c>
      <c r="M30" s="21">
        <v>42212</v>
      </c>
      <c r="N30" s="19"/>
      <c r="O30" s="5"/>
    </row>
    <row r="31" spans="1:15" x14ac:dyDescent="0.3">
      <c r="A31" s="14" t="s">
        <v>37</v>
      </c>
      <c r="B31" s="15">
        <v>42817</v>
      </c>
      <c r="C31" s="16"/>
      <c r="D31" s="17">
        <v>1028</v>
      </c>
      <c r="E31" s="20" t="s">
        <v>133</v>
      </c>
      <c r="F31" s="19">
        <v>188</v>
      </c>
      <c r="G31" s="18"/>
      <c r="H31" s="18" t="s">
        <v>50</v>
      </c>
      <c r="I31" s="18"/>
      <c r="J31" s="18"/>
      <c r="K31" s="18"/>
      <c r="L31" s="20" t="s">
        <v>134</v>
      </c>
      <c r="M31" s="21">
        <v>42289</v>
      </c>
      <c r="N31" s="19"/>
      <c r="O31" s="5"/>
    </row>
    <row r="32" spans="1:15" x14ac:dyDescent="0.3">
      <c r="A32" s="14" t="s">
        <v>38</v>
      </c>
      <c r="B32" s="15">
        <v>42824</v>
      </c>
      <c r="C32" s="16"/>
      <c r="D32" s="17">
        <v>1029</v>
      </c>
      <c r="E32" s="20" t="s">
        <v>135</v>
      </c>
      <c r="F32" s="19">
        <v>175</v>
      </c>
      <c r="G32" s="18"/>
      <c r="H32" s="18" t="s">
        <v>53</v>
      </c>
      <c r="I32" s="18"/>
      <c r="J32" s="18"/>
      <c r="K32" s="18"/>
      <c r="L32" s="20" t="s">
        <v>136</v>
      </c>
      <c r="M32" s="21">
        <v>42274</v>
      </c>
      <c r="N32" s="19"/>
      <c r="O32" s="5"/>
    </row>
    <row r="33" spans="1:15" x14ac:dyDescent="0.3">
      <c r="A33" s="14" t="s">
        <v>39</v>
      </c>
      <c r="B33" s="15">
        <v>42831</v>
      </c>
      <c r="C33" s="16"/>
      <c r="D33" s="17">
        <v>1030</v>
      </c>
      <c r="E33" s="20" t="s">
        <v>137</v>
      </c>
      <c r="F33" s="19">
        <v>144</v>
      </c>
      <c r="G33" s="18"/>
      <c r="H33" s="18" t="s">
        <v>53</v>
      </c>
      <c r="I33" s="18"/>
      <c r="J33" s="18"/>
      <c r="K33" s="18"/>
      <c r="L33" s="20" t="s">
        <v>138</v>
      </c>
      <c r="M33" s="21">
        <v>42191</v>
      </c>
      <c r="N33" s="19"/>
      <c r="O33" s="5"/>
    </row>
    <row r="34" spans="1:15" x14ac:dyDescent="0.3">
      <c r="A34" s="14" t="s">
        <v>40</v>
      </c>
      <c r="B34" s="15">
        <v>42838</v>
      </c>
      <c r="C34" s="16"/>
      <c r="D34" s="17">
        <v>1031</v>
      </c>
      <c r="E34" s="20" t="s">
        <v>139</v>
      </c>
      <c r="F34" s="19">
        <v>155</v>
      </c>
      <c r="G34" s="18"/>
      <c r="H34" s="18" t="s">
        <v>50</v>
      </c>
      <c r="I34" s="18"/>
      <c r="J34" s="18"/>
      <c r="K34" s="18"/>
      <c r="L34" s="20" t="s">
        <v>140</v>
      </c>
      <c r="M34" s="21">
        <v>42284</v>
      </c>
      <c r="N34" s="19"/>
      <c r="O34" s="5"/>
    </row>
    <row r="35" spans="1:15" x14ac:dyDescent="0.3">
      <c r="A35" s="14" t="s">
        <v>41</v>
      </c>
      <c r="B35" s="15">
        <v>42845</v>
      </c>
      <c r="C35" s="16"/>
      <c r="D35" s="17">
        <v>1032</v>
      </c>
      <c r="E35" s="20" t="s">
        <v>141</v>
      </c>
      <c r="F35" s="19">
        <v>174</v>
      </c>
      <c r="G35" s="18"/>
      <c r="H35" s="18" t="s">
        <v>53</v>
      </c>
      <c r="I35" s="18"/>
      <c r="J35" s="18"/>
      <c r="K35" s="18"/>
      <c r="L35" s="20" t="s">
        <v>142</v>
      </c>
      <c r="M35" s="21">
        <v>42233</v>
      </c>
      <c r="N35" s="19"/>
      <c r="O35" s="5"/>
    </row>
    <row r="36" spans="1:15" ht="15" thickBot="1" x14ac:dyDescent="0.35">
      <c r="A36" s="22" t="s">
        <v>42</v>
      </c>
      <c r="B36" s="23">
        <v>42852</v>
      </c>
      <c r="C36" s="16"/>
      <c r="D36" s="17">
        <v>1033</v>
      </c>
      <c r="E36" s="20" t="s">
        <v>143</v>
      </c>
      <c r="F36" s="19">
        <v>188</v>
      </c>
      <c r="G36" s="18"/>
      <c r="H36" s="18" t="s">
        <v>53</v>
      </c>
      <c r="I36" s="18"/>
      <c r="J36" s="18"/>
      <c r="K36" s="18"/>
      <c r="L36" s="20" t="s">
        <v>87</v>
      </c>
      <c r="M36" s="21">
        <v>42078</v>
      </c>
      <c r="N36" s="19"/>
      <c r="O36" s="5"/>
    </row>
    <row r="37" spans="1:15" ht="15" thickBot="1" x14ac:dyDescent="0.35">
      <c r="A37" s="22" t="s">
        <v>43</v>
      </c>
      <c r="B37" s="23">
        <v>42733</v>
      </c>
      <c r="C37" s="24"/>
      <c r="D37" s="17">
        <v>1034</v>
      </c>
      <c r="E37" s="20" t="s">
        <v>144</v>
      </c>
      <c r="F37" s="19">
        <v>179</v>
      </c>
      <c r="G37" s="18"/>
      <c r="H37" s="18" t="s">
        <v>53</v>
      </c>
      <c r="I37" s="18"/>
      <c r="J37" s="18"/>
      <c r="K37" s="18"/>
      <c r="L37" s="20" t="s">
        <v>145</v>
      </c>
      <c r="M37" s="21">
        <v>42330</v>
      </c>
      <c r="N37" s="19"/>
      <c r="O37" s="5"/>
    </row>
    <row r="38" spans="1:15" ht="15.6" x14ac:dyDescent="0.3">
      <c r="A38" s="58" t="s">
        <v>53</v>
      </c>
      <c r="B38"/>
      <c r="C38" s="24"/>
      <c r="D38" s="17">
        <v>1035</v>
      </c>
      <c r="E38" s="20" t="s">
        <v>146</v>
      </c>
      <c r="F38" s="19">
        <v>140</v>
      </c>
      <c r="G38" s="18"/>
      <c r="H38" s="18" t="s">
        <v>50</v>
      </c>
      <c r="I38" s="18"/>
      <c r="J38" s="18"/>
      <c r="K38" s="18"/>
      <c r="L38" s="20" t="s">
        <v>147</v>
      </c>
      <c r="M38" s="21">
        <v>42073</v>
      </c>
      <c r="N38" s="19"/>
      <c r="O38" s="5"/>
    </row>
    <row r="39" spans="1:15" ht="16.2" thickBot="1" x14ac:dyDescent="0.35">
      <c r="A39" s="59" t="s">
        <v>50</v>
      </c>
      <c r="B39"/>
      <c r="C39" s="24"/>
      <c r="D39" s="17">
        <v>1036</v>
      </c>
      <c r="E39" s="20" t="s">
        <v>148</v>
      </c>
      <c r="F39" s="19">
        <v>155</v>
      </c>
      <c r="G39" s="18"/>
      <c r="H39" s="18" t="s">
        <v>53</v>
      </c>
      <c r="I39" s="18"/>
      <c r="J39" s="18"/>
      <c r="K39" s="18"/>
      <c r="L39" s="20" t="s">
        <v>149</v>
      </c>
      <c r="M39" s="21">
        <v>42185</v>
      </c>
      <c r="N39" s="19"/>
      <c r="O39" s="5"/>
    </row>
    <row r="40" spans="1:15" ht="16.2" thickBot="1" x14ac:dyDescent="0.35">
      <c r="A40" s="60">
        <v>5000</v>
      </c>
      <c r="B40" s="60" t="s">
        <v>78</v>
      </c>
      <c r="C40" s="24"/>
      <c r="D40" s="17">
        <v>1037</v>
      </c>
      <c r="E40" s="20" t="s">
        <v>150</v>
      </c>
      <c r="F40" s="19">
        <v>172</v>
      </c>
      <c r="G40" s="18"/>
      <c r="H40" s="18" t="s">
        <v>53</v>
      </c>
      <c r="I40" s="18"/>
      <c r="J40" s="18"/>
      <c r="K40" s="18"/>
      <c r="L40" s="20" t="s">
        <v>151</v>
      </c>
      <c r="M40" s="21">
        <v>42193</v>
      </c>
      <c r="N40" s="19"/>
      <c r="O40" s="5"/>
    </row>
    <row r="41" spans="1:15" ht="15" thickBot="1" x14ac:dyDescent="0.35">
      <c r="A41" s="81">
        <v>130</v>
      </c>
      <c r="B41" s="26"/>
      <c r="C41" s="24"/>
      <c r="D41" s="17">
        <v>1038</v>
      </c>
      <c r="E41" s="20" t="s">
        <v>152</v>
      </c>
      <c r="F41" s="19">
        <v>186</v>
      </c>
      <c r="G41" s="18"/>
      <c r="H41" s="18" t="s">
        <v>53</v>
      </c>
      <c r="I41" s="18"/>
      <c r="J41" s="18"/>
      <c r="K41" s="18"/>
      <c r="L41" s="20" t="s">
        <v>153</v>
      </c>
      <c r="M41" s="21">
        <v>42200</v>
      </c>
      <c r="N41" s="19"/>
      <c r="O41" s="5"/>
    </row>
    <row r="42" spans="1:15" x14ac:dyDescent="0.3">
      <c r="A42" s="25"/>
      <c r="B42" s="26"/>
      <c r="C42" s="24"/>
      <c r="D42" s="17">
        <v>1039</v>
      </c>
      <c r="E42" s="20" t="s">
        <v>154</v>
      </c>
      <c r="F42" s="19">
        <v>181</v>
      </c>
      <c r="G42" s="18"/>
      <c r="H42" s="18" t="s">
        <v>53</v>
      </c>
      <c r="I42" s="18"/>
      <c r="J42" s="18"/>
      <c r="K42" s="18"/>
      <c r="L42" s="20" t="s">
        <v>155</v>
      </c>
      <c r="M42" s="21">
        <v>41942</v>
      </c>
      <c r="N42" s="19"/>
      <c r="O42" s="5"/>
    </row>
    <row r="43" spans="1:15" x14ac:dyDescent="0.3">
      <c r="A43" s="25"/>
      <c r="B43" s="26"/>
      <c r="C43" s="24"/>
      <c r="D43" s="17">
        <v>1040</v>
      </c>
      <c r="E43" s="20" t="s">
        <v>156</v>
      </c>
      <c r="F43" s="19">
        <v>134</v>
      </c>
      <c r="G43" s="18"/>
      <c r="H43" s="18" t="s">
        <v>53</v>
      </c>
      <c r="I43" s="18"/>
      <c r="J43" s="18"/>
      <c r="K43" s="18"/>
      <c r="L43" s="20" t="s">
        <v>157</v>
      </c>
      <c r="M43" s="21">
        <v>42065</v>
      </c>
      <c r="N43" s="19"/>
      <c r="O43" s="5"/>
    </row>
    <row r="44" spans="1:15" x14ac:dyDescent="0.3">
      <c r="A44" s="25"/>
      <c r="B44" s="26"/>
      <c r="C44" s="24"/>
      <c r="D44" s="17">
        <v>1041</v>
      </c>
      <c r="E44" s="20" t="s">
        <v>158</v>
      </c>
      <c r="F44" s="19">
        <v>153</v>
      </c>
      <c r="G44" s="18"/>
      <c r="H44" s="18" t="s">
        <v>50</v>
      </c>
      <c r="I44" s="18"/>
      <c r="J44" s="18"/>
      <c r="K44" s="18"/>
      <c r="L44" s="20" t="s">
        <v>159</v>
      </c>
      <c r="M44" s="21">
        <v>42365</v>
      </c>
      <c r="N44" s="19"/>
      <c r="O44" s="5"/>
    </row>
    <row r="45" spans="1:15" x14ac:dyDescent="0.3">
      <c r="A45" s="25"/>
      <c r="B45" s="26"/>
      <c r="C45" s="24"/>
      <c r="D45" s="17">
        <v>1042</v>
      </c>
      <c r="E45" s="20" t="s">
        <v>160</v>
      </c>
      <c r="F45" s="19">
        <v>171</v>
      </c>
      <c r="G45" s="18"/>
      <c r="H45" s="18" t="s">
        <v>50</v>
      </c>
      <c r="I45" s="18"/>
      <c r="J45" s="18"/>
      <c r="K45" s="18"/>
      <c r="L45" s="20" t="s">
        <v>161</v>
      </c>
      <c r="M45" s="21">
        <v>42128</v>
      </c>
      <c r="N45" s="19"/>
      <c r="O45" s="5"/>
    </row>
    <row r="46" spans="1:15" x14ac:dyDescent="0.3">
      <c r="A46" s="25"/>
      <c r="B46" s="26"/>
      <c r="C46" s="24"/>
      <c r="D46" s="17">
        <v>1043</v>
      </c>
      <c r="E46" s="20" t="s">
        <v>162</v>
      </c>
      <c r="F46" s="19">
        <v>186</v>
      </c>
      <c r="G46" s="18"/>
      <c r="H46" s="18" t="s">
        <v>50</v>
      </c>
      <c r="I46" s="18"/>
      <c r="J46" s="18"/>
      <c r="K46" s="18"/>
      <c r="L46" s="20" t="s">
        <v>163</v>
      </c>
      <c r="M46" s="21">
        <v>42196</v>
      </c>
      <c r="N46" s="19"/>
      <c r="O46" s="5"/>
    </row>
    <row r="47" spans="1:15" x14ac:dyDescent="0.3">
      <c r="A47" s="25"/>
      <c r="B47" s="26"/>
      <c r="C47" s="24"/>
      <c r="D47" s="17">
        <v>1044</v>
      </c>
      <c r="E47" s="20" t="s">
        <v>164</v>
      </c>
      <c r="F47" s="19">
        <v>195</v>
      </c>
      <c r="G47" s="18"/>
      <c r="H47" s="18" t="s">
        <v>53</v>
      </c>
      <c r="I47" s="18"/>
      <c r="J47" s="18"/>
      <c r="K47" s="18"/>
      <c r="L47" s="20" t="s">
        <v>134</v>
      </c>
      <c r="M47" s="21">
        <v>42265</v>
      </c>
      <c r="N47" s="19"/>
      <c r="O47" s="5"/>
    </row>
    <row r="48" spans="1:15" x14ac:dyDescent="0.3">
      <c r="A48" s="25"/>
      <c r="B48" s="26"/>
      <c r="C48" s="24"/>
      <c r="D48" s="17">
        <v>1045</v>
      </c>
      <c r="E48" s="20" t="s">
        <v>165</v>
      </c>
      <c r="F48" s="19">
        <v>138</v>
      </c>
      <c r="G48" s="18"/>
      <c r="H48" s="18" t="s">
        <v>53</v>
      </c>
      <c r="I48" s="18"/>
      <c r="J48" s="18"/>
      <c r="K48" s="18"/>
      <c r="L48" s="20" t="s">
        <v>166</v>
      </c>
      <c r="M48" s="21">
        <v>42364</v>
      </c>
      <c r="N48" s="19"/>
      <c r="O48" s="5"/>
    </row>
    <row r="49" spans="1:15" x14ac:dyDescent="0.3">
      <c r="A49" s="25"/>
      <c r="B49" s="26"/>
      <c r="C49" s="24"/>
      <c r="D49" s="17">
        <v>1046</v>
      </c>
      <c r="E49" s="20" t="s">
        <v>167</v>
      </c>
      <c r="F49" s="19">
        <v>153</v>
      </c>
      <c r="G49" s="18"/>
      <c r="H49" s="18" t="s">
        <v>50</v>
      </c>
      <c r="I49" s="18"/>
      <c r="J49" s="18"/>
      <c r="K49" s="18"/>
      <c r="L49" s="20" t="s">
        <v>168</v>
      </c>
      <c r="M49" s="21">
        <v>42281</v>
      </c>
      <c r="N49" s="19"/>
      <c r="O49" s="5"/>
    </row>
    <row r="50" spans="1:15" x14ac:dyDescent="0.3">
      <c r="A50" s="25"/>
      <c r="B50" s="26"/>
      <c r="C50" s="24"/>
      <c r="D50" s="17">
        <v>1047</v>
      </c>
      <c r="E50" s="20" t="s">
        <v>169</v>
      </c>
      <c r="F50" s="19">
        <v>170</v>
      </c>
      <c r="G50" s="18"/>
      <c r="H50" s="18" t="s">
        <v>50</v>
      </c>
      <c r="I50" s="18"/>
      <c r="J50" s="18"/>
      <c r="K50" s="18"/>
      <c r="L50" s="20" t="s">
        <v>170</v>
      </c>
      <c r="M50" s="21">
        <v>42021</v>
      </c>
      <c r="N50" s="19"/>
      <c r="O50" s="5"/>
    </row>
    <row r="51" spans="1:15" x14ac:dyDescent="0.3">
      <c r="A51" s="25"/>
      <c r="B51" s="26"/>
      <c r="C51" s="24"/>
      <c r="D51" s="17">
        <v>1048</v>
      </c>
      <c r="E51" s="20" t="s">
        <v>171</v>
      </c>
      <c r="F51" s="19">
        <v>185</v>
      </c>
      <c r="G51" s="18"/>
      <c r="H51" s="18" t="s">
        <v>50</v>
      </c>
      <c r="I51" s="18"/>
      <c r="J51" s="18"/>
      <c r="K51" s="18"/>
      <c r="L51" s="20" t="s">
        <v>172</v>
      </c>
      <c r="M51" s="21">
        <v>42151</v>
      </c>
      <c r="N51" s="19"/>
      <c r="O51" s="5"/>
    </row>
    <row r="52" spans="1:15" x14ac:dyDescent="0.3">
      <c r="A52" s="25"/>
      <c r="B52" s="26"/>
      <c r="C52" s="24"/>
      <c r="D52" s="17">
        <v>1049</v>
      </c>
      <c r="E52" s="20" t="s">
        <v>173</v>
      </c>
      <c r="F52" s="62">
        <v>197</v>
      </c>
      <c r="G52" s="18"/>
      <c r="H52" s="18" t="s">
        <v>50</v>
      </c>
      <c r="I52" s="18"/>
      <c r="J52" s="18"/>
      <c r="K52" s="18"/>
      <c r="L52" s="20" t="s">
        <v>155</v>
      </c>
      <c r="M52" s="21">
        <v>42234</v>
      </c>
      <c r="N52" s="62"/>
      <c r="O52" s="5"/>
    </row>
    <row r="53" spans="1:15" x14ac:dyDescent="0.3">
      <c r="A53" s="25"/>
      <c r="B53" s="26"/>
      <c r="C53" s="24"/>
      <c r="D53" s="17">
        <v>1050</v>
      </c>
      <c r="E53" s="20" t="s">
        <v>174</v>
      </c>
      <c r="F53" s="19">
        <v>134</v>
      </c>
      <c r="G53" s="18"/>
      <c r="H53" s="18" t="s">
        <v>53</v>
      </c>
      <c r="I53" s="18"/>
      <c r="J53" s="18"/>
      <c r="K53" s="18"/>
      <c r="L53" s="20" t="s">
        <v>175</v>
      </c>
      <c r="M53" s="21">
        <v>42018</v>
      </c>
      <c r="N53" s="19"/>
      <c r="O53" s="5"/>
    </row>
    <row r="54" spans="1:15" x14ac:dyDescent="0.3">
      <c r="A54" s="25"/>
      <c r="B54" s="26"/>
      <c r="C54" s="24"/>
      <c r="D54" s="17">
        <v>1051</v>
      </c>
      <c r="E54" s="20" t="s">
        <v>176</v>
      </c>
      <c r="F54" s="19">
        <v>169</v>
      </c>
      <c r="G54" s="18"/>
      <c r="H54" s="18" t="s">
        <v>50</v>
      </c>
      <c r="I54" s="18"/>
      <c r="J54" s="18"/>
      <c r="K54" s="18"/>
      <c r="L54" s="20" t="s">
        <v>177</v>
      </c>
      <c r="M54" s="21">
        <v>42205</v>
      </c>
      <c r="N54" s="19"/>
      <c r="O54" s="5"/>
    </row>
    <row r="55" spans="1:15" x14ac:dyDescent="0.3">
      <c r="A55" s="25"/>
      <c r="B55" s="26"/>
      <c r="C55" s="24"/>
      <c r="D55" s="17">
        <v>1052</v>
      </c>
      <c r="E55" s="20" t="s">
        <v>178</v>
      </c>
      <c r="F55" s="19">
        <v>185</v>
      </c>
      <c r="G55" s="18"/>
      <c r="H55" s="18" t="s">
        <v>50</v>
      </c>
      <c r="I55" s="18"/>
      <c r="J55" s="18"/>
      <c r="K55" s="18"/>
      <c r="L55" s="20" t="s">
        <v>179</v>
      </c>
      <c r="M55" s="21">
        <v>42158</v>
      </c>
      <c r="N55" s="19"/>
      <c r="O55" s="5"/>
    </row>
    <row r="56" spans="1:15" x14ac:dyDescent="0.3">
      <c r="A56" s="25"/>
      <c r="B56" s="26"/>
      <c r="C56" s="24"/>
      <c r="D56" s="17">
        <v>1053</v>
      </c>
      <c r="E56" s="20" t="s">
        <v>180</v>
      </c>
      <c r="F56" s="19">
        <v>198</v>
      </c>
      <c r="G56" s="18"/>
      <c r="H56" s="18" t="s">
        <v>53</v>
      </c>
      <c r="I56" s="18"/>
      <c r="J56" s="18"/>
      <c r="K56" s="18"/>
      <c r="L56" s="20" t="s">
        <v>124</v>
      </c>
      <c r="M56" s="21">
        <v>41989</v>
      </c>
      <c r="N56" s="19"/>
      <c r="O56" s="5"/>
    </row>
    <row r="57" spans="1:15" x14ac:dyDescent="0.3">
      <c r="A57" s="25"/>
      <c r="B57" s="26"/>
      <c r="C57" s="24"/>
      <c r="D57" s="17">
        <v>1054</v>
      </c>
      <c r="E57" s="20" t="s">
        <v>181</v>
      </c>
      <c r="F57" s="19">
        <v>134</v>
      </c>
      <c r="G57" s="61"/>
      <c r="H57" s="61" t="s">
        <v>53</v>
      </c>
      <c r="I57" s="61"/>
      <c r="J57" s="61"/>
      <c r="K57" s="61"/>
      <c r="L57" s="20" t="s">
        <v>182</v>
      </c>
      <c r="M57" s="51">
        <v>42205</v>
      </c>
      <c r="N57" s="19"/>
      <c r="O57" s="5"/>
    </row>
    <row r="58" spans="1:15" x14ac:dyDescent="0.3">
      <c r="A58" s="25"/>
      <c r="B58" s="26"/>
      <c r="C58" s="24"/>
      <c r="D58" s="17">
        <v>1055</v>
      </c>
      <c r="E58" s="20" t="s">
        <v>183</v>
      </c>
      <c r="F58" s="19">
        <v>150</v>
      </c>
      <c r="G58" s="18"/>
      <c r="H58" s="18" t="s">
        <v>50</v>
      </c>
      <c r="I58" s="18"/>
      <c r="J58" s="18"/>
      <c r="K58" s="18"/>
      <c r="L58" s="20" t="s">
        <v>184</v>
      </c>
      <c r="M58" s="21">
        <v>42583</v>
      </c>
      <c r="N58" s="19"/>
      <c r="O58" s="5"/>
    </row>
    <row r="59" spans="1:15" x14ac:dyDescent="0.3">
      <c r="A59" s="25"/>
      <c r="B59" s="26"/>
      <c r="C59" s="24"/>
      <c r="D59" s="17">
        <v>1056</v>
      </c>
      <c r="E59" s="20" t="s">
        <v>185</v>
      </c>
      <c r="F59" s="19">
        <v>167</v>
      </c>
      <c r="G59" s="18"/>
      <c r="H59" s="18" t="s">
        <v>50</v>
      </c>
      <c r="I59" s="18"/>
      <c r="J59" s="18"/>
      <c r="K59" s="18"/>
      <c r="L59" s="20" t="s">
        <v>186</v>
      </c>
      <c r="M59" s="21">
        <v>42021</v>
      </c>
      <c r="N59" s="19"/>
      <c r="O59" s="5"/>
    </row>
    <row r="60" spans="1:15" x14ac:dyDescent="0.3">
      <c r="A60" s="25"/>
      <c r="B60" s="26"/>
      <c r="C60" s="24"/>
      <c r="D60" s="17">
        <v>1057</v>
      </c>
      <c r="E60" s="20" t="s">
        <v>187</v>
      </c>
      <c r="F60" s="19">
        <v>185</v>
      </c>
      <c r="G60" s="18"/>
      <c r="H60" s="18" t="s">
        <v>50</v>
      </c>
      <c r="I60" s="18"/>
      <c r="J60" s="18"/>
      <c r="K60" s="18"/>
      <c r="L60" s="20" t="s">
        <v>151</v>
      </c>
      <c r="M60" s="21">
        <v>42185</v>
      </c>
      <c r="N60" s="19"/>
      <c r="O60" s="5"/>
    </row>
    <row r="61" spans="1:15" x14ac:dyDescent="0.3">
      <c r="A61" s="25"/>
      <c r="B61" s="26"/>
      <c r="C61" s="24"/>
      <c r="D61" s="17">
        <v>1058</v>
      </c>
      <c r="E61" s="20" t="s">
        <v>46</v>
      </c>
      <c r="F61" s="19">
        <v>198</v>
      </c>
      <c r="G61" s="18"/>
      <c r="H61" s="18" t="s">
        <v>53</v>
      </c>
      <c r="I61" s="18"/>
      <c r="J61" s="18"/>
      <c r="K61" s="18"/>
      <c r="L61" s="20" t="s">
        <v>106</v>
      </c>
      <c r="M61" s="21">
        <v>42324</v>
      </c>
      <c r="N61" s="19"/>
      <c r="O61" s="5"/>
    </row>
    <row r="62" spans="1:15" x14ac:dyDescent="0.3">
      <c r="A62" s="25"/>
      <c r="B62" s="26"/>
      <c r="C62" s="24"/>
      <c r="D62" s="17">
        <v>1059</v>
      </c>
      <c r="E62" s="20" t="s">
        <v>188</v>
      </c>
      <c r="F62" s="19">
        <v>167</v>
      </c>
      <c r="G62" s="18"/>
      <c r="H62" s="18" t="s">
        <v>53</v>
      </c>
      <c r="I62" s="18"/>
      <c r="J62" s="18"/>
      <c r="K62" s="18"/>
      <c r="L62" s="20" t="s">
        <v>189</v>
      </c>
      <c r="M62" s="21">
        <v>42262</v>
      </c>
      <c r="N62" s="19"/>
      <c r="O62" s="5"/>
    </row>
    <row r="63" spans="1:15" x14ac:dyDescent="0.3">
      <c r="A63" s="25"/>
      <c r="B63" s="26"/>
      <c r="C63" s="24"/>
      <c r="D63" s="17">
        <v>1060</v>
      </c>
      <c r="E63" s="20" t="s">
        <v>190</v>
      </c>
      <c r="F63" s="19">
        <v>165</v>
      </c>
      <c r="G63" s="18"/>
      <c r="H63" s="18" t="s">
        <v>50</v>
      </c>
      <c r="I63" s="18"/>
      <c r="J63" s="18"/>
      <c r="K63" s="18"/>
      <c r="L63" s="20" t="s">
        <v>81</v>
      </c>
      <c r="M63" s="21">
        <v>42210</v>
      </c>
      <c r="N63" s="19"/>
      <c r="O63" s="5"/>
    </row>
    <row r="64" spans="1:15" x14ac:dyDescent="0.3">
      <c r="A64" s="25"/>
      <c r="B64" s="26"/>
      <c r="C64" s="24"/>
      <c r="D64" s="17">
        <v>1061</v>
      </c>
      <c r="E64" s="20" t="s">
        <v>191</v>
      </c>
      <c r="F64" s="62">
        <v>199</v>
      </c>
      <c r="G64" s="18"/>
      <c r="H64" s="18" t="s">
        <v>50</v>
      </c>
      <c r="I64" s="18"/>
      <c r="J64" s="18"/>
      <c r="K64" s="18"/>
      <c r="L64" s="20" t="s">
        <v>192</v>
      </c>
      <c r="M64" s="21">
        <v>42284</v>
      </c>
      <c r="N64" s="62"/>
      <c r="O64" s="5"/>
    </row>
    <row r="65" spans="1:15" x14ac:dyDescent="0.3">
      <c r="A65" s="25"/>
      <c r="B65" s="26"/>
      <c r="C65" s="24"/>
      <c r="D65" s="17">
        <v>1062</v>
      </c>
      <c r="E65" s="20" t="s">
        <v>193</v>
      </c>
      <c r="F65" s="19">
        <v>134</v>
      </c>
      <c r="G65" s="18"/>
      <c r="H65" s="18" t="s">
        <v>50</v>
      </c>
      <c r="I65" s="18"/>
      <c r="J65" s="18"/>
      <c r="K65" s="18"/>
      <c r="L65" s="20" t="s">
        <v>194</v>
      </c>
      <c r="M65" s="21">
        <v>42136</v>
      </c>
      <c r="N65" s="19"/>
      <c r="O65" s="5"/>
    </row>
    <row r="66" spans="1:15" x14ac:dyDescent="0.3">
      <c r="A66" s="25"/>
      <c r="B66" s="26"/>
      <c r="C66" s="24"/>
      <c r="D66" s="17">
        <v>1063</v>
      </c>
      <c r="E66" s="20" t="s">
        <v>195</v>
      </c>
      <c r="F66" s="19">
        <v>150</v>
      </c>
      <c r="G66" s="18"/>
      <c r="H66" s="18" t="s">
        <v>53</v>
      </c>
      <c r="I66" s="18"/>
      <c r="J66" s="18"/>
      <c r="K66" s="18"/>
      <c r="L66" s="20" t="s">
        <v>196</v>
      </c>
      <c r="M66" s="21">
        <v>42242</v>
      </c>
      <c r="N66" s="19"/>
      <c r="O66" s="5"/>
    </row>
    <row r="67" spans="1:15" x14ac:dyDescent="0.3">
      <c r="A67" s="25"/>
      <c r="B67" s="26"/>
      <c r="C67" s="24"/>
      <c r="D67" s="17">
        <v>1064</v>
      </c>
      <c r="E67" s="20" t="s">
        <v>197</v>
      </c>
      <c r="F67" s="19">
        <v>182</v>
      </c>
      <c r="G67" s="18"/>
      <c r="H67" s="18" t="s">
        <v>53</v>
      </c>
      <c r="I67" s="18"/>
      <c r="J67" s="18"/>
      <c r="K67" s="18"/>
      <c r="L67" s="20" t="s">
        <v>198</v>
      </c>
      <c r="M67" s="21">
        <v>42016</v>
      </c>
      <c r="N67" s="19"/>
      <c r="O67" s="5"/>
    </row>
    <row r="68" spans="1:15" x14ac:dyDescent="0.3">
      <c r="A68" s="25"/>
      <c r="B68" s="26"/>
      <c r="C68" s="24"/>
      <c r="D68" s="17">
        <v>1065</v>
      </c>
      <c r="E68" s="20" t="s">
        <v>199</v>
      </c>
      <c r="F68" s="19">
        <v>200</v>
      </c>
      <c r="G68" s="18"/>
      <c r="H68" s="18" t="s">
        <v>50</v>
      </c>
      <c r="I68" s="18"/>
      <c r="J68" s="18"/>
      <c r="K68" s="18"/>
      <c r="L68" s="20" t="s">
        <v>136</v>
      </c>
      <c r="M68" s="21">
        <v>42333</v>
      </c>
      <c r="N68" s="19"/>
      <c r="O68" s="5"/>
    </row>
    <row r="69" spans="1:15" x14ac:dyDescent="0.3">
      <c r="A69" s="25"/>
      <c r="B69" s="26"/>
      <c r="C69" s="24"/>
      <c r="D69" s="17">
        <v>1066</v>
      </c>
      <c r="E69" s="20" t="s">
        <v>200</v>
      </c>
      <c r="F69" s="19">
        <v>130</v>
      </c>
      <c r="G69" s="18"/>
      <c r="H69" s="18" t="s">
        <v>53</v>
      </c>
      <c r="I69" s="18"/>
      <c r="J69" s="18"/>
      <c r="K69" s="18"/>
      <c r="L69" s="20" t="s">
        <v>201</v>
      </c>
      <c r="M69" s="21">
        <v>42657</v>
      </c>
      <c r="N69" s="19"/>
      <c r="O69" s="5"/>
    </row>
    <row r="70" spans="1:15" x14ac:dyDescent="0.3">
      <c r="A70" s="25"/>
      <c r="B70" s="26"/>
      <c r="C70" s="24"/>
      <c r="D70" s="17">
        <v>1067</v>
      </c>
      <c r="E70" s="20" t="s">
        <v>202</v>
      </c>
      <c r="F70" s="19">
        <v>150</v>
      </c>
      <c r="G70" s="18"/>
      <c r="H70" s="18" t="s">
        <v>50</v>
      </c>
      <c r="I70" s="18"/>
      <c r="J70" s="18"/>
      <c r="K70" s="18"/>
      <c r="L70" s="20" t="s">
        <v>203</v>
      </c>
      <c r="M70" s="21">
        <v>42340</v>
      </c>
      <c r="N70" s="19"/>
      <c r="O70" s="5"/>
    </row>
    <row r="71" spans="1:15" x14ac:dyDescent="0.3">
      <c r="A71" s="25"/>
      <c r="B71" s="26"/>
      <c r="C71" s="24"/>
      <c r="D71" s="17">
        <v>1068</v>
      </c>
      <c r="E71" s="20" t="s">
        <v>204</v>
      </c>
      <c r="F71" s="19">
        <v>166</v>
      </c>
      <c r="G71" s="18"/>
      <c r="H71" s="18" t="s">
        <v>50</v>
      </c>
      <c r="I71" s="18"/>
      <c r="J71" s="18"/>
      <c r="K71" s="18"/>
      <c r="L71" s="20" t="s">
        <v>205</v>
      </c>
      <c r="M71" s="21">
        <v>42152</v>
      </c>
      <c r="N71" s="19"/>
      <c r="O71" s="5"/>
    </row>
    <row r="72" spans="1:15" x14ac:dyDescent="0.3">
      <c r="A72" s="25"/>
      <c r="B72" s="26"/>
      <c r="C72" s="24"/>
      <c r="D72" s="17">
        <v>1069</v>
      </c>
      <c r="E72" s="20" t="s">
        <v>206</v>
      </c>
      <c r="F72" s="19">
        <v>206</v>
      </c>
      <c r="G72" s="18"/>
      <c r="H72" s="18" t="s">
        <v>50</v>
      </c>
      <c r="I72" s="18"/>
      <c r="J72" s="18"/>
      <c r="K72" s="18"/>
      <c r="L72" s="20" t="s">
        <v>207</v>
      </c>
      <c r="M72" s="21">
        <v>42168</v>
      </c>
      <c r="N72" s="19"/>
      <c r="O72" s="5"/>
    </row>
    <row r="73" spans="1:15" x14ac:dyDescent="0.3">
      <c r="A73" s="25"/>
      <c r="B73" s="26"/>
      <c r="C73" s="24"/>
      <c r="D73" s="17">
        <v>1070</v>
      </c>
      <c r="E73" s="20" t="s">
        <v>208</v>
      </c>
      <c r="F73" s="19">
        <v>127</v>
      </c>
      <c r="G73" s="18"/>
      <c r="H73" s="18" t="s">
        <v>50</v>
      </c>
      <c r="I73" s="18"/>
      <c r="J73" s="18"/>
      <c r="K73" s="18"/>
      <c r="L73" s="20" t="s">
        <v>209</v>
      </c>
      <c r="M73" s="21">
        <v>42155</v>
      </c>
      <c r="N73" s="19"/>
      <c r="O73" s="5"/>
    </row>
    <row r="74" spans="1:15" x14ac:dyDescent="0.3">
      <c r="A74" s="25"/>
      <c r="B74" s="26"/>
      <c r="C74" s="24"/>
      <c r="D74" s="17">
        <v>1071</v>
      </c>
      <c r="E74" s="20" t="s">
        <v>210</v>
      </c>
      <c r="F74" s="19">
        <v>148</v>
      </c>
      <c r="G74" s="18"/>
      <c r="H74" s="18" t="s">
        <v>53</v>
      </c>
      <c r="I74" s="18"/>
      <c r="J74" s="18"/>
      <c r="K74" s="18"/>
      <c r="L74" s="20" t="s">
        <v>211</v>
      </c>
      <c r="M74" s="21">
        <v>42334</v>
      </c>
      <c r="N74" s="19"/>
      <c r="O74" s="5"/>
    </row>
    <row r="75" spans="1:15" x14ac:dyDescent="0.3">
      <c r="A75" s="25"/>
      <c r="B75" s="26"/>
      <c r="C75" s="24"/>
      <c r="D75" s="17">
        <v>1072</v>
      </c>
      <c r="E75" s="20" t="s">
        <v>212</v>
      </c>
      <c r="F75" s="19">
        <v>163</v>
      </c>
      <c r="G75" s="18"/>
      <c r="H75" s="18" t="s">
        <v>53</v>
      </c>
      <c r="I75" s="18"/>
      <c r="J75" s="18"/>
      <c r="K75" s="18"/>
      <c r="L75" s="20" t="s">
        <v>213</v>
      </c>
      <c r="M75" s="21">
        <v>42150</v>
      </c>
      <c r="N75" s="19"/>
      <c r="O75" s="5"/>
    </row>
    <row r="76" spans="1:15" x14ac:dyDescent="0.3">
      <c r="A76" s="25"/>
      <c r="B76" s="26"/>
      <c r="C76" s="24"/>
      <c r="D76" s="17">
        <v>1073</v>
      </c>
      <c r="E76" s="20" t="s">
        <v>214</v>
      </c>
      <c r="F76" s="19">
        <v>180</v>
      </c>
      <c r="G76" s="18"/>
      <c r="H76" s="18" t="s">
        <v>53</v>
      </c>
      <c r="I76" s="18"/>
      <c r="J76" s="18"/>
      <c r="K76" s="18"/>
      <c r="L76" s="20" t="s">
        <v>215</v>
      </c>
      <c r="M76" s="21">
        <v>42310</v>
      </c>
      <c r="N76" s="19"/>
      <c r="O76" s="5"/>
    </row>
    <row r="77" spans="1:15" x14ac:dyDescent="0.3">
      <c r="A77" s="25"/>
      <c r="B77" s="26"/>
      <c r="C77" s="24"/>
      <c r="D77" s="17">
        <v>1074</v>
      </c>
      <c r="E77" s="20" t="s">
        <v>47</v>
      </c>
      <c r="F77" s="19">
        <v>226</v>
      </c>
      <c r="G77" s="18"/>
      <c r="H77" s="18" t="s">
        <v>50</v>
      </c>
      <c r="I77" s="18"/>
      <c r="J77" s="18"/>
      <c r="K77" s="18"/>
      <c r="L77" s="20" t="s">
        <v>126</v>
      </c>
      <c r="M77" s="21">
        <v>42304</v>
      </c>
      <c r="N77" s="19"/>
      <c r="O77" s="5"/>
    </row>
    <row r="78" spans="1:15" x14ac:dyDescent="0.3">
      <c r="A78" s="25"/>
      <c r="B78" s="26"/>
      <c r="C78" s="24"/>
      <c r="D78" s="17">
        <v>1075</v>
      </c>
      <c r="E78" s="20" t="s">
        <v>216</v>
      </c>
      <c r="F78" s="19">
        <v>159</v>
      </c>
      <c r="G78" s="18"/>
      <c r="H78" s="18" t="s">
        <v>50</v>
      </c>
      <c r="I78" s="18"/>
      <c r="J78" s="18"/>
      <c r="K78" s="18"/>
      <c r="L78" s="20"/>
      <c r="M78" s="21"/>
      <c r="N78" s="19"/>
      <c r="O78" s="5"/>
    </row>
    <row r="79" spans="1:15" x14ac:dyDescent="0.3">
      <c r="A79" s="25"/>
      <c r="B79" s="26"/>
      <c r="C79" s="24"/>
      <c r="D79" s="17">
        <v>1076</v>
      </c>
      <c r="E79" s="20" t="s">
        <v>217</v>
      </c>
      <c r="F79" s="19">
        <v>145</v>
      </c>
      <c r="G79" s="18"/>
      <c r="H79" s="18" t="s">
        <v>53</v>
      </c>
      <c r="I79" s="18"/>
      <c r="J79" s="18"/>
      <c r="K79" s="18"/>
      <c r="L79" s="20"/>
      <c r="M79" s="21"/>
      <c r="N79" s="19"/>
      <c r="O79" s="5"/>
    </row>
    <row r="80" spans="1:15" x14ac:dyDescent="0.3">
      <c r="A80" s="25"/>
      <c r="B80" s="26"/>
      <c r="C80" s="24"/>
      <c r="D80" s="17">
        <v>1077</v>
      </c>
      <c r="E80" s="20" t="s">
        <v>218</v>
      </c>
      <c r="F80" s="19">
        <v>115</v>
      </c>
      <c r="G80" s="18"/>
      <c r="H80" s="18" t="s">
        <v>53</v>
      </c>
      <c r="I80" s="18"/>
      <c r="J80" s="18"/>
      <c r="K80" s="18"/>
      <c r="L80" s="20"/>
      <c r="M80" s="21"/>
      <c r="N80" s="19"/>
      <c r="O80" s="5"/>
    </row>
    <row r="81" spans="1:15" x14ac:dyDescent="0.3">
      <c r="A81" s="25"/>
      <c r="B81" s="26"/>
      <c r="C81" s="24"/>
      <c r="D81" s="17">
        <v>1078</v>
      </c>
      <c r="E81" s="20" t="s">
        <v>219</v>
      </c>
      <c r="F81" s="19">
        <v>132</v>
      </c>
      <c r="G81" s="18"/>
      <c r="H81" s="18" t="s">
        <v>53</v>
      </c>
      <c r="I81" s="18"/>
      <c r="J81" s="18"/>
      <c r="K81" s="18"/>
      <c r="L81" s="20"/>
      <c r="M81" s="21"/>
      <c r="N81" s="19"/>
      <c r="O81" s="5"/>
    </row>
    <row r="82" spans="1:15" x14ac:dyDescent="0.3">
      <c r="A82" s="25"/>
      <c r="B82" s="26"/>
      <c r="C82" s="24"/>
      <c r="D82" s="17">
        <v>1079</v>
      </c>
      <c r="E82" s="20" t="s">
        <v>220</v>
      </c>
      <c r="F82" s="19">
        <v>153</v>
      </c>
      <c r="G82" s="18"/>
      <c r="H82" s="18" t="s">
        <v>53</v>
      </c>
      <c r="I82" s="18"/>
      <c r="J82" s="18"/>
      <c r="K82" s="18"/>
      <c r="L82" s="20"/>
      <c r="M82" s="21"/>
      <c r="N82" s="19"/>
      <c r="O82" s="5"/>
    </row>
    <row r="83" spans="1:15" x14ac:dyDescent="0.3">
      <c r="A83" s="25"/>
      <c r="B83" s="26"/>
      <c r="C83" s="24"/>
      <c r="D83" s="17">
        <v>1080</v>
      </c>
      <c r="E83" s="20" t="s">
        <v>221</v>
      </c>
      <c r="F83" s="19">
        <v>157</v>
      </c>
      <c r="G83" s="18"/>
      <c r="H83" s="18" t="s">
        <v>50</v>
      </c>
      <c r="I83" s="18"/>
      <c r="J83" s="18"/>
      <c r="K83" s="18"/>
      <c r="L83" s="20"/>
      <c r="M83" s="21"/>
      <c r="N83" s="19"/>
      <c r="O83" s="5"/>
    </row>
    <row r="84" spans="1:15" x14ac:dyDescent="0.3">
      <c r="A84" s="25"/>
      <c r="B84" s="26"/>
      <c r="C84" s="24"/>
      <c r="D84" s="17">
        <v>1081</v>
      </c>
      <c r="E84" s="20" t="s">
        <v>222</v>
      </c>
      <c r="F84" s="19">
        <v>147</v>
      </c>
      <c r="G84" s="18"/>
      <c r="H84" s="18" t="s">
        <v>50</v>
      </c>
      <c r="I84" s="18"/>
      <c r="J84" s="18"/>
      <c r="K84" s="18"/>
      <c r="L84" s="20"/>
      <c r="M84" s="21"/>
      <c r="N84" s="19"/>
      <c r="O84" s="5"/>
    </row>
    <row r="85" spans="1:15" x14ac:dyDescent="0.3">
      <c r="A85" s="25"/>
      <c r="B85" s="26"/>
      <c r="C85" s="24"/>
      <c r="D85" s="17">
        <v>1082</v>
      </c>
      <c r="E85" s="20" t="s">
        <v>223</v>
      </c>
      <c r="F85" s="19">
        <v>181</v>
      </c>
      <c r="G85" s="18"/>
      <c r="H85" s="18" t="s">
        <v>53</v>
      </c>
      <c r="I85" s="18"/>
      <c r="J85" s="18"/>
      <c r="K85" s="18"/>
      <c r="L85" s="20"/>
      <c r="M85" s="21"/>
      <c r="N85" s="19"/>
      <c r="O85" s="5"/>
    </row>
    <row r="86" spans="1:15" x14ac:dyDescent="0.3">
      <c r="A86" s="25"/>
      <c r="B86" s="26"/>
      <c r="C86" s="24"/>
      <c r="D86" s="17">
        <v>1083</v>
      </c>
      <c r="E86" s="20" t="s">
        <v>224</v>
      </c>
      <c r="F86" s="19">
        <v>199</v>
      </c>
      <c r="G86" s="18"/>
      <c r="H86" s="18" t="s">
        <v>50</v>
      </c>
      <c r="I86" s="18"/>
      <c r="J86" s="18"/>
      <c r="K86" s="18"/>
      <c r="L86" s="20"/>
      <c r="M86" s="21"/>
      <c r="N86" s="19"/>
      <c r="O86" s="5"/>
    </row>
    <row r="87" spans="1:15" x14ac:dyDescent="0.3">
      <c r="A87" s="25"/>
      <c r="B87" s="26"/>
      <c r="C87" s="24"/>
      <c r="D87" s="17">
        <v>1084</v>
      </c>
      <c r="E87" s="20" t="s">
        <v>225</v>
      </c>
      <c r="F87" s="19">
        <v>137</v>
      </c>
      <c r="G87" s="18"/>
      <c r="H87" s="18" t="s">
        <v>53</v>
      </c>
      <c r="I87" s="18"/>
      <c r="J87" s="18"/>
      <c r="K87" s="18"/>
      <c r="L87" s="20"/>
      <c r="M87" s="21"/>
      <c r="N87" s="19"/>
      <c r="O87" s="5"/>
    </row>
    <row r="88" spans="1:15" x14ac:dyDescent="0.3">
      <c r="A88" s="25"/>
      <c r="B88" s="26"/>
      <c r="C88" s="24"/>
      <c r="D88" s="17">
        <v>1085</v>
      </c>
      <c r="E88" s="20" t="s">
        <v>226</v>
      </c>
      <c r="F88" s="19">
        <v>104</v>
      </c>
      <c r="G88" s="18"/>
      <c r="H88" s="18" t="s">
        <v>50</v>
      </c>
      <c r="I88" s="18"/>
      <c r="J88" s="18"/>
      <c r="K88" s="18"/>
      <c r="L88" s="20"/>
      <c r="M88" s="21"/>
      <c r="N88" s="19"/>
      <c r="O88" s="5"/>
    </row>
    <row r="89" spans="1:15" x14ac:dyDescent="0.3">
      <c r="A89" s="25"/>
      <c r="B89" s="26"/>
      <c r="C89" s="24"/>
      <c r="D89" s="17">
        <v>1086</v>
      </c>
      <c r="E89" s="20" t="s">
        <v>227</v>
      </c>
      <c r="F89" s="19">
        <v>130</v>
      </c>
      <c r="G89" s="18"/>
      <c r="H89" s="18" t="s">
        <v>50</v>
      </c>
      <c r="I89" s="18"/>
      <c r="J89" s="18"/>
      <c r="K89" s="18"/>
      <c r="L89" s="20"/>
      <c r="M89" s="21"/>
      <c r="N89" s="19"/>
      <c r="O89" s="5"/>
    </row>
    <row r="90" spans="1:15" x14ac:dyDescent="0.3">
      <c r="A90" s="25"/>
      <c r="B90" s="26"/>
      <c r="C90" s="24"/>
      <c r="D90" s="17">
        <v>1087</v>
      </c>
      <c r="E90" s="20" t="s">
        <v>228</v>
      </c>
      <c r="F90" s="19">
        <v>163</v>
      </c>
      <c r="G90" s="18"/>
      <c r="H90" s="18" t="s">
        <v>50</v>
      </c>
      <c r="I90" s="18"/>
      <c r="J90" s="18"/>
      <c r="K90" s="18"/>
      <c r="L90" s="20"/>
      <c r="M90" s="21"/>
      <c r="N90" s="19"/>
      <c r="O90" s="5"/>
    </row>
    <row r="91" spans="1:15" x14ac:dyDescent="0.3">
      <c r="A91" s="25"/>
      <c r="B91" s="26"/>
      <c r="C91" s="24"/>
      <c r="D91" s="17">
        <v>1088</v>
      </c>
      <c r="E91" s="20" t="s">
        <v>229</v>
      </c>
      <c r="F91" s="19">
        <v>175</v>
      </c>
      <c r="G91" s="18"/>
      <c r="H91" s="18" t="s">
        <v>50</v>
      </c>
      <c r="I91" s="18"/>
      <c r="J91" s="18"/>
      <c r="K91" s="18"/>
      <c r="L91" s="20"/>
      <c r="M91" s="21"/>
      <c r="N91" s="19"/>
      <c r="O91" s="5"/>
    </row>
    <row r="92" spans="1:15" x14ac:dyDescent="0.3">
      <c r="A92" s="25"/>
      <c r="B92" s="26"/>
      <c r="C92" s="24"/>
      <c r="D92" s="17">
        <v>1089</v>
      </c>
      <c r="E92" s="20" t="s">
        <v>230</v>
      </c>
      <c r="F92" s="19">
        <v>144</v>
      </c>
      <c r="G92" s="18"/>
      <c r="H92" s="18" t="s">
        <v>50</v>
      </c>
      <c r="I92" s="18"/>
      <c r="J92" s="18"/>
      <c r="K92" s="18"/>
      <c r="L92" s="20"/>
      <c r="M92" s="21"/>
      <c r="N92" s="19"/>
      <c r="O92" s="5"/>
    </row>
    <row r="93" spans="1:15" x14ac:dyDescent="0.3">
      <c r="A93" s="25"/>
      <c r="B93" s="26"/>
      <c r="C93" s="24"/>
      <c r="D93" s="17">
        <v>1090</v>
      </c>
      <c r="E93" s="20" t="s">
        <v>231</v>
      </c>
      <c r="F93" s="19">
        <v>192</v>
      </c>
      <c r="G93" s="18"/>
      <c r="H93" s="18" t="s">
        <v>50</v>
      </c>
      <c r="I93" s="18"/>
      <c r="J93" s="18"/>
      <c r="K93" s="18"/>
      <c r="L93" s="20"/>
      <c r="M93" s="21"/>
      <c r="N93" s="19"/>
      <c r="O93" s="5"/>
    </row>
    <row r="94" spans="1:15" x14ac:dyDescent="0.3">
      <c r="A94" s="25"/>
      <c r="B94" s="26"/>
      <c r="C94" s="24"/>
      <c r="D94" s="17">
        <v>1091</v>
      </c>
      <c r="E94" s="20"/>
      <c r="F94" s="19"/>
      <c r="G94" s="18"/>
      <c r="H94" s="18"/>
      <c r="I94" s="18"/>
      <c r="J94" s="18"/>
      <c r="K94" s="18"/>
      <c r="L94" s="20"/>
      <c r="M94" s="21"/>
      <c r="N94" s="19"/>
      <c r="O94" s="5"/>
    </row>
    <row r="95" spans="1:15" x14ac:dyDescent="0.3">
      <c r="A95" s="25"/>
      <c r="B95" s="26"/>
      <c r="C95" s="24"/>
      <c r="D95" s="17">
        <v>1092</v>
      </c>
      <c r="E95" s="20"/>
      <c r="F95" s="19"/>
      <c r="G95" s="18"/>
      <c r="H95" s="18"/>
      <c r="I95" s="18"/>
      <c r="J95" s="18"/>
      <c r="K95" s="18"/>
      <c r="L95" s="20"/>
      <c r="M95" s="21"/>
      <c r="N95" s="19"/>
      <c r="O95" s="5"/>
    </row>
    <row r="96" spans="1:15" x14ac:dyDescent="0.3">
      <c r="A96" s="25"/>
      <c r="B96" s="26"/>
      <c r="C96" s="24"/>
      <c r="D96" s="17">
        <v>1093</v>
      </c>
      <c r="E96" s="20"/>
      <c r="F96" s="19"/>
      <c r="G96" s="18"/>
      <c r="H96" s="18"/>
      <c r="I96" s="18"/>
      <c r="J96" s="18"/>
      <c r="K96" s="18"/>
      <c r="L96" s="20"/>
      <c r="M96" s="21"/>
      <c r="N96" s="19"/>
      <c r="O96" s="5"/>
    </row>
    <row r="97" spans="1:15" x14ac:dyDescent="0.3">
      <c r="A97" s="25"/>
      <c r="B97" s="26"/>
      <c r="C97" s="24"/>
      <c r="D97" s="17">
        <v>1094</v>
      </c>
      <c r="E97" s="20"/>
      <c r="F97" s="19"/>
      <c r="G97" s="18"/>
      <c r="H97" s="18"/>
      <c r="I97" s="18"/>
      <c r="J97" s="18"/>
      <c r="K97" s="18"/>
      <c r="L97" s="20"/>
      <c r="M97" s="21"/>
      <c r="N97" s="19"/>
      <c r="O97" s="5"/>
    </row>
    <row r="98" spans="1:15" x14ac:dyDescent="0.3">
      <c r="A98" s="25"/>
      <c r="B98" s="26"/>
      <c r="C98" s="24"/>
      <c r="D98" s="17">
        <v>1095</v>
      </c>
      <c r="E98" s="20"/>
      <c r="F98" s="19"/>
      <c r="G98" s="18"/>
      <c r="H98" s="18"/>
      <c r="I98" s="18"/>
      <c r="J98" s="18"/>
      <c r="K98" s="18"/>
      <c r="L98" s="20"/>
      <c r="M98" s="21"/>
      <c r="N98" s="19"/>
      <c r="O98" s="5"/>
    </row>
    <row r="99" spans="1:15" x14ac:dyDescent="0.3">
      <c r="A99" s="25"/>
      <c r="B99" s="26"/>
      <c r="C99" s="24"/>
      <c r="D99" s="17">
        <v>1096</v>
      </c>
      <c r="E99" s="20"/>
      <c r="F99" s="19"/>
      <c r="G99" s="18"/>
      <c r="H99" s="18"/>
      <c r="I99" s="18"/>
      <c r="J99" s="18"/>
      <c r="K99" s="18"/>
      <c r="L99" s="20"/>
      <c r="M99" s="21"/>
      <c r="N99" s="19"/>
      <c r="O99" s="5"/>
    </row>
    <row r="100" spans="1:15" x14ac:dyDescent="0.3">
      <c r="A100" s="25"/>
      <c r="B100" s="26"/>
      <c r="C100" s="24"/>
      <c r="D100" s="17">
        <v>1097</v>
      </c>
      <c r="E100" s="20"/>
      <c r="F100" s="19"/>
      <c r="G100" s="18"/>
      <c r="H100" s="18"/>
      <c r="I100" s="18"/>
      <c r="J100" s="18"/>
      <c r="K100" s="18"/>
      <c r="L100" s="20"/>
      <c r="M100" s="21"/>
      <c r="N100" s="19"/>
      <c r="O100" s="5"/>
    </row>
    <row r="101" spans="1:15" x14ac:dyDescent="0.3">
      <c r="A101" s="25"/>
      <c r="B101" s="26"/>
      <c r="C101" s="24"/>
      <c r="D101" s="17">
        <v>1098</v>
      </c>
      <c r="E101" s="20"/>
      <c r="F101" s="19"/>
      <c r="G101" s="18"/>
      <c r="H101" s="18"/>
      <c r="I101" s="18"/>
      <c r="J101" s="18"/>
      <c r="K101" s="18"/>
      <c r="L101" s="20"/>
      <c r="M101" s="21"/>
      <c r="N101" s="19"/>
      <c r="O101" s="5"/>
    </row>
    <row r="102" spans="1:15" x14ac:dyDescent="0.3">
      <c r="A102" s="25"/>
      <c r="B102" s="26"/>
      <c r="C102" s="24"/>
      <c r="D102" s="17">
        <v>1099</v>
      </c>
      <c r="E102" s="20"/>
      <c r="F102" s="19"/>
      <c r="G102" s="18"/>
      <c r="H102" s="18"/>
      <c r="I102" s="18"/>
      <c r="J102" s="18"/>
      <c r="K102" s="18"/>
      <c r="L102" s="20"/>
      <c r="M102" s="21"/>
      <c r="N102" s="19"/>
      <c r="O102" s="5"/>
    </row>
    <row r="103" spans="1:15" x14ac:dyDescent="0.3">
      <c r="A103" s="25"/>
      <c r="B103" s="26"/>
      <c r="C103" s="24"/>
      <c r="D103" s="17">
        <v>1100</v>
      </c>
      <c r="E103" s="20"/>
      <c r="F103" s="19"/>
      <c r="G103" s="18"/>
      <c r="H103" s="18"/>
      <c r="I103" s="18"/>
      <c r="J103" s="18"/>
      <c r="K103" s="18"/>
      <c r="L103" s="20"/>
      <c r="M103" s="21"/>
      <c r="N103" s="19"/>
      <c r="O103" s="5"/>
    </row>
    <row r="104" spans="1:15" x14ac:dyDescent="0.3">
      <c r="A104" s="25"/>
      <c r="B104" s="26"/>
      <c r="C104" s="24"/>
      <c r="D104" s="17">
        <v>1101</v>
      </c>
      <c r="E104" s="20"/>
      <c r="F104" s="19"/>
      <c r="G104" s="18"/>
      <c r="H104" s="18"/>
      <c r="I104" s="18"/>
      <c r="J104" s="18"/>
      <c r="K104" s="18"/>
      <c r="L104" s="20"/>
      <c r="M104" s="21"/>
      <c r="N104" s="19"/>
      <c r="O104" s="5"/>
    </row>
    <row r="105" spans="1:15" x14ac:dyDescent="0.3">
      <c r="A105" s="25"/>
      <c r="B105" s="26"/>
      <c r="C105" s="24"/>
      <c r="D105" s="17">
        <v>1102</v>
      </c>
      <c r="E105" s="20"/>
      <c r="F105" s="19"/>
      <c r="G105" s="18"/>
      <c r="H105" s="18"/>
      <c r="I105" s="18"/>
      <c r="J105" s="18"/>
      <c r="K105" s="18"/>
      <c r="L105" s="20"/>
      <c r="M105" s="21"/>
      <c r="N105" s="19"/>
      <c r="O105" s="5"/>
    </row>
    <row r="106" spans="1:15" x14ac:dyDescent="0.3">
      <c r="A106" s="25"/>
      <c r="B106" s="26"/>
      <c r="C106" s="24"/>
      <c r="D106" s="17">
        <v>1103</v>
      </c>
      <c r="E106" s="20"/>
      <c r="F106" s="19"/>
      <c r="G106" s="18"/>
      <c r="H106" s="18"/>
      <c r="I106" s="18"/>
      <c r="J106" s="18"/>
      <c r="K106" s="18"/>
      <c r="L106" s="20"/>
      <c r="M106" s="21"/>
      <c r="N106" s="19"/>
      <c r="O106" s="5"/>
    </row>
    <row r="107" spans="1:15" x14ac:dyDescent="0.3">
      <c r="A107" s="25"/>
      <c r="B107" s="26"/>
      <c r="C107" s="24"/>
      <c r="D107" s="17">
        <v>1104</v>
      </c>
      <c r="E107" s="20"/>
      <c r="F107" s="19"/>
      <c r="G107" s="18"/>
      <c r="H107" s="18"/>
      <c r="I107" s="18"/>
      <c r="J107" s="18"/>
      <c r="K107" s="18"/>
      <c r="L107" s="20"/>
      <c r="M107" s="21"/>
      <c r="N107" s="19"/>
      <c r="O107" s="5"/>
    </row>
    <row r="108" spans="1:15" x14ac:dyDescent="0.3">
      <c r="A108" s="25"/>
      <c r="B108" s="26"/>
      <c r="C108" s="24"/>
      <c r="D108" s="17">
        <v>1105</v>
      </c>
      <c r="E108" s="20"/>
      <c r="F108" s="19"/>
      <c r="G108" s="18"/>
      <c r="H108" s="18"/>
      <c r="I108" s="18"/>
      <c r="J108" s="18"/>
      <c r="K108" s="18"/>
      <c r="L108" s="20"/>
      <c r="M108" s="21"/>
      <c r="N108" s="19"/>
      <c r="O108" s="5"/>
    </row>
    <row r="109" spans="1:15" x14ac:dyDescent="0.3">
      <c r="A109" s="25"/>
      <c r="B109" s="26"/>
      <c r="C109" s="24"/>
      <c r="D109" s="17">
        <v>1106</v>
      </c>
      <c r="E109" s="20"/>
      <c r="F109" s="19"/>
      <c r="G109" s="18"/>
      <c r="H109" s="18"/>
      <c r="I109" s="18"/>
      <c r="J109" s="18"/>
      <c r="K109" s="18"/>
      <c r="L109" s="20"/>
      <c r="M109" s="21"/>
      <c r="N109" s="19"/>
      <c r="O109" s="5"/>
    </row>
    <row r="110" spans="1:15" x14ac:dyDescent="0.3">
      <c r="A110" s="25"/>
      <c r="B110" s="26"/>
      <c r="C110" s="24"/>
      <c r="D110" s="17">
        <v>1107</v>
      </c>
      <c r="E110" s="20"/>
      <c r="F110" s="19"/>
      <c r="G110" s="18"/>
      <c r="H110" s="18"/>
      <c r="I110" s="18"/>
      <c r="J110" s="18"/>
      <c r="K110" s="18"/>
      <c r="L110" s="20"/>
      <c r="M110" s="21"/>
      <c r="N110" s="19"/>
      <c r="O110" s="5"/>
    </row>
    <row r="111" spans="1:15" x14ac:dyDescent="0.3">
      <c r="A111" s="25"/>
      <c r="B111" s="26"/>
      <c r="C111" s="24"/>
      <c r="D111" s="17">
        <v>1108</v>
      </c>
      <c r="E111" s="20"/>
      <c r="F111" s="19"/>
      <c r="G111" s="18"/>
      <c r="H111" s="18"/>
      <c r="I111" s="18"/>
      <c r="J111" s="18"/>
      <c r="K111" s="18"/>
      <c r="L111" s="20"/>
      <c r="M111" s="21"/>
      <c r="N111" s="19"/>
      <c r="O111" s="5"/>
    </row>
    <row r="112" spans="1:15" x14ac:dyDescent="0.3">
      <c r="A112" s="25"/>
      <c r="B112" s="26"/>
      <c r="C112" s="24"/>
      <c r="D112" s="17">
        <v>1109</v>
      </c>
      <c r="E112" s="20"/>
      <c r="F112" s="19"/>
      <c r="G112" s="18"/>
      <c r="H112" s="18"/>
      <c r="I112" s="18"/>
      <c r="J112" s="18"/>
      <c r="K112" s="18"/>
      <c r="L112" s="20"/>
      <c r="M112" s="21"/>
      <c r="N112" s="19"/>
      <c r="O112" s="5"/>
    </row>
    <row r="113" spans="1:15" x14ac:dyDescent="0.3">
      <c r="A113" s="25"/>
      <c r="B113" s="26"/>
      <c r="C113" s="24"/>
      <c r="D113" s="17">
        <v>1110</v>
      </c>
      <c r="E113" s="20"/>
      <c r="F113" s="19"/>
      <c r="G113" s="18"/>
      <c r="H113" s="18"/>
      <c r="I113" s="18"/>
      <c r="J113" s="18"/>
      <c r="K113" s="18"/>
      <c r="L113" s="20"/>
      <c r="M113" s="21"/>
      <c r="N113" s="19"/>
      <c r="O113" s="5"/>
    </row>
    <row r="114" spans="1:15" x14ac:dyDescent="0.3">
      <c r="A114" s="25"/>
      <c r="B114" s="26"/>
      <c r="C114" s="24"/>
      <c r="D114" s="17">
        <v>1111</v>
      </c>
      <c r="E114" s="20"/>
      <c r="F114" s="19"/>
      <c r="G114" s="18"/>
      <c r="H114" s="18"/>
      <c r="I114" s="18"/>
      <c r="J114" s="18"/>
      <c r="K114" s="18"/>
      <c r="L114" s="20"/>
      <c r="M114" s="21"/>
      <c r="N114" s="19"/>
      <c r="O114" s="5"/>
    </row>
    <row r="115" spans="1:15" x14ac:dyDescent="0.3">
      <c r="A115" s="25"/>
      <c r="B115" s="26"/>
      <c r="C115" s="24"/>
      <c r="D115" s="17">
        <v>1112</v>
      </c>
      <c r="E115" s="20"/>
      <c r="F115" s="19"/>
      <c r="G115" s="18"/>
      <c r="H115" s="18"/>
      <c r="I115" s="18"/>
      <c r="J115" s="18"/>
      <c r="K115" s="18"/>
      <c r="L115" s="20"/>
      <c r="M115" s="21"/>
      <c r="N115" s="19"/>
      <c r="O115" s="5"/>
    </row>
    <row r="116" spans="1:15" x14ac:dyDescent="0.3">
      <c r="A116" s="25"/>
      <c r="B116" s="26"/>
      <c r="C116" s="24"/>
      <c r="D116" s="17">
        <v>1113</v>
      </c>
      <c r="E116" s="20"/>
      <c r="F116" s="19"/>
      <c r="G116" s="18"/>
      <c r="H116" s="18"/>
      <c r="I116" s="18"/>
      <c r="J116" s="18"/>
      <c r="K116" s="18"/>
      <c r="L116" s="20"/>
      <c r="M116" s="21"/>
      <c r="N116" s="19"/>
      <c r="O116" s="5"/>
    </row>
    <row r="117" spans="1:15" x14ac:dyDescent="0.3">
      <c r="A117" s="25"/>
      <c r="B117" s="26"/>
      <c r="C117" s="24"/>
      <c r="D117" s="17">
        <v>1114</v>
      </c>
      <c r="E117" s="20"/>
      <c r="F117" s="19"/>
      <c r="G117" s="18"/>
      <c r="H117" s="18"/>
      <c r="I117" s="18"/>
      <c r="J117" s="18"/>
      <c r="K117" s="18"/>
      <c r="L117" s="20"/>
      <c r="M117" s="21"/>
      <c r="N117" s="19"/>
      <c r="O117" s="5"/>
    </row>
    <row r="118" spans="1:15" x14ac:dyDescent="0.3">
      <c r="A118" s="25"/>
      <c r="B118" s="26"/>
      <c r="C118" s="24"/>
      <c r="D118" s="17">
        <v>1115</v>
      </c>
      <c r="E118" s="20"/>
      <c r="F118" s="19"/>
      <c r="G118" s="18"/>
      <c r="H118" s="18"/>
      <c r="I118" s="18"/>
      <c r="J118" s="18"/>
      <c r="K118" s="18"/>
      <c r="L118" s="20"/>
      <c r="M118" s="21"/>
      <c r="N118" s="19"/>
      <c r="O118" s="5"/>
    </row>
    <row r="119" spans="1:15" x14ac:dyDescent="0.3">
      <c r="A119" s="25"/>
      <c r="B119" s="26"/>
      <c r="C119" s="24"/>
      <c r="D119" s="17">
        <v>1116</v>
      </c>
      <c r="E119" s="20"/>
      <c r="F119" s="19"/>
      <c r="G119" s="18"/>
      <c r="H119" s="18"/>
      <c r="I119" s="18"/>
      <c r="J119" s="18"/>
      <c r="K119" s="18"/>
      <c r="L119" s="20"/>
      <c r="M119" s="21"/>
      <c r="N119" s="19"/>
      <c r="O119" s="5"/>
    </row>
    <row r="120" spans="1:15" x14ac:dyDescent="0.3">
      <c r="A120" s="25"/>
      <c r="B120" s="26"/>
      <c r="C120" s="24"/>
      <c r="D120" s="17">
        <v>1117</v>
      </c>
      <c r="E120" s="20"/>
      <c r="F120" s="19"/>
      <c r="G120" s="18"/>
      <c r="H120" s="18"/>
      <c r="I120" s="18"/>
      <c r="J120" s="18"/>
      <c r="K120" s="18"/>
      <c r="L120" s="20"/>
      <c r="M120" s="21"/>
      <c r="N120" s="19"/>
      <c r="O120" s="5"/>
    </row>
    <row r="121" spans="1:15" x14ac:dyDescent="0.3">
      <c r="A121" s="25"/>
      <c r="B121" s="26"/>
      <c r="C121" s="24"/>
      <c r="D121" s="17">
        <v>1118</v>
      </c>
      <c r="E121" s="20"/>
      <c r="F121" s="19"/>
      <c r="G121" s="18"/>
      <c r="H121" s="18"/>
      <c r="I121" s="18"/>
      <c r="J121" s="18"/>
      <c r="K121" s="18"/>
      <c r="L121" s="20"/>
      <c r="M121" s="21"/>
      <c r="N121" s="19"/>
      <c r="O121" s="5"/>
    </row>
    <row r="122" spans="1:15" x14ac:dyDescent="0.3">
      <c r="A122" s="25"/>
      <c r="B122" s="26"/>
      <c r="C122" s="24"/>
      <c r="D122" s="17">
        <v>1119</v>
      </c>
      <c r="E122" s="20"/>
      <c r="F122" s="19"/>
      <c r="G122" s="18"/>
      <c r="H122" s="18"/>
      <c r="I122" s="18"/>
      <c r="J122" s="18"/>
      <c r="K122" s="18"/>
      <c r="L122" s="20"/>
      <c r="M122" s="21"/>
      <c r="N122" s="19"/>
      <c r="O122" s="5"/>
    </row>
    <row r="123" spans="1:15" x14ac:dyDescent="0.3">
      <c r="A123" s="25"/>
      <c r="B123" s="26"/>
      <c r="C123" s="24"/>
      <c r="D123" s="17">
        <v>1120</v>
      </c>
      <c r="E123" s="20"/>
      <c r="F123" s="19"/>
      <c r="G123" s="18"/>
      <c r="H123" s="18"/>
      <c r="I123" s="18"/>
      <c r="J123" s="18"/>
      <c r="K123" s="18"/>
      <c r="L123" s="20"/>
      <c r="M123" s="21"/>
      <c r="N123" s="19"/>
      <c r="O123" s="5"/>
    </row>
    <row r="124" spans="1:15" x14ac:dyDescent="0.3">
      <c r="A124" s="25"/>
      <c r="B124" s="26"/>
      <c r="C124" s="24"/>
      <c r="D124" s="17">
        <v>1121</v>
      </c>
      <c r="E124" s="20"/>
      <c r="F124" s="19"/>
      <c r="G124" s="18"/>
      <c r="H124" s="18"/>
      <c r="I124" s="18"/>
      <c r="J124" s="18"/>
      <c r="K124" s="18"/>
      <c r="L124" s="20"/>
      <c r="M124" s="21"/>
      <c r="N124" s="19"/>
      <c r="O124" s="5"/>
    </row>
    <row r="125" spans="1:15" x14ac:dyDescent="0.3">
      <c r="A125" s="25"/>
      <c r="B125" s="26"/>
      <c r="C125" s="24"/>
      <c r="D125" s="17">
        <v>1122</v>
      </c>
      <c r="E125" s="20"/>
      <c r="F125" s="19"/>
      <c r="G125" s="18"/>
      <c r="H125" s="18"/>
      <c r="I125" s="18"/>
      <c r="J125" s="18"/>
      <c r="K125" s="18"/>
      <c r="L125" s="20"/>
      <c r="M125" s="21"/>
      <c r="N125" s="19"/>
      <c r="O125" s="5"/>
    </row>
    <row r="126" spans="1:15" x14ac:dyDescent="0.3">
      <c r="A126" s="25"/>
      <c r="B126" s="26"/>
      <c r="C126" s="24"/>
      <c r="D126" s="17">
        <v>1123</v>
      </c>
      <c r="E126" s="20"/>
      <c r="F126" s="19"/>
      <c r="G126" s="18"/>
      <c r="H126" s="18"/>
      <c r="I126" s="18"/>
      <c r="J126" s="18"/>
      <c r="K126" s="18"/>
      <c r="L126" s="20"/>
      <c r="M126" s="21"/>
      <c r="N126" s="19"/>
      <c r="O126" s="5"/>
    </row>
    <row r="127" spans="1:15" x14ac:dyDescent="0.3">
      <c r="A127" s="25"/>
      <c r="B127" s="26"/>
      <c r="C127" s="24"/>
      <c r="D127" s="17">
        <v>1124</v>
      </c>
      <c r="E127" s="20"/>
      <c r="F127" s="19"/>
      <c r="G127" s="18"/>
      <c r="H127" s="18"/>
      <c r="I127" s="18"/>
      <c r="J127" s="18"/>
      <c r="K127" s="18"/>
      <c r="L127" s="20"/>
      <c r="M127" s="21"/>
      <c r="N127" s="19"/>
      <c r="O127" s="5"/>
    </row>
    <row r="128" spans="1:15" x14ac:dyDescent="0.3">
      <c r="A128" s="25"/>
      <c r="B128" s="26"/>
      <c r="C128" s="24"/>
      <c r="D128" s="17">
        <v>1125</v>
      </c>
      <c r="E128" s="20"/>
      <c r="F128" s="19"/>
      <c r="G128" s="18"/>
      <c r="H128" s="18"/>
      <c r="I128" s="18"/>
      <c r="J128" s="18"/>
      <c r="K128" s="18"/>
      <c r="L128" s="20"/>
      <c r="M128" s="21"/>
      <c r="N128" s="19"/>
      <c r="O128" s="5"/>
    </row>
    <row r="129" spans="1:15" x14ac:dyDescent="0.3">
      <c r="A129" s="25"/>
      <c r="B129" s="26"/>
      <c r="C129" s="24"/>
      <c r="D129" s="17">
        <v>1126</v>
      </c>
      <c r="E129" s="20"/>
      <c r="F129" s="19"/>
      <c r="G129" s="18"/>
      <c r="H129" s="18"/>
      <c r="I129" s="18"/>
      <c r="J129" s="18"/>
      <c r="K129" s="18"/>
      <c r="L129" s="20"/>
      <c r="M129" s="21"/>
      <c r="N129" s="19"/>
      <c r="O129" s="5"/>
    </row>
    <row r="130" spans="1:15" x14ac:dyDescent="0.3">
      <c r="A130" s="25"/>
      <c r="B130" s="26"/>
      <c r="C130" s="24"/>
      <c r="D130" s="17">
        <v>1127</v>
      </c>
      <c r="E130" s="20"/>
      <c r="F130" s="19"/>
      <c r="G130" s="18"/>
      <c r="H130" s="18"/>
      <c r="I130" s="18"/>
      <c r="J130" s="18"/>
      <c r="K130" s="18"/>
      <c r="L130" s="20"/>
      <c r="M130" s="21"/>
      <c r="N130" s="19"/>
      <c r="O130" s="5"/>
    </row>
    <row r="131" spans="1:15" x14ac:dyDescent="0.3">
      <c r="A131" s="25"/>
      <c r="B131" s="26"/>
      <c r="C131" s="24"/>
      <c r="D131" s="17">
        <v>1128</v>
      </c>
      <c r="E131" s="20"/>
      <c r="F131" s="19"/>
      <c r="G131" s="18"/>
      <c r="H131" s="18"/>
      <c r="I131" s="18"/>
      <c r="J131" s="18"/>
      <c r="K131" s="18"/>
      <c r="L131" s="20"/>
      <c r="M131" s="21"/>
      <c r="N131" s="19"/>
      <c r="O131" s="5"/>
    </row>
    <row r="132" spans="1:15" x14ac:dyDescent="0.3">
      <c r="A132" s="25"/>
      <c r="B132" s="26"/>
      <c r="C132" s="24"/>
      <c r="D132" s="17">
        <v>1129</v>
      </c>
      <c r="E132" s="20"/>
      <c r="F132" s="19"/>
      <c r="G132" s="18"/>
      <c r="H132" s="18"/>
      <c r="I132" s="18"/>
      <c r="J132" s="18"/>
      <c r="K132" s="18"/>
      <c r="L132" s="20"/>
      <c r="M132" s="21"/>
      <c r="N132" s="19"/>
      <c r="O132" s="5"/>
    </row>
    <row r="133" spans="1:15" x14ac:dyDescent="0.3">
      <c r="A133" s="25"/>
      <c r="B133" s="26"/>
      <c r="C133" s="24"/>
      <c r="D133" s="17">
        <v>1130</v>
      </c>
      <c r="E133" s="20"/>
      <c r="F133" s="19"/>
      <c r="G133" s="18"/>
      <c r="H133" s="18"/>
      <c r="I133" s="18"/>
      <c r="J133" s="18"/>
      <c r="K133" s="18"/>
      <c r="L133" s="20"/>
      <c r="M133" s="21"/>
      <c r="N133" s="19"/>
      <c r="O133" s="5"/>
    </row>
    <row r="134" spans="1:15" x14ac:dyDescent="0.3">
      <c r="A134" s="25"/>
      <c r="B134" s="26"/>
      <c r="C134" s="24"/>
      <c r="D134" s="17">
        <v>1131</v>
      </c>
      <c r="E134" s="20"/>
      <c r="F134" s="19"/>
      <c r="G134" s="18"/>
      <c r="H134" s="18"/>
      <c r="I134" s="18"/>
      <c r="J134" s="18"/>
      <c r="K134" s="18"/>
      <c r="L134" s="20"/>
      <c r="M134" s="21"/>
      <c r="N134" s="19"/>
      <c r="O134" s="5"/>
    </row>
    <row r="135" spans="1:15" x14ac:dyDescent="0.3">
      <c r="A135" s="25"/>
      <c r="B135" s="26"/>
      <c r="C135" s="24"/>
      <c r="D135" s="17">
        <v>1132</v>
      </c>
      <c r="E135" s="20"/>
      <c r="F135" s="19"/>
      <c r="G135" s="18"/>
      <c r="H135" s="18"/>
      <c r="I135" s="18"/>
      <c r="J135" s="18"/>
      <c r="K135" s="18"/>
      <c r="L135" s="20"/>
      <c r="M135" s="21"/>
      <c r="N135" s="19"/>
      <c r="O135" s="5"/>
    </row>
    <row r="136" spans="1:15" x14ac:dyDescent="0.3">
      <c r="A136" s="25"/>
      <c r="B136" s="26"/>
      <c r="C136" s="24"/>
      <c r="D136" s="17">
        <v>1133</v>
      </c>
      <c r="E136" s="20"/>
      <c r="F136" s="19"/>
      <c r="G136" s="18"/>
      <c r="H136" s="18"/>
      <c r="I136" s="18"/>
      <c r="J136" s="18"/>
      <c r="K136" s="18"/>
      <c r="L136" s="20"/>
      <c r="M136" s="21"/>
      <c r="N136" s="19"/>
      <c r="O136" s="5"/>
    </row>
    <row r="137" spans="1:15" x14ac:dyDescent="0.3">
      <c r="A137" s="25"/>
      <c r="B137" s="26"/>
      <c r="C137" s="24"/>
      <c r="D137" s="17">
        <v>1134</v>
      </c>
      <c r="E137" s="20"/>
      <c r="F137" s="19"/>
      <c r="G137" s="18"/>
      <c r="H137" s="18"/>
      <c r="I137" s="18"/>
      <c r="J137" s="18"/>
      <c r="K137" s="18"/>
      <c r="L137" s="20"/>
      <c r="M137" s="21"/>
      <c r="N137" s="19"/>
      <c r="O137" s="5"/>
    </row>
    <row r="138" spans="1:15" x14ac:dyDescent="0.3">
      <c r="A138" s="25"/>
      <c r="B138" s="26"/>
      <c r="C138" s="24"/>
      <c r="D138" s="17">
        <v>1135</v>
      </c>
      <c r="E138" s="20"/>
      <c r="F138" s="19"/>
      <c r="G138" s="18"/>
      <c r="H138" s="18"/>
      <c r="I138" s="18"/>
      <c r="J138" s="18"/>
      <c r="K138" s="18"/>
      <c r="L138" s="20"/>
      <c r="M138" s="21"/>
      <c r="N138" s="19"/>
      <c r="O138" s="5"/>
    </row>
    <row r="139" spans="1:15" x14ac:dyDescent="0.3">
      <c r="A139" s="25"/>
      <c r="B139" s="26"/>
      <c r="C139" s="24"/>
      <c r="D139" s="17">
        <v>1136</v>
      </c>
      <c r="E139" s="20"/>
      <c r="F139" s="19"/>
      <c r="G139" s="18"/>
      <c r="H139" s="18"/>
      <c r="I139" s="18"/>
      <c r="J139" s="18"/>
      <c r="K139" s="18"/>
      <c r="L139" s="20"/>
      <c r="M139" s="21"/>
      <c r="N139" s="19"/>
      <c r="O139" s="5"/>
    </row>
    <row r="140" spans="1:15" x14ac:dyDescent="0.3">
      <c r="A140" s="25"/>
      <c r="B140" s="26"/>
      <c r="C140" s="24"/>
      <c r="D140" s="17">
        <v>1137</v>
      </c>
      <c r="E140" s="20"/>
      <c r="F140" s="19"/>
      <c r="G140" s="18"/>
      <c r="H140" s="18"/>
      <c r="I140" s="18"/>
      <c r="J140" s="18"/>
      <c r="K140" s="18"/>
      <c r="L140" s="20"/>
      <c r="M140" s="21"/>
      <c r="N140" s="19"/>
      <c r="O140" s="5"/>
    </row>
    <row r="141" spans="1:15" x14ac:dyDescent="0.3">
      <c r="A141" s="25"/>
      <c r="B141" s="26"/>
      <c r="C141" s="24"/>
      <c r="D141" s="17">
        <v>1138</v>
      </c>
      <c r="E141" s="20"/>
      <c r="F141" s="19"/>
      <c r="G141" s="18"/>
      <c r="H141" s="18"/>
      <c r="I141" s="18"/>
      <c r="J141" s="18"/>
      <c r="K141" s="18"/>
      <c r="L141" s="20"/>
      <c r="M141" s="21"/>
      <c r="N141" s="19"/>
      <c r="O141" s="5"/>
    </row>
    <row r="142" spans="1:15" x14ac:dyDescent="0.3">
      <c r="A142" s="25"/>
      <c r="B142" s="26"/>
      <c r="C142" s="24"/>
      <c r="D142" s="17">
        <v>1139</v>
      </c>
      <c r="E142" s="20"/>
      <c r="F142" s="19"/>
      <c r="G142" s="18"/>
      <c r="H142" s="18"/>
      <c r="I142" s="18"/>
      <c r="J142" s="18"/>
      <c r="K142" s="18"/>
      <c r="L142" s="20"/>
      <c r="M142" s="21"/>
      <c r="N142" s="19"/>
      <c r="O142" s="5"/>
    </row>
    <row r="143" spans="1:15" x14ac:dyDescent="0.3">
      <c r="A143" s="25"/>
      <c r="B143" s="26"/>
      <c r="C143" s="24"/>
      <c r="D143" s="17">
        <v>1140</v>
      </c>
      <c r="E143" s="20"/>
      <c r="F143" s="19"/>
      <c r="G143" s="18"/>
      <c r="H143" s="18"/>
      <c r="I143" s="18"/>
      <c r="J143" s="18"/>
      <c r="K143" s="18"/>
      <c r="L143" s="20"/>
      <c r="M143" s="21"/>
      <c r="N143" s="19"/>
      <c r="O143" s="5"/>
    </row>
    <row r="144" spans="1:15" x14ac:dyDescent="0.3">
      <c r="A144" s="25"/>
      <c r="B144" s="26"/>
      <c r="C144" s="24"/>
      <c r="D144" s="17">
        <v>1141</v>
      </c>
      <c r="E144" s="20"/>
      <c r="F144" s="19"/>
      <c r="G144" s="18"/>
      <c r="H144" s="18"/>
      <c r="I144" s="18"/>
      <c r="J144" s="18"/>
      <c r="K144" s="18"/>
      <c r="L144" s="20"/>
      <c r="M144" s="21"/>
      <c r="N144" s="19"/>
      <c r="O144" s="5"/>
    </row>
    <row r="145" spans="1:15" x14ac:dyDescent="0.3">
      <c r="A145" s="25"/>
      <c r="B145" s="26"/>
      <c r="C145" s="24"/>
      <c r="D145" s="17">
        <v>1142</v>
      </c>
      <c r="E145" s="20"/>
      <c r="F145" s="19"/>
      <c r="G145" s="18"/>
      <c r="H145" s="18"/>
      <c r="I145" s="18"/>
      <c r="J145" s="18"/>
      <c r="K145" s="18"/>
      <c r="L145" s="20"/>
      <c r="M145" s="21"/>
      <c r="N145" s="19"/>
      <c r="O145" s="5"/>
    </row>
    <row r="146" spans="1:15" x14ac:dyDescent="0.3">
      <c r="A146" s="25"/>
      <c r="B146" s="26"/>
      <c r="C146" s="24"/>
      <c r="D146" s="17">
        <v>1143</v>
      </c>
      <c r="E146" s="20"/>
      <c r="F146" s="19"/>
      <c r="G146" s="18"/>
      <c r="H146" s="18"/>
      <c r="I146" s="18"/>
      <c r="J146" s="18"/>
      <c r="K146" s="18"/>
      <c r="L146" s="20"/>
      <c r="M146" s="21"/>
      <c r="N146" s="19"/>
      <c r="O146" s="5"/>
    </row>
    <row r="147" spans="1:15" x14ac:dyDescent="0.3">
      <c r="A147" s="25"/>
      <c r="B147" s="26"/>
      <c r="C147" s="24"/>
      <c r="D147" s="17">
        <v>1144</v>
      </c>
      <c r="E147" s="20"/>
      <c r="F147" s="19"/>
      <c r="G147" s="18"/>
      <c r="H147" s="18"/>
      <c r="I147" s="18"/>
      <c r="J147" s="18"/>
      <c r="K147" s="18"/>
      <c r="L147" s="20"/>
      <c r="M147" s="21"/>
      <c r="N147" s="19"/>
      <c r="O147" s="5"/>
    </row>
    <row r="148" spans="1:15" x14ac:dyDescent="0.3">
      <c r="A148" s="25"/>
      <c r="B148" s="26"/>
      <c r="C148" s="24"/>
      <c r="D148" s="17">
        <v>1145</v>
      </c>
      <c r="E148" s="20"/>
      <c r="F148" s="19"/>
      <c r="G148" s="18"/>
      <c r="H148" s="18"/>
      <c r="I148" s="18"/>
      <c r="J148" s="18"/>
      <c r="K148" s="18"/>
      <c r="L148" s="20"/>
      <c r="M148" s="21"/>
      <c r="N148" s="19"/>
      <c r="O148" s="5"/>
    </row>
    <row r="149" spans="1:15" x14ac:dyDescent="0.3">
      <c r="A149" s="25"/>
      <c r="B149" s="26"/>
      <c r="C149" s="24"/>
      <c r="D149" s="17">
        <v>1146</v>
      </c>
      <c r="E149" s="20"/>
      <c r="F149" s="19"/>
      <c r="G149" s="18"/>
      <c r="H149" s="18"/>
      <c r="I149" s="18"/>
      <c r="J149" s="18"/>
      <c r="K149" s="18"/>
      <c r="L149" s="20"/>
      <c r="M149" s="21"/>
      <c r="N149" s="19"/>
      <c r="O149" s="5"/>
    </row>
    <row r="150" spans="1:15" x14ac:dyDescent="0.3">
      <c r="A150" s="25"/>
      <c r="B150" s="26"/>
      <c r="C150" s="24"/>
      <c r="D150" s="17">
        <v>1147</v>
      </c>
      <c r="E150" s="20"/>
      <c r="F150" s="19"/>
      <c r="G150" s="18"/>
      <c r="H150" s="18"/>
      <c r="I150" s="18"/>
      <c r="J150" s="18"/>
      <c r="K150" s="18"/>
      <c r="L150" s="20"/>
      <c r="M150" s="21"/>
      <c r="N150" s="19"/>
      <c r="O150" s="5"/>
    </row>
    <row r="151" spans="1:15" x14ac:dyDescent="0.3">
      <c r="A151" s="25"/>
      <c r="B151" s="26"/>
      <c r="C151" s="24"/>
      <c r="D151" s="17">
        <v>1148</v>
      </c>
      <c r="E151" s="20"/>
      <c r="F151" s="19"/>
      <c r="G151" s="18"/>
      <c r="H151" s="18"/>
      <c r="I151" s="18"/>
      <c r="J151" s="18"/>
      <c r="K151" s="18"/>
      <c r="L151" s="20"/>
      <c r="M151" s="21"/>
      <c r="N151" s="19"/>
      <c r="O151" s="5"/>
    </row>
    <row r="152" spans="1:15" x14ac:dyDescent="0.3">
      <c r="A152" s="25"/>
      <c r="B152" s="26"/>
      <c r="C152" s="24"/>
      <c r="D152" s="17">
        <v>1149</v>
      </c>
      <c r="E152" s="20"/>
      <c r="F152" s="19"/>
      <c r="G152" s="18"/>
      <c r="H152" s="18"/>
      <c r="I152" s="18"/>
      <c r="J152" s="18"/>
      <c r="K152" s="18"/>
      <c r="L152" s="20"/>
      <c r="M152" s="21"/>
      <c r="N152" s="19"/>
      <c r="O152" s="5"/>
    </row>
    <row r="153" spans="1:15" x14ac:dyDescent="0.3">
      <c r="A153" s="25"/>
      <c r="B153" s="26"/>
      <c r="C153" s="24"/>
      <c r="D153" s="17">
        <v>1150</v>
      </c>
      <c r="E153" s="20"/>
      <c r="F153" s="19"/>
      <c r="G153" s="18"/>
      <c r="H153" s="18"/>
      <c r="I153" s="18"/>
      <c r="J153" s="18"/>
      <c r="K153" s="18"/>
      <c r="L153" s="20"/>
      <c r="M153" s="21"/>
      <c r="N153" s="19"/>
      <c r="O153" s="5"/>
    </row>
    <row r="154" spans="1:15" x14ac:dyDescent="0.3">
      <c r="A154" s="25"/>
      <c r="B154" s="26"/>
      <c r="C154" s="24"/>
      <c r="D154" s="17">
        <v>1151</v>
      </c>
      <c r="E154" s="20"/>
      <c r="F154" s="19"/>
      <c r="G154" s="18"/>
      <c r="H154" s="18"/>
      <c r="I154" s="18"/>
      <c r="J154" s="18"/>
      <c r="K154" s="18"/>
      <c r="L154" s="20"/>
      <c r="M154" s="21"/>
      <c r="N154" s="19"/>
      <c r="O154" s="5"/>
    </row>
    <row r="155" spans="1:15" x14ac:dyDescent="0.3">
      <c r="A155" s="25"/>
      <c r="B155" s="26"/>
      <c r="C155" s="24"/>
      <c r="D155" s="17">
        <v>1152</v>
      </c>
      <c r="E155" s="20"/>
      <c r="F155" s="19"/>
      <c r="G155" s="18"/>
      <c r="H155" s="18"/>
      <c r="I155" s="18"/>
      <c r="J155" s="18"/>
      <c r="K155" s="18"/>
      <c r="L155" s="20"/>
      <c r="M155" s="21"/>
      <c r="N155" s="19"/>
      <c r="O155" s="5"/>
    </row>
    <row r="156" spans="1:15" x14ac:dyDescent="0.3">
      <c r="A156" s="25"/>
      <c r="B156" s="26"/>
      <c r="C156" s="24"/>
      <c r="D156" s="17">
        <v>1153</v>
      </c>
      <c r="E156" s="20"/>
      <c r="F156" s="19"/>
      <c r="G156" s="18"/>
      <c r="H156" s="18"/>
      <c r="I156" s="18"/>
      <c r="J156" s="18"/>
      <c r="K156" s="18"/>
      <c r="L156" s="20"/>
      <c r="M156" s="21"/>
      <c r="N156" s="19"/>
      <c r="O156" s="5"/>
    </row>
    <row r="157" spans="1:15" x14ac:dyDescent="0.3">
      <c r="A157" s="25"/>
      <c r="B157" s="26"/>
      <c r="C157" s="24"/>
      <c r="D157" s="17">
        <v>1154</v>
      </c>
      <c r="E157" s="20"/>
      <c r="F157" s="19"/>
      <c r="G157" s="18"/>
      <c r="H157" s="18"/>
      <c r="I157" s="18"/>
      <c r="J157" s="18"/>
      <c r="K157" s="18"/>
      <c r="L157" s="20"/>
      <c r="M157" s="21"/>
      <c r="N157" s="19"/>
      <c r="O157" s="5"/>
    </row>
    <row r="158" spans="1:15" x14ac:dyDescent="0.3">
      <c r="A158" s="25"/>
      <c r="B158" s="26"/>
      <c r="C158" s="24"/>
      <c r="D158" s="17">
        <v>1155</v>
      </c>
      <c r="E158" s="20"/>
      <c r="F158" s="19"/>
      <c r="G158" s="18"/>
      <c r="H158" s="18"/>
      <c r="I158" s="18"/>
      <c r="J158" s="18"/>
      <c r="K158" s="18"/>
      <c r="L158" s="20"/>
      <c r="M158" s="21"/>
      <c r="N158" s="19"/>
      <c r="O158" s="5"/>
    </row>
    <row r="159" spans="1:15" x14ac:dyDescent="0.3">
      <c r="A159" s="25"/>
      <c r="B159" s="26"/>
      <c r="C159" s="24"/>
      <c r="D159" s="17">
        <v>1156</v>
      </c>
      <c r="E159" s="20"/>
      <c r="F159" s="19"/>
      <c r="G159" s="18"/>
      <c r="H159" s="18"/>
      <c r="I159" s="18"/>
      <c r="J159" s="18"/>
      <c r="K159" s="18"/>
      <c r="L159" s="20"/>
      <c r="M159" s="21"/>
      <c r="N159" s="19"/>
      <c r="O159" s="5"/>
    </row>
    <row r="160" spans="1:15" x14ac:dyDescent="0.3">
      <c r="A160" s="25"/>
      <c r="B160" s="26"/>
      <c r="C160" s="24"/>
      <c r="D160" s="17">
        <v>1157</v>
      </c>
      <c r="E160" s="20"/>
      <c r="F160" s="19"/>
      <c r="G160" s="18"/>
      <c r="H160" s="18"/>
      <c r="I160" s="18"/>
      <c r="J160" s="18"/>
      <c r="K160" s="18"/>
      <c r="L160" s="20"/>
      <c r="M160" s="21"/>
      <c r="N160" s="19"/>
      <c r="O160" s="5"/>
    </row>
    <row r="161" spans="1:15" x14ac:dyDescent="0.3">
      <c r="A161" s="25"/>
      <c r="B161" s="26"/>
      <c r="C161" s="24"/>
      <c r="D161" s="17">
        <v>1158</v>
      </c>
      <c r="E161" s="20"/>
      <c r="F161" s="19"/>
      <c r="G161" s="18"/>
      <c r="H161" s="18"/>
      <c r="I161" s="18"/>
      <c r="J161" s="18"/>
      <c r="K161" s="18"/>
      <c r="L161" s="20"/>
      <c r="M161" s="21"/>
      <c r="N161" s="19"/>
      <c r="O161" s="5"/>
    </row>
    <row r="162" spans="1:15" x14ac:dyDescent="0.3">
      <c r="A162" s="25"/>
      <c r="B162" s="26"/>
      <c r="C162" s="24"/>
      <c r="D162" s="17">
        <v>1159</v>
      </c>
      <c r="E162" s="20"/>
      <c r="F162" s="19"/>
      <c r="G162" s="18"/>
      <c r="H162" s="18"/>
      <c r="I162" s="18"/>
      <c r="J162" s="18"/>
      <c r="K162" s="18"/>
      <c r="L162" s="20"/>
      <c r="M162" s="21"/>
      <c r="N162" s="19"/>
      <c r="O162" s="5"/>
    </row>
    <row r="163" spans="1:15" x14ac:dyDescent="0.3">
      <c r="A163" s="25"/>
      <c r="B163" s="26"/>
      <c r="C163" s="24"/>
      <c r="D163" s="17">
        <v>1160</v>
      </c>
      <c r="E163" s="20"/>
      <c r="F163" s="19"/>
      <c r="G163" s="18"/>
      <c r="H163" s="18"/>
      <c r="I163" s="18"/>
      <c r="J163" s="18"/>
      <c r="K163" s="18"/>
      <c r="L163" s="20"/>
      <c r="M163" s="21"/>
      <c r="N163" s="19"/>
      <c r="O163" s="5"/>
    </row>
    <row r="164" spans="1:15" x14ac:dyDescent="0.3">
      <c r="A164" s="25"/>
      <c r="B164" s="26"/>
      <c r="C164" s="24"/>
      <c r="D164" s="17">
        <v>1161</v>
      </c>
      <c r="E164" s="20"/>
      <c r="F164" s="19"/>
      <c r="G164" s="18"/>
      <c r="H164" s="18"/>
      <c r="I164" s="18"/>
      <c r="J164" s="18"/>
      <c r="K164" s="18"/>
      <c r="L164" s="20"/>
      <c r="M164" s="21"/>
      <c r="N164" s="19"/>
      <c r="O164" s="5"/>
    </row>
    <row r="165" spans="1:15" x14ac:dyDescent="0.3">
      <c r="A165" s="25"/>
      <c r="B165" s="26"/>
      <c r="C165" s="24"/>
      <c r="D165" s="17">
        <v>1162</v>
      </c>
      <c r="E165" s="20"/>
      <c r="F165" s="19"/>
      <c r="G165" s="18"/>
      <c r="H165" s="18"/>
      <c r="I165" s="18"/>
      <c r="J165" s="18"/>
      <c r="K165" s="18"/>
      <c r="L165" s="20"/>
      <c r="M165" s="21"/>
      <c r="N165" s="19"/>
      <c r="O165" s="5"/>
    </row>
    <row r="166" spans="1:15" x14ac:dyDescent="0.3">
      <c r="A166" s="25"/>
      <c r="B166" s="26"/>
      <c r="C166" s="24"/>
      <c r="D166" s="17">
        <v>1163</v>
      </c>
      <c r="E166" s="20"/>
      <c r="F166" s="19"/>
      <c r="G166" s="18"/>
      <c r="H166" s="18"/>
      <c r="I166" s="18"/>
      <c r="J166" s="18"/>
      <c r="K166" s="18"/>
      <c r="L166" s="20"/>
      <c r="M166" s="21"/>
      <c r="N166" s="19"/>
      <c r="O166" s="5"/>
    </row>
    <row r="167" spans="1:15" x14ac:dyDescent="0.3">
      <c r="A167" s="25"/>
      <c r="B167" s="26"/>
      <c r="C167" s="24"/>
      <c r="D167" s="17">
        <v>1164</v>
      </c>
      <c r="E167" s="20"/>
      <c r="F167" s="19"/>
      <c r="G167" s="18"/>
      <c r="H167" s="18"/>
      <c r="I167" s="18"/>
      <c r="J167" s="18"/>
      <c r="K167" s="18"/>
      <c r="L167" s="20"/>
      <c r="M167" s="21"/>
      <c r="N167" s="19"/>
      <c r="O167" s="5"/>
    </row>
    <row r="168" spans="1:15" x14ac:dyDescent="0.3">
      <c r="A168" s="25"/>
      <c r="B168" s="26"/>
      <c r="C168" s="24"/>
      <c r="D168" s="17">
        <v>1165</v>
      </c>
      <c r="E168" s="20"/>
      <c r="F168" s="19"/>
      <c r="G168" s="18"/>
      <c r="H168" s="18"/>
      <c r="I168" s="18"/>
      <c r="J168" s="18"/>
      <c r="K168" s="18"/>
      <c r="L168" s="20"/>
      <c r="M168" s="21"/>
      <c r="N168" s="19"/>
      <c r="O168" s="5"/>
    </row>
    <row r="169" spans="1:15" x14ac:dyDescent="0.3">
      <c r="A169" s="25"/>
      <c r="B169" s="26"/>
      <c r="C169" s="24"/>
      <c r="D169" s="17">
        <v>1166</v>
      </c>
      <c r="E169" s="20"/>
      <c r="F169" s="19"/>
      <c r="G169" s="18"/>
      <c r="H169" s="18"/>
      <c r="I169" s="18"/>
      <c r="J169" s="18"/>
      <c r="K169" s="18"/>
      <c r="L169" s="20"/>
      <c r="M169" s="21"/>
      <c r="N169" s="19"/>
      <c r="O169" s="5"/>
    </row>
    <row r="170" spans="1:15" x14ac:dyDescent="0.3">
      <c r="A170" s="25"/>
      <c r="B170" s="26"/>
      <c r="C170" s="24"/>
      <c r="D170" s="17">
        <v>1167</v>
      </c>
      <c r="E170" s="20"/>
      <c r="F170" s="19"/>
      <c r="G170" s="18"/>
      <c r="H170" s="18"/>
      <c r="I170" s="18"/>
      <c r="J170" s="18"/>
      <c r="K170" s="18"/>
      <c r="L170" s="20"/>
      <c r="M170" s="21"/>
      <c r="N170" s="19"/>
      <c r="O170" s="5"/>
    </row>
    <row r="171" spans="1:15" x14ac:dyDescent="0.3">
      <c r="A171" s="25"/>
      <c r="B171" s="26"/>
      <c r="C171" s="24"/>
      <c r="D171" s="17">
        <v>1168</v>
      </c>
      <c r="E171" s="20"/>
      <c r="F171" s="19"/>
      <c r="G171" s="18"/>
      <c r="H171" s="18"/>
      <c r="I171" s="18"/>
      <c r="J171" s="18"/>
      <c r="K171" s="18"/>
      <c r="L171" s="20"/>
      <c r="M171" s="21"/>
      <c r="N171" s="19"/>
      <c r="O171" s="5"/>
    </row>
    <row r="172" spans="1:15" x14ac:dyDescent="0.3">
      <c r="A172" s="25"/>
      <c r="B172" s="26"/>
      <c r="C172" s="24"/>
      <c r="D172" s="17">
        <v>1169</v>
      </c>
      <c r="E172" s="20"/>
      <c r="F172" s="19"/>
      <c r="G172" s="18"/>
      <c r="H172" s="18"/>
      <c r="I172" s="18"/>
      <c r="J172" s="18"/>
      <c r="K172" s="18"/>
      <c r="L172" s="20"/>
      <c r="M172" s="21"/>
      <c r="N172" s="19"/>
      <c r="O172" s="5"/>
    </row>
    <row r="173" spans="1:15" x14ac:dyDescent="0.3">
      <c r="A173" s="25"/>
      <c r="B173" s="26"/>
      <c r="C173" s="24"/>
      <c r="D173" s="17">
        <v>1170</v>
      </c>
      <c r="E173" s="20"/>
      <c r="F173" s="19"/>
      <c r="G173" s="18"/>
      <c r="H173" s="18"/>
      <c r="I173" s="18"/>
      <c r="J173" s="18"/>
      <c r="K173" s="18"/>
      <c r="L173" s="20"/>
      <c r="M173" s="21"/>
      <c r="N173" s="19"/>
      <c r="O173" s="5"/>
    </row>
    <row r="174" spans="1:15" x14ac:dyDescent="0.3">
      <c r="A174" s="25"/>
      <c r="B174" s="26"/>
      <c r="C174" s="24"/>
      <c r="D174" s="17">
        <v>1171</v>
      </c>
      <c r="E174" s="20"/>
      <c r="F174" s="19"/>
      <c r="G174" s="18"/>
      <c r="H174" s="18"/>
      <c r="I174" s="18"/>
      <c r="J174" s="18"/>
      <c r="K174" s="18"/>
      <c r="L174" s="20"/>
      <c r="M174" s="21"/>
      <c r="N174" s="19"/>
      <c r="O174" s="5"/>
    </row>
    <row r="175" spans="1:15" x14ac:dyDescent="0.3">
      <c r="A175" s="25"/>
      <c r="B175" s="26"/>
      <c r="C175" s="24"/>
      <c r="D175" s="17">
        <v>1172</v>
      </c>
      <c r="E175" s="20"/>
      <c r="F175" s="19"/>
      <c r="G175" s="18"/>
      <c r="H175" s="18"/>
      <c r="I175" s="18"/>
      <c r="J175" s="18"/>
      <c r="K175" s="18"/>
      <c r="L175" s="20"/>
      <c r="M175" s="21"/>
      <c r="N175" s="19"/>
      <c r="O175" s="5"/>
    </row>
    <row r="176" spans="1:15" x14ac:dyDescent="0.3">
      <c r="A176" s="25"/>
      <c r="B176" s="26"/>
      <c r="C176" s="24"/>
      <c r="D176" s="17">
        <v>1173</v>
      </c>
      <c r="E176" s="20"/>
      <c r="F176" s="19"/>
      <c r="G176" s="18"/>
      <c r="H176" s="18"/>
      <c r="I176" s="18"/>
      <c r="J176" s="18"/>
      <c r="K176" s="18"/>
      <c r="L176" s="20"/>
      <c r="M176" s="21"/>
      <c r="N176" s="19"/>
      <c r="O176" s="5"/>
    </row>
    <row r="177" spans="1:15" x14ac:dyDescent="0.3">
      <c r="A177" s="25"/>
      <c r="B177" s="26"/>
      <c r="C177" s="24"/>
      <c r="D177" s="17">
        <v>1174</v>
      </c>
      <c r="E177" s="20"/>
      <c r="F177" s="19"/>
      <c r="G177" s="18"/>
      <c r="H177" s="18"/>
      <c r="I177" s="18"/>
      <c r="J177" s="18"/>
      <c r="K177" s="18"/>
      <c r="L177" s="20"/>
      <c r="M177" s="21"/>
      <c r="N177" s="19"/>
      <c r="O177" s="5"/>
    </row>
    <row r="178" spans="1:15" x14ac:dyDescent="0.3">
      <c r="A178" s="25"/>
      <c r="B178" s="26"/>
      <c r="C178" s="24"/>
      <c r="D178" s="17">
        <v>1175</v>
      </c>
      <c r="E178" s="20"/>
      <c r="F178" s="19"/>
      <c r="G178" s="18"/>
      <c r="H178" s="18"/>
      <c r="I178" s="18"/>
      <c r="J178" s="18"/>
      <c r="K178" s="18"/>
      <c r="L178" s="20"/>
      <c r="M178" s="21"/>
      <c r="N178" s="19"/>
      <c r="O178" s="5"/>
    </row>
    <row r="179" spans="1:15" x14ac:dyDescent="0.3">
      <c r="A179" s="25"/>
      <c r="B179" s="26"/>
      <c r="C179" s="24"/>
      <c r="D179" s="17">
        <v>1176</v>
      </c>
      <c r="E179" s="20"/>
      <c r="F179" s="19"/>
      <c r="G179" s="18"/>
      <c r="H179" s="18"/>
      <c r="I179" s="18"/>
      <c r="J179" s="18"/>
      <c r="K179" s="18"/>
      <c r="L179" s="20"/>
      <c r="M179" s="21"/>
      <c r="N179" s="19"/>
      <c r="O179" s="5"/>
    </row>
    <row r="180" spans="1:15" x14ac:dyDescent="0.3">
      <c r="A180" s="25"/>
      <c r="B180" s="26"/>
      <c r="C180" s="24"/>
      <c r="D180" s="17">
        <v>1177</v>
      </c>
      <c r="E180" s="20"/>
      <c r="F180" s="19"/>
      <c r="G180" s="18"/>
      <c r="H180" s="18"/>
      <c r="I180" s="18"/>
      <c r="J180" s="18"/>
      <c r="K180" s="18"/>
      <c r="L180" s="20"/>
      <c r="M180" s="21"/>
      <c r="N180" s="19"/>
      <c r="O180" s="5"/>
    </row>
    <row r="181" spans="1:15" x14ac:dyDescent="0.3">
      <c r="A181" s="25"/>
      <c r="B181" s="26"/>
      <c r="C181" s="24"/>
      <c r="D181" s="17">
        <v>1178</v>
      </c>
      <c r="E181" s="20"/>
      <c r="F181" s="19"/>
      <c r="G181" s="18"/>
      <c r="H181" s="18"/>
      <c r="I181" s="18"/>
      <c r="J181" s="18"/>
      <c r="K181" s="18"/>
      <c r="L181" s="20"/>
      <c r="M181" s="21"/>
      <c r="N181" s="19"/>
      <c r="O181" s="5"/>
    </row>
    <row r="182" spans="1:15" x14ac:dyDescent="0.3">
      <c r="A182" s="25"/>
      <c r="B182" s="26"/>
      <c r="C182" s="24"/>
      <c r="D182" s="17">
        <v>1179</v>
      </c>
      <c r="E182" s="20"/>
      <c r="F182" s="19"/>
      <c r="G182" s="18"/>
      <c r="H182" s="18"/>
      <c r="I182" s="18"/>
      <c r="J182" s="18"/>
      <c r="K182" s="18"/>
      <c r="L182" s="20"/>
      <c r="M182" s="21"/>
      <c r="N182" s="19"/>
      <c r="O182" s="5"/>
    </row>
    <row r="183" spans="1:15" x14ac:dyDescent="0.3">
      <c r="A183" s="25"/>
      <c r="B183" s="26"/>
      <c r="C183" s="24"/>
      <c r="D183" s="17">
        <v>1180</v>
      </c>
      <c r="E183" s="20"/>
      <c r="F183" s="19"/>
      <c r="G183" s="18"/>
      <c r="H183" s="18"/>
      <c r="I183" s="18"/>
      <c r="J183" s="18"/>
      <c r="K183" s="18"/>
      <c r="L183" s="20"/>
      <c r="M183" s="21"/>
      <c r="N183" s="19"/>
      <c r="O183" s="5"/>
    </row>
    <row r="184" spans="1:15" x14ac:dyDescent="0.3">
      <c r="A184" s="25"/>
      <c r="B184" s="26"/>
      <c r="C184" s="24"/>
      <c r="D184" s="17">
        <v>1181</v>
      </c>
      <c r="E184" s="20"/>
      <c r="F184" s="19"/>
      <c r="G184" s="18"/>
      <c r="H184" s="18"/>
      <c r="I184" s="18"/>
      <c r="J184" s="18"/>
      <c r="K184" s="18"/>
      <c r="L184" s="20"/>
      <c r="M184" s="21"/>
      <c r="N184" s="19"/>
      <c r="O184" s="5"/>
    </row>
    <row r="185" spans="1:15" x14ac:dyDescent="0.3">
      <c r="A185" s="25"/>
      <c r="B185" s="26"/>
      <c r="C185" s="24"/>
      <c r="D185" s="17">
        <v>1182</v>
      </c>
      <c r="E185" s="20"/>
      <c r="F185" s="19"/>
      <c r="G185" s="18"/>
      <c r="H185" s="18"/>
      <c r="I185" s="18"/>
      <c r="J185" s="18"/>
      <c r="K185" s="18"/>
      <c r="L185" s="20"/>
      <c r="M185" s="21"/>
      <c r="N185" s="19"/>
      <c r="O185" s="5"/>
    </row>
    <row r="186" spans="1:15" x14ac:dyDescent="0.3">
      <c r="A186" s="25"/>
      <c r="B186" s="26"/>
      <c r="C186" s="24"/>
      <c r="D186" s="17">
        <v>1183</v>
      </c>
      <c r="E186" s="20"/>
      <c r="F186" s="19"/>
      <c r="G186" s="18"/>
      <c r="H186" s="18"/>
      <c r="I186" s="18"/>
      <c r="J186" s="18"/>
      <c r="K186" s="18"/>
      <c r="L186" s="20"/>
      <c r="M186" s="21"/>
      <c r="N186" s="19"/>
      <c r="O186" s="5"/>
    </row>
    <row r="187" spans="1:15" x14ac:dyDescent="0.3">
      <c r="A187" s="25"/>
      <c r="B187" s="26"/>
      <c r="C187" s="24"/>
      <c r="D187" s="17">
        <v>1184</v>
      </c>
      <c r="E187" s="20"/>
      <c r="F187" s="19"/>
      <c r="G187" s="18"/>
      <c r="H187" s="18"/>
      <c r="I187" s="18"/>
      <c r="J187" s="18"/>
      <c r="K187" s="18"/>
      <c r="L187" s="20"/>
      <c r="M187" s="21"/>
      <c r="N187" s="19"/>
      <c r="O187" s="5"/>
    </row>
    <row r="188" spans="1:15" x14ac:dyDescent="0.3">
      <c r="A188" s="25"/>
      <c r="B188" s="26"/>
      <c r="C188" s="24"/>
      <c r="D188" s="17">
        <v>1185</v>
      </c>
      <c r="E188" s="20"/>
      <c r="F188" s="19"/>
      <c r="G188" s="18"/>
      <c r="H188" s="18"/>
      <c r="I188" s="18"/>
      <c r="J188" s="18"/>
      <c r="K188" s="18"/>
      <c r="L188" s="20"/>
      <c r="M188" s="21"/>
      <c r="N188" s="19"/>
      <c r="O188" s="5"/>
    </row>
    <row r="189" spans="1:15" x14ac:dyDescent="0.3">
      <c r="A189" s="25"/>
      <c r="B189" s="26"/>
      <c r="C189" s="24"/>
      <c r="D189" s="17">
        <v>1186</v>
      </c>
      <c r="E189" s="20"/>
      <c r="F189" s="19"/>
      <c r="G189" s="18"/>
      <c r="H189" s="18"/>
      <c r="I189" s="18"/>
      <c r="J189" s="18"/>
      <c r="K189" s="18"/>
      <c r="L189" s="20"/>
      <c r="M189" s="21"/>
      <c r="N189" s="19"/>
      <c r="O189" s="5"/>
    </row>
    <row r="190" spans="1:15" x14ac:dyDescent="0.3">
      <c r="A190" s="25"/>
      <c r="B190" s="26"/>
      <c r="C190" s="24"/>
      <c r="D190" s="17">
        <v>1187</v>
      </c>
      <c r="E190" s="20"/>
      <c r="F190" s="19"/>
      <c r="G190" s="18"/>
      <c r="H190" s="18"/>
      <c r="I190" s="18"/>
      <c r="J190" s="18"/>
      <c r="K190" s="18"/>
      <c r="L190" s="20"/>
      <c r="M190" s="21"/>
      <c r="N190" s="19"/>
      <c r="O190" s="5"/>
    </row>
    <row r="191" spans="1:15" x14ac:dyDescent="0.3">
      <c r="A191" s="25"/>
      <c r="B191" s="26"/>
      <c r="C191" s="24"/>
      <c r="D191" s="17">
        <v>1188</v>
      </c>
      <c r="E191" s="20"/>
      <c r="F191" s="19"/>
      <c r="G191" s="18"/>
      <c r="H191" s="18"/>
      <c r="I191" s="18"/>
      <c r="J191" s="18"/>
      <c r="K191" s="18"/>
      <c r="L191" s="20"/>
      <c r="M191" s="21"/>
      <c r="N191" s="19"/>
      <c r="O191" s="5"/>
    </row>
    <row r="192" spans="1:15" x14ac:dyDescent="0.3">
      <c r="A192" s="25"/>
      <c r="B192" s="26"/>
      <c r="C192" s="24"/>
      <c r="D192" s="17">
        <v>1189</v>
      </c>
      <c r="E192" s="20"/>
      <c r="F192" s="19"/>
      <c r="G192" s="18"/>
      <c r="H192" s="18"/>
      <c r="I192" s="18"/>
      <c r="J192" s="18"/>
      <c r="K192" s="18"/>
      <c r="L192" s="20"/>
      <c r="M192" s="21"/>
      <c r="N192" s="19"/>
      <c r="O192" s="5"/>
    </row>
    <row r="193" spans="1:15" x14ac:dyDescent="0.3">
      <c r="A193" s="25"/>
      <c r="B193" s="26"/>
      <c r="C193" s="24"/>
      <c r="D193" s="17">
        <v>1190</v>
      </c>
      <c r="E193" s="20"/>
      <c r="F193" s="19"/>
      <c r="G193" s="18"/>
      <c r="H193" s="18"/>
      <c r="I193" s="18"/>
      <c r="J193" s="18"/>
      <c r="K193" s="18"/>
      <c r="L193" s="20"/>
      <c r="M193" s="21"/>
      <c r="N193" s="19"/>
      <c r="O193" s="5"/>
    </row>
    <row r="194" spans="1:15" x14ac:dyDescent="0.3">
      <c r="A194" s="25"/>
      <c r="B194" s="26"/>
      <c r="C194" s="24"/>
      <c r="D194" s="17">
        <v>1191</v>
      </c>
      <c r="E194" s="20"/>
      <c r="F194" s="19"/>
      <c r="G194" s="18"/>
      <c r="H194" s="18"/>
      <c r="I194" s="18"/>
      <c r="J194" s="18"/>
      <c r="K194" s="18"/>
      <c r="L194" s="20"/>
      <c r="M194" s="21"/>
      <c r="N194" s="19"/>
      <c r="O194" s="5"/>
    </row>
    <row r="195" spans="1:15" x14ac:dyDescent="0.3">
      <c r="A195" s="25"/>
      <c r="B195" s="26"/>
      <c r="C195" s="24"/>
      <c r="D195" s="17">
        <v>1192</v>
      </c>
      <c r="E195" s="20"/>
      <c r="F195" s="19"/>
      <c r="G195" s="18"/>
      <c r="H195" s="18"/>
      <c r="I195" s="18"/>
      <c r="J195" s="18"/>
      <c r="K195" s="18"/>
      <c r="L195" s="20"/>
      <c r="M195" s="21"/>
      <c r="N195" s="19"/>
      <c r="O195" s="5"/>
    </row>
    <row r="196" spans="1:15" x14ac:dyDescent="0.3">
      <c r="A196" s="25"/>
      <c r="B196" s="26"/>
      <c r="C196" s="24"/>
      <c r="D196" s="17">
        <v>1193</v>
      </c>
      <c r="E196" s="20"/>
      <c r="F196" s="19"/>
      <c r="G196" s="18"/>
      <c r="H196" s="18"/>
      <c r="I196" s="18"/>
      <c r="J196" s="18"/>
      <c r="K196" s="18"/>
      <c r="L196" s="20"/>
      <c r="M196" s="21"/>
      <c r="N196" s="19"/>
      <c r="O196" s="5"/>
    </row>
    <row r="197" spans="1:15" x14ac:dyDescent="0.3">
      <c r="A197" s="25"/>
      <c r="B197" s="26"/>
      <c r="C197" s="24"/>
      <c r="D197" s="17">
        <v>1194</v>
      </c>
      <c r="E197" s="20"/>
      <c r="F197" s="19"/>
      <c r="G197" s="18"/>
      <c r="H197" s="18"/>
      <c r="I197" s="18"/>
      <c r="J197" s="18"/>
      <c r="K197" s="18"/>
      <c r="L197" s="20"/>
      <c r="M197" s="21"/>
      <c r="N197" s="19"/>
      <c r="O197" s="5"/>
    </row>
    <row r="198" spans="1:15" x14ac:dyDescent="0.3">
      <c r="A198" s="25"/>
      <c r="B198" s="26"/>
      <c r="C198" s="24"/>
      <c r="D198" s="17">
        <v>1195</v>
      </c>
      <c r="E198" s="20"/>
      <c r="F198" s="19"/>
      <c r="G198" s="18"/>
      <c r="H198" s="18"/>
      <c r="I198" s="18"/>
      <c r="J198" s="18"/>
      <c r="K198" s="18"/>
      <c r="L198" s="20"/>
      <c r="M198" s="21"/>
      <c r="N198" s="19"/>
      <c r="O198" s="5"/>
    </row>
    <row r="199" spans="1:15" x14ac:dyDescent="0.3">
      <c r="A199" s="25"/>
      <c r="B199" s="26"/>
      <c r="C199" s="24"/>
      <c r="D199" s="17">
        <v>1196</v>
      </c>
      <c r="E199" s="20"/>
      <c r="F199" s="19"/>
      <c r="G199" s="18"/>
      <c r="H199" s="18"/>
      <c r="I199" s="18"/>
      <c r="J199" s="18"/>
      <c r="K199" s="18"/>
      <c r="L199" s="20"/>
      <c r="M199" s="21"/>
      <c r="N199" s="19"/>
      <c r="O199" s="5"/>
    </row>
    <row r="200" spans="1:15" x14ac:dyDescent="0.3">
      <c r="A200" s="25"/>
      <c r="B200" s="26"/>
      <c r="C200" s="24"/>
      <c r="D200" s="17">
        <v>1197</v>
      </c>
      <c r="E200" s="20"/>
      <c r="F200" s="19"/>
      <c r="G200" s="18"/>
      <c r="H200" s="18"/>
      <c r="I200" s="18"/>
      <c r="J200" s="18"/>
      <c r="K200" s="18"/>
      <c r="L200" s="20"/>
      <c r="M200" s="21"/>
      <c r="N200" s="19"/>
      <c r="O200" s="5"/>
    </row>
    <row r="201" spans="1:15" x14ac:dyDescent="0.3">
      <c r="A201" s="25"/>
      <c r="B201" s="26"/>
      <c r="C201" s="24"/>
      <c r="D201" s="17">
        <v>1198</v>
      </c>
      <c r="E201" s="20"/>
      <c r="F201" s="19"/>
      <c r="G201" s="18"/>
      <c r="H201" s="18"/>
      <c r="I201" s="18"/>
      <c r="J201" s="18"/>
      <c r="K201" s="18"/>
      <c r="L201" s="20"/>
      <c r="M201" s="21"/>
      <c r="N201" s="19"/>
      <c r="O201" s="5"/>
    </row>
    <row r="202" spans="1:15" x14ac:dyDescent="0.3">
      <c r="A202" s="25"/>
      <c r="B202" s="26"/>
      <c r="C202" s="24"/>
      <c r="D202" s="17">
        <v>1199</v>
      </c>
      <c r="E202" s="20"/>
      <c r="F202" s="19"/>
      <c r="G202" s="18"/>
      <c r="H202" s="18"/>
      <c r="I202" s="18"/>
      <c r="J202" s="18"/>
      <c r="K202" s="18"/>
      <c r="L202" s="20"/>
      <c r="M202" s="21"/>
      <c r="N202" s="19"/>
      <c r="O202" s="5"/>
    </row>
    <row r="203" spans="1:15" x14ac:dyDescent="0.3">
      <c r="A203" s="25"/>
      <c r="B203" s="26"/>
      <c r="C203" s="24"/>
      <c r="D203" s="17">
        <v>1200</v>
      </c>
      <c r="E203" s="20"/>
      <c r="F203" s="19"/>
      <c r="G203" s="18"/>
      <c r="H203" s="18"/>
      <c r="I203" s="18"/>
      <c r="J203" s="18"/>
      <c r="K203" s="18"/>
      <c r="L203" s="20"/>
      <c r="M203" s="21"/>
      <c r="N203" s="19"/>
      <c r="O203" s="5"/>
    </row>
    <row r="204" spans="1:15" x14ac:dyDescent="0.3">
      <c r="A204" s="25"/>
      <c r="B204" s="26"/>
      <c r="C204" s="24"/>
      <c r="D204" s="17">
        <v>1201</v>
      </c>
      <c r="E204" s="20"/>
      <c r="F204" s="19"/>
      <c r="G204" s="18"/>
      <c r="H204" s="18"/>
      <c r="I204" s="18"/>
      <c r="J204" s="18"/>
      <c r="K204" s="18"/>
      <c r="L204" s="20"/>
      <c r="M204" s="21"/>
      <c r="N204" s="19"/>
      <c r="O204" s="5"/>
    </row>
    <row r="205" spans="1:15" x14ac:dyDescent="0.3">
      <c r="A205" s="25"/>
      <c r="B205" s="26"/>
      <c r="C205" s="24"/>
      <c r="D205" s="17">
        <v>1202</v>
      </c>
      <c r="E205" s="20"/>
      <c r="F205" s="19"/>
      <c r="G205" s="18"/>
      <c r="H205" s="18"/>
      <c r="I205" s="18"/>
      <c r="J205" s="18"/>
      <c r="K205" s="18"/>
      <c r="L205" s="20"/>
      <c r="M205" s="21"/>
      <c r="N205" s="19"/>
      <c r="O205" s="5"/>
    </row>
    <row r="206" spans="1:15" x14ac:dyDescent="0.3">
      <c r="A206" s="25"/>
      <c r="B206" s="26"/>
      <c r="C206" s="24"/>
      <c r="D206" s="17">
        <v>1203</v>
      </c>
      <c r="E206" s="20"/>
      <c r="F206" s="19"/>
      <c r="G206" s="18"/>
      <c r="H206" s="18"/>
      <c r="I206" s="18"/>
      <c r="J206" s="18"/>
      <c r="K206" s="18"/>
      <c r="L206" s="20"/>
      <c r="M206" s="21"/>
      <c r="N206" s="19"/>
      <c r="O206" s="5"/>
    </row>
    <row r="207" spans="1:15" x14ac:dyDescent="0.3">
      <c r="A207" s="25"/>
      <c r="B207" s="26"/>
      <c r="C207" s="24"/>
      <c r="D207" s="17">
        <v>1204</v>
      </c>
      <c r="E207" s="20"/>
      <c r="F207" s="19"/>
      <c r="G207" s="18"/>
      <c r="H207" s="18"/>
      <c r="I207" s="18"/>
      <c r="J207" s="18"/>
      <c r="K207" s="18"/>
      <c r="L207" s="20"/>
      <c r="M207" s="21"/>
      <c r="N207" s="19"/>
      <c r="O207" s="5"/>
    </row>
    <row r="208" spans="1:15" x14ac:dyDescent="0.3">
      <c r="A208" s="25"/>
      <c r="B208" s="26"/>
      <c r="C208" s="24"/>
      <c r="D208" s="17">
        <v>1205</v>
      </c>
      <c r="E208" s="20"/>
      <c r="F208" s="19"/>
      <c r="G208" s="18"/>
      <c r="H208" s="18"/>
      <c r="I208" s="18"/>
      <c r="J208" s="18"/>
      <c r="K208" s="18"/>
      <c r="L208" s="20"/>
      <c r="M208" s="21"/>
      <c r="N208" s="19"/>
      <c r="O208" s="5"/>
    </row>
    <row r="209" spans="1:15" x14ac:dyDescent="0.3">
      <c r="A209" s="25"/>
      <c r="B209" s="26"/>
      <c r="C209" s="24"/>
      <c r="D209" s="17">
        <v>1206</v>
      </c>
      <c r="E209" s="20"/>
      <c r="F209" s="19"/>
      <c r="G209" s="18"/>
      <c r="H209" s="18"/>
      <c r="I209" s="18"/>
      <c r="J209" s="18"/>
      <c r="K209" s="18"/>
      <c r="L209" s="20"/>
      <c r="M209" s="21"/>
      <c r="N209" s="19"/>
      <c r="O209" s="5"/>
    </row>
    <row r="210" spans="1:15" x14ac:dyDescent="0.3">
      <c r="A210" s="25"/>
      <c r="B210" s="26"/>
      <c r="C210" s="24"/>
      <c r="D210" s="17">
        <v>1207</v>
      </c>
      <c r="E210" s="20"/>
      <c r="F210" s="19"/>
      <c r="G210" s="18"/>
      <c r="H210" s="18"/>
      <c r="I210" s="18"/>
      <c r="J210" s="18"/>
      <c r="K210" s="18"/>
      <c r="L210" s="20"/>
      <c r="M210" s="21"/>
      <c r="N210" s="19"/>
      <c r="O210" s="5"/>
    </row>
    <row r="211" spans="1:15" x14ac:dyDescent="0.3">
      <c r="A211" s="25"/>
      <c r="B211" s="26"/>
      <c r="C211" s="24"/>
      <c r="D211" s="17">
        <v>1208</v>
      </c>
      <c r="E211" s="20"/>
      <c r="F211" s="19"/>
      <c r="G211" s="18"/>
      <c r="H211" s="18"/>
      <c r="I211" s="18"/>
      <c r="J211" s="18"/>
      <c r="K211" s="18"/>
      <c r="L211" s="20"/>
      <c r="M211" s="21"/>
      <c r="N211" s="19"/>
      <c r="O211" s="5"/>
    </row>
    <row r="212" spans="1:15" x14ac:dyDescent="0.3">
      <c r="A212" s="25"/>
      <c r="B212" s="26"/>
      <c r="C212" s="24"/>
      <c r="D212" s="17">
        <v>1209</v>
      </c>
      <c r="E212" s="20"/>
      <c r="F212" s="19"/>
      <c r="G212" s="18"/>
      <c r="H212" s="18"/>
      <c r="I212" s="18"/>
      <c r="J212" s="18"/>
      <c r="K212" s="18"/>
      <c r="L212" s="20"/>
      <c r="M212" s="21"/>
      <c r="N212" s="19"/>
      <c r="O212" s="5"/>
    </row>
    <row r="213" spans="1:15" x14ac:dyDescent="0.3">
      <c r="A213" s="25"/>
      <c r="B213" s="26"/>
      <c r="C213" s="24"/>
      <c r="D213" s="17">
        <v>1210</v>
      </c>
      <c r="E213" s="20"/>
      <c r="F213" s="19"/>
      <c r="G213" s="18"/>
      <c r="H213" s="18"/>
      <c r="I213" s="18"/>
      <c r="J213" s="18"/>
      <c r="K213" s="18"/>
      <c r="L213" s="20"/>
      <c r="M213" s="21"/>
      <c r="N213" s="19"/>
      <c r="O213" s="5"/>
    </row>
    <row r="214" spans="1:15" x14ac:dyDescent="0.3">
      <c r="A214" s="25"/>
      <c r="B214" s="26"/>
      <c r="C214" s="24"/>
      <c r="D214" s="17">
        <v>1211</v>
      </c>
      <c r="E214" s="20"/>
      <c r="F214" s="19"/>
      <c r="G214" s="18"/>
      <c r="H214" s="18"/>
      <c r="I214" s="18"/>
      <c r="J214" s="18"/>
      <c r="K214" s="18"/>
      <c r="L214" s="20"/>
      <c r="M214" s="21"/>
      <c r="N214" s="19"/>
      <c r="O214" s="5"/>
    </row>
    <row r="215" spans="1:15" x14ac:dyDescent="0.3">
      <c r="A215" s="25"/>
      <c r="B215" s="26"/>
      <c r="C215" s="24"/>
      <c r="D215" s="17">
        <v>1212</v>
      </c>
      <c r="E215" s="20"/>
      <c r="F215" s="19"/>
      <c r="G215" s="18"/>
      <c r="H215" s="18"/>
      <c r="I215" s="18"/>
      <c r="J215" s="18"/>
      <c r="K215" s="18"/>
      <c r="L215" s="20"/>
      <c r="M215" s="21"/>
      <c r="N215" s="19"/>
      <c r="O215" s="5"/>
    </row>
    <row r="216" spans="1:15" x14ac:dyDescent="0.3">
      <c r="A216" s="25"/>
      <c r="B216" s="26"/>
      <c r="C216" s="24"/>
      <c r="D216" s="17">
        <v>1213</v>
      </c>
      <c r="E216" s="20"/>
      <c r="F216" s="19"/>
      <c r="G216" s="18"/>
      <c r="H216" s="18"/>
      <c r="I216" s="18"/>
      <c r="J216" s="18"/>
      <c r="K216" s="18"/>
      <c r="L216" s="20"/>
      <c r="M216" s="21"/>
      <c r="N216" s="19"/>
      <c r="O216" s="5"/>
    </row>
    <row r="217" spans="1:15" x14ac:dyDescent="0.3">
      <c r="A217" s="25"/>
      <c r="B217" s="26"/>
      <c r="C217" s="24"/>
      <c r="D217" s="17">
        <v>1214</v>
      </c>
      <c r="E217" s="20"/>
      <c r="F217" s="19"/>
      <c r="G217" s="18"/>
      <c r="H217" s="18"/>
      <c r="I217" s="18"/>
      <c r="J217" s="18"/>
      <c r="K217" s="18"/>
      <c r="L217" s="20"/>
      <c r="M217" s="21"/>
      <c r="N217" s="19"/>
      <c r="O217" s="5"/>
    </row>
    <row r="218" spans="1:15" x14ac:dyDescent="0.3">
      <c r="A218" s="25"/>
      <c r="B218" s="26"/>
      <c r="C218" s="24"/>
      <c r="D218" s="17">
        <v>1215</v>
      </c>
      <c r="E218" s="20"/>
      <c r="F218" s="19"/>
      <c r="G218" s="18"/>
      <c r="H218" s="18"/>
      <c r="I218" s="18"/>
      <c r="J218" s="18"/>
      <c r="K218" s="18"/>
      <c r="L218" s="20"/>
      <c r="M218" s="21"/>
      <c r="N218" s="19"/>
      <c r="O218" s="5"/>
    </row>
    <row r="219" spans="1:15" x14ac:dyDescent="0.3">
      <c r="A219" s="25"/>
      <c r="B219" s="26"/>
      <c r="C219" s="24"/>
      <c r="D219" s="17">
        <v>1216</v>
      </c>
      <c r="E219" s="20"/>
      <c r="F219" s="19"/>
      <c r="G219" s="18"/>
      <c r="H219" s="18"/>
      <c r="I219" s="18"/>
      <c r="J219" s="18"/>
      <c r="K219" s="18"/>
      <c r="L219" s="20"/>
      <c r="M219" s="21"/>
      <c r="N219" s="19"/>
      <c r="O219" s="5"/>
    </row>
    <row r="220" spans="1:15" x14ac:dyDescent="0.3">
      <c r="A220" s="25"/>
      <c r="B220" s="26"/>
      <c r="C220" s="24"/>
      <c r="D220" s="17">
        <v>1217</v>
      </c>
      <c r="E220" s="20"/>
      <c r="F220" s="19"/>
      <c r="G220" s="18"/>
      <c r="H220" s="18"/>
      <c r="I220" s="18"/>
      <c r="J220" s="18"/>
      <c r="K220" s="18"/>
      <c r="L220" s="20"/>
      <c r="M220" s="21"/>
      <c r="N220" s="19"/>
      <c r="O220" s="5"/>
    </row>
    <row r="221" spans="1:15" x14ac:dyDescent="0.3">
      <c r="A221" s="25"/>
      <c r="B221" s="26"/>
      <c r="C221" s="24"/>
      <c r="D221" s="17">
        <v>1218</v>
      </c>
      <c r="E221" s="20"/>
      <c r="F221" s="19"/>
      <c r="G221" s="18"/>
      <c r="H221" s="18"/>
      <c r="I221" s="18"/>
      <c r="J221" s="18"/>
      <c r="K221" s="18"/>
      <c r="L221" s="20"/>
      <c r="M221" s="21"/>
      <c r="N221" s="19"/>
      <c r="O221" s="5"/>
    </row>
    <row r="222" spans="1:15" x14ac:dyDescent="0.3">
      <c r="A222" s="25"/>
      <c r="B222" s="26"/>
      <c r="C222" s="24"/>
      <c r="D222" s="17">
        <v>1219</v>
      </c>
      <c r="E222" s="20"/>
      <c r="F222" s="19"/>
      <c r="G222" s="18"/>
      <c r="H222" s="18"/>
      <c r="I222" s="18"/>
      <c r="J222" s="18"/>
      <c r="K222" s="18"/>
      <c r="L222" s="20"/>
      <c r="M222" s="21"/>
      <c r="N222" s="19"/>
      <c r="O222" s="5"/>
    </row>
    <row r="223" spans="1:15" x14ac:dyDescent="0.3">
      <c r="A223" s="25"/>
      <c r="B223" s="26"/>
      <c r="C223" s="24"/>
      <c r="D223" s="17">
        <v>1220</v>
      </c>
      <c r="E223" s="20"/>
      <c r="F223" s="19"/>
      <c r="G223" s="18"/>
      <c r="H223" s="18"/>
      <c r="I223" s="18"/>
      <c r="J223" s="18"/>
      <c r="K223" s="18"/>
      <c r="L223" s="20"/>
      <c r="M223" s="21"/>
      <c r="N223" s="19"/>
      <c r="O223" s="5"/>
    </row>
    <row r="224" spans="1:15" x14ac:dyDescent="0.3">
      <c r="A224" s="25"/>
      <c r="B224" s="26"/>
      <c r="C224" s="24"/>
      <c r="D224" s="17">
        <v>1221</v>
      </c>
      <c r="E224" s="20"/>
      <c r="F224" s="19"/>
      <c r="G224" s="18"/>
      <c r="H224" s="18"/>
      <c r="I224" s="18"/>
      <c r="J224" s="18"/>
      <c r="K224" s="18"/>
      <c r="L224" s="20"/>
      <c r="M224" s="21"/>
      <c r="N224" s="19"/>
      <c r="O224" s="5"/>
    </row>
    <row r="225" spans="1:15" x14ac:dyDescent="0.3">
      <c r="A225" s="25"/>
      <c r="B225" s="26"/>
      <c r="C225" s="24"/>
      <c r="D225" s="17">
        <v>1222</v>
      </c>
      <c r="E225" s="20"/>
      <c r="F225" s="19"/>
      <c r="G225" s="18"/>
      <c r="H225" s="18"/>
      <c r="I225" s="18"/>
      <c r="J225" s="18"/>
      <c r="K225" s="18"/>
      <c r="L225" s="20"/>
      <c r="M225" s="21"/>
      <c r="N225" s="19"/>
      <c r="O225" s="5"/>
    </row>
    <row r="226" spans="1:15" x14ac:dyDescent="0.3">
      <c r="A226" s="25"/>
      <c r="B226" s="26"/>
      <c r="C226" s="24"/>
      <c r="D226" s="17">
        <v>1223</v>
      </c>
      <c r="E226" s="20"/>
      <c r="F226" s="19"/>
      <c r="G226" s="18"/>
      <c r="H226" s="18"/>
      <c r="I226" s="18"/>
      <c r="J226" s="18"/>
      <c r="K226" s="18"/>
      <c r="L226" s="20"/>
      <c r="M226" s="21"/>
      <c r="N226" s="19"/>
      <c r="O226" s="5"/>
    </row>
    <row r="227" spans="1:15" x14ac:dyDescent="0.3">
      <c r="A227" s="25"/>
      <c r="B227" s="26"/>
      <c r="C227" s="24"/>
      <c r="D227" s="17">
        <v>1224</v>
      </c>
      <c r="E227" s="20"/>
      <c r="F227" s="19"/>
      <c r="G227" s="18"/>
      <c r="H227" s="18"/>
      <c r="I227" s="18"/>
      <c r="J227" s="18"/>
      <c r="K227" s="18"/>
      <c r="L227" s="20"/>
      <c r="M227" s="21"/>
      <c r="N227" s="19"/>
      <c r="O227" s="5"/>
    </row>
    <row r="228" spans="1:15" x14ac:dyDescent="0.3">
      <c r="A228" s="25"/>
      <c r="B228" s="26"/>
      <c r="C228" s="24"/>
      <c r="D228" s="17">
        <v>1225</v>
      </c>
      <c r="E228" s="20"/>
      <c r="F228" s="19"/>
      <c r="G228" s="18"/>
      <c r="H228" s="18"/>
      <c r="I228" s="18"/>
      <c r="J228" s="18"/>
      <c r="K228" s="18"/>
      <c r="L228" s="20"/>
      <c r="M228" s="21"/>
      <c r="N228" s="19"/>
      <c r="O228" s="5"/>
    </row>
    <row r="229" spans="1:15" x14ac:dyDescent="0.3">
      <c r="A229" s="25"/>
      <c r="B229" s="26"/>
      <c r="C229" s="24"/>
      <c r="D229" s="17">
        <v>1226</v>
      </c>
      <c r="E229" s="20"/>
      <c r="F229" s="19"/>
      <c r="G229" s="18"/>
      <c r="H229" s="18"/>
      <c r="I229" s="18"/>
      <c r="J229" s="18"/>
      <c r="K229" s="18"/>
      <c r="L229" s="20"/>
      <c r="M229" s="21"/>
      <c r="N229" s="19"/>
      <c r="O229" s="5"/>
    </row>
    <row r="230" spans="1:15" x14ac:dyDescent="0.3">
      <c r="A230" s="25"/>
      <c r="B230" s="26"/>
      <c r="C230" s="24"/>
      <c r="D230" s="17">
        <v>1227</v>
      </c>
      <c r="E230" s="20"/>
      <c r="F230" s="19"/>
      <c r="G230" s="18"/>
      <c r="H230" s="18"/>
      <c r="I230" s="18"/>
      <c r="J230" s="18"/>
      <c r="K230" s="18"/>
      <c r="L230" s="20"/>
      <c r="M230" s="21"/>
      <c r="N230" s="19"/>
      <c r="O230" s="5"/>
    </row>
    <row r="231" spans="1:15" x14ac:dyDescent="0.3">
      <c r="A231" s="25"/>
      <c r="B231" s="26"/>
      <c r="C231" s="24"/>
      <c r="D231" s="17">
        <v>1228</v>
      </c>
      <c r="E231" s="20"/>
      <c r="F231" s="19"/>
      <c r="G231" s="18"/>
      <c r="H231" s="18"/>
      <c r="I231" s="18"/>
      <c r="J231" s="18"/>
      <c r="K231" s="18"/>
      <c r="L231" s="20"/>
      <c r="M231" s="21"/>
      <c r="N231" s="19"/>
      <c r="O231" s="5"/>
    </row>
    <row r="232" spans="1:15" x14ac:dyDescent="0.3">
      <c r="A232" s="25"/>
      <c r="B232" s="26"/>
      <c r="C232" s="24"/>
      <c r="D232" s="17">
        <v>1229</v>
      </c>
      <c r="E232" s="20"/>
      <c r="F232" s="19"/>
      <c r="G232" s="18"/>
      <c r="H232" s="18"/>
      <c r="I232" s="18"/>
      <c r="J232" s="18"/>
      <c r="K232" s="18"/>
      <c r="L232" s="20"/>
      <c r="M232" s="21"/>
      <c r="N232" s="19"/>
      <c r="O232" s="5"/>
    </row>
    <row r="233" spans="1:15" x14ac:dyDescent="0.3">
      <c r="A233" s="25"/>
      <c r="B233" s="26"/>
      <c r="C233" s="24"/>
      <c r="D233" s="17">
        <v>1230</v>
      </c>
      <c r="E233" s="20"/>
      <c r="F233" s="19"/>
      <c r="G233" s="18"/>
      <c r="H233" s="18"/>
      <c r="I233" s="18"/>
      <c r="J233" s="18"/>
      <c r="K233" s="18"/>
      <c r="L233" s="20"/>
      <c r="M233" s="21"/>
      <c r="N233" s="19"/>
      <c r="O233" s="5"/>
    </row>
    <row r="234" spans="1:15" x14ac:dyDescent="0.3">
      <c r="A234" s="25"/>
      <c r="B234" s="26"/>
      <c r="C234" s="24"/>
      <c r="D234" s="17">
        <v>1231</v>
      </c>
      <c r="E234" s="20"/>
      <c r="F234" s="19"/>
      <c r="G234" s="18"/>
      <c r="H234" s="18"/>
      <c r="I234" s="18"/>
      <c r="J234" s="18"/>
      <c r="K234" s="18"/>
      <c r="L234" s="20"/>
      <c r="M234" s="21"/>
      <c r="N234" s="19"/>
      <c r="O234" s="5"/>
    </row>
    <row r="235" spans="1:15" x14ac:dyDescent="0.3">
      <c r="A235" s="25"/>
      <c r="B235" s="26"/>
      <c r="C235" s="24"/>
      <c r="D235" s="17">
        <v>1232</v>
      </c>
      <c r="E235" s="20"/>
      <c r="F235" s="19"/>
      <c r="G235" s="18"/>
      <c r="H235" s="18"/>
      <c r="I235" s="18"/>
      <c r="J235" s="18"/>
      <c r="K235" s="18"/>
      <c r="L235" s="20"/>
      <c r="M235" s="21"/>
      <c r="N235" s="19"/>
      <c r="O235" s="5"/>
    </row>
    <row r="236" spans="1:15" x14ac:dyDescent="0.3">
      <c r="A236" s="25"/>
      <c r="B236" s="26"/>
      <c r="C236" s="24"/>
      <c r="D236" s="17">
        <v>1233</v>
      </c>
      <c r="E236" s="20"/>
      <c r="F236" s="19"/>
      <c r="G236" s="18"/>
      <c r="H236" s="18"/>
      <c r="I236" s="18"/>
      <c r="J236" s="18"/>
      <c r="K236" s="18"/>
      <c r="L236" s="20"/>
      <c r="M236" s="21"/>
      <c r="N236" s="19"/>
      <c r="O236" s="5"/>
    </row>
    <row r="237" spans="1:15" x14ac:dyDescent="0.3">
      <c r="A237" s="25"/>
      <c r="B237" s="26"/>
      <c r="C237" s="24"/>
      <c r="D237" s="17">
        <v>1234</v>
      </c>
      <c r="E237" s="20"/>
      <c r="F237" s="19"/>
      <c r="G237" s="18"/>
      <c r="H237" s="18"/>
      <c r="I237" s="18"/>
      <c r="J237" s="18"/>
      <c r="K237" s="18"/>
      <c r="L237" s="20"/>
      <c r="M237" s="21"/>
      <c r="N237" s="19"/>
      <c r="O237" s="5"/>
    </row>
    <row r="238" spans="1:15" x14ac:dyDescent="0.3">
      <c r="A238" s="25"/>
      <c r="B238" s="26"/>
      <c r="C238" s="24"/>
      <c r="D238" s="17">
        <v>1235</v>
      </c>
      <c r="E238" s="20"/>
      <c r="F238" s="19"/>
      <c r="G238" s="18"/>
      <c r="H238" s="18"/>
      <c r="I238" s="18"/>
      <c r="J238" s="18"/>
      <c r="K238" s="18"/>
      <c r="L238" s="20"/>
      <c r="M238" s="21"/>
      <c r="N238" s="19"/>
      <c r="O238" s="5"/>
    </row>
    <row r="239" spans="1:15" x14ac:dyDescent="0.3">
      <c r="A239" s="25"/>
      <c r="B239" s="26"/>
      <c r="C239" s="24"/>
      <c r="D239" s="17">
        <v>1236</v>
      </c>
      <c r="E239" s="20"/>
      <c r="F239" s="19"/>
      <c r="G239" s="18"/>
      <c r="H239" s="18"/>
      <c r="I239" s="18"/>
      <c r="J239" s="18"/>
      <c r="K239" s="18"/>
      <c r="L239" s="20"/>
      <c r="M239" s="21"/>
      <c r="N239" s="19"/>
      <c r="O239" s="5"/>
    </row>
    <row r="240" spans="1:15" x14ac:dyDescent="0.3">
      <c r="A240" s="25"/>
      <c r="B240" s="26"/>
      <c r="C240" s="24"/>
      <c r="D240" s="17">
        <v>1237</v>
      </c>
      <c r="E240" s="20"/>
      <c r="F240" s="19"/>
      <c r="G240" s="18"/>
      <c r="H240" s="18"/>
      <c r="I240" s="18"/>
      <c r="J240" s="18"/>
      <c r="K240" s="18"/>
      <c r="L240" s="20"/>
      <c r="M240" s="21"/>
      <c r="N240" s="19"/>
      <c r="O240" s="5"/>
    </row>
    <row r="241" spans="1:15" x14ac:dyDescent="0.3">
      <c r="A241" s="25"/>
      <c r="B241" s="26"/>
      <c r="C241" s="24"/>
      <c r="D241" s="17">
        <v>1238</v>
      </c>
      <c r="E241" s="20"/>
      <c r="F241" s="19"/>
      <c r="G241" s="18"/>
      <c r="H241" s="18"/>
      <c r="I241" s="18"/>
      <c r="J241" s="18"/>
      <c r="K241" s="18"/>
      <c r="L241" s="20"/>
      <c r="M241" s="21"/>
      <c r="N241" s="19"/>
      <c r="O241" s="5"/>
    </row>
    <row r="242" spans="1:15" x14ac:dyDescent="0.3">
      <c r="A242" s="25"/>
      <c r="B242" s="26"/>
      <c r="C242" s="24"/>
      <c r="D242" s="17">
        <v>1239</v>
      </c>
      <c r="E242" s="20"/>
      <c r="F242" s="19"/>
      <c r="G242" s="18"/>
      <c r="H242" s="18"/>
      <c r="I242" s="18"/>
      <c r="J242" s="18"/>
      <c r="K242" s="18"/>
      <c r="L242" s="20"/>
      <c r="M242" s="21"/>
      <c r="N242" s="19"/>
      <c r="O242" s="5"/>
    </row>
    <row r="243" spans="1:15" x14ac:dyDescent="0.3">
      <c r="A243" s="25"/>
      <c r="B243" s="26"/>
      <c r="C243" s="24"/>
      <c r="D243" s="17">
        <v>1240</v>
      </c>
      <c r="E243" s="20"/>
      <c r="F243" s="19"/>
      <c r="G243" s="18"/>
      <c r="H243" s="18"/>
      <c r="I243" s="18"/>
      <c r="J243" s="18"/>
      <c r="K243" s="18"/>
      <c r="L243" s="20"/>
      <c r="M243" s="21"/>
      <c r="N243" s="19"/>
      <c r="O243" s="5"/>
    </row>
    <row r="244" spans="1:15" x14ac:dyDescent="0.3">
      <c r="A244" s="25"/>
      <c r="B244" s="26"/>
      <c r="C244" s="24"/>
      <c r="D244" s="17">
        <v>1241</v>
      </c>
      <c r="E244" s="20"/>
      <c r="F244" s="19"/>
      <c r="G244" s="18"/>
      <c r="H244" s="18"/>
      <c r="I244" s="18"/>
      <c r="J244" s="18"/>
      <c r="K244" s="18"/>
      <c r="L244" s="20"/>
      <c r="M244" s="21"/>
      <c r="N244" s="19"/>
      <c r="O244" s="5"/>
    </row>
    <row r="245" spans="1:15" x14ac:dyDescent="0.3">
      <c r="A245" s="25"/>
      <c r="B245" s="26"/>
      <c r="C245" s="24"/>
      <c r="D245" s="17">
        <v>1242</v>
      </c>
      <c r="E245" s="20"/>
      <c r="F245" s="19"/>
      <c r="G245" s="18"/>
      <c r="H245" s="18"/>
      <c r="I245" s="18"/>
      <c r="J245" s="18"/>
      <c r="K245" s="18"/>
      <c r="L245" s="20"/>
      <c r="M245" s="21"/>
      <c r="N245" s="19"/>
      <c r="O245" s="5"/>
    </row>
    <row r="246" spans="1:15" x14ac:dyDescent="0.3">
      <c r="A246" s="25"/>
      <c r="B246" s="26"/>
      <c r="C246" s="24"/>
      <c r="D246" s="17">
        <v>1243</v>
      </c>
      <c r="E246" s="20"/>
      <c r="F246" s="19"/>
      <c r="G246" s="18"/>
      <c r="H246" s="18"/>
      <c r="I246" s="18"/>
      <c r="J246" s="18"/>
      <c r="K246" s="18"/>
      <c r="L246" s="20"/>
      <c r="M246" s="21"/>
      <c r="N246" s="19"/>
      <c r="O246" s="5"/>
    </row>
    <row r="247" spans="1:15" x14ac:dyDescent="0.3">
      <c r="A247" s="25"/>
      <c r="B247" s="26"/>
      <c r="C247" s="24"/>
      <c r="D247" s="17">
        <v>1244</v>
      </c>
      <c r="E247" s="20"/>
      <c r="F247" s="19"/>
      <c r="G247" s="18"/>
      <c r="H247" s="18"/>
      <c r="I247" s="18"/>
      <c r="J247" s="18"/>
      <c r="K247" s="18"/>
      <c r="L247" s="20"/>
      <c r="M247" s="21"/>
      <c r="N247" s="19"/>
      <c r="O247" s="5"/>
    </row>
    <row r="248" spans="1:15" x14ac:dyDescent="0.3">
      <c r="A248" s="25"/>
      <c r="B248" s="26"/>
      <c r="C248" s="24"/>
      <c r="D248" s="17">
        <v>1245</v>
      </c>
      <c r="E248" s="20"/>
      <c r="F248" s="19"/>
      <c r="G248" s="18"/>
      <c r="H248" s="18"/>
      <c r="I248" s="18"/>
      <c r="J248" s="18"/>
      <c r="K248" s="18"/>
      <c r="L248" s="20"/>
      <c r="M248" s="21"/>
      <c r="N248" s="19"/>
      <c r="O248" s="5"/>
    </row>
    <row r="249" spans="1:15" x14ac:dyDescent="0.3">
      <c r="A249" s="25"/>
      <c r="B249" s="26"/>
      <c r="C249" s="24"/>
      <c r="D249" s="17">
        <v>1246</v>
      </c>
      <c r="E249" s="20"/>
      <c r="F249" s="19"/>
      <c r="G249" s="18"/>
      <c r="H249" s="18"/>
      <c r="I249" s="18"/>
      <c r="J249" s="18"/>
      <c r="K249" s="18"/>
      <c r="L249" s="20"/>
      <c r="M249" s="21"/>
      <c r="N249" s="19"/>
      <c r="O249" s="5"/>
    </row>
    <row r="250" spans="1:15" x14ac:dyDescent="0.3">
      <c r="A250" s="25"/>
      <c r="B250" s="26"/>
      <c r="C250" s="24"/>
      <c r="D250" s="17">
        <v>1247</v>
      </c>
      <c r="E250" s="20"/>
      <c r="F250" s="19"/>
      <c r="G250" s="18"/>
      <c r="H250" s="18"/>
      <c r="I250" s="18"/>
      <c r="J250" s="18"/>
      <c r="K250" s="18"/>
      <c r="L250" s="20"/>
      <c r="M250" s="21"/>
      <c r="N250" s="19"/>
      <c r="O250" s="5"/>
    </row>
    <row r="251" spans="1:15" x14ac:dyDescent="0.3">
      <c r="A251" s="25"/>
      <c r="B251" s="26"/>
      <c r="C251" s="24"/>
      <c r="D251" s="17">
        <v>1248</v>
      </c>
      <c r="E251" s="20"/>
      <c r="F251" s="19"/>
      <c r="G251" s="18"/>
      <c r="H251" s="18"/>
      <c r="I251" s="18"/>
      <c r="J251" s="18"/>
      <c r="K251" s="18"/>
      <c r="L251" s="20"/>
      <c r="M251" s="21"/>
      <c r="N251" s="19"/>
      <c r="O251" s="5"/>
    </row>
    <row r="252" spans="1:15" x14ac:dyDescent="0.3">
      <c r="A252" s="25"/>
      <c r="B252" s="26"/>
      <c r="C252" s="24"/>
      <c r="D252" s="17">
        <v>1249</v>
      </c>
      <c r="E252" s="20"/>
      <c r="F252" s="19"/>
      <c r="G252" s="18"/>
      <c r="H252" s="18"/>
      <c r="I252" s="18"/>
      <c r="J252" s="18"/>
      <c r="K252" s="18"/>
      <c r="L252" s="20"/>
      <c r="M252" s="21"/>
      <c r="N252" s="19"/>
      <c r="O252" s="5"/>
    </row>
    <row r="253" spans="1:15" x14ac:dyDescent="0.3">
      <c r="A253" s="25"/>
      <c r="B253" s="26"/>
      <c r="C253" s="24"/>
      <c r="D253" s="17">
        <v>1250</v>
      </c>
      <c r="E253" s="20"/>
      <c r="F253" s="19"/>
      <c r="G253" s="18"/>
      <c r="H253" s="18"/>
      <c r="I253" s="18"/>
      <c r="J253" s="18"/>
      <c r="K253" s="18"/>
      <c r="L253" s="20"/>
      <c r="M253" s="21"/>
      <c r="N253" s="19"/>
      <c r="O253" s="5"/>
    </row>
    <row r="254" spans="1:15" x14ac:dyDescent="0.3">
      <c r="A254" s="25"/>
      <c r="B254" s="26"/>
      <c r="C254" s="24"/>
      <c r="D254" s="17">
        <v>1251</v>
      </c>
      <c r="E254" s="20"/>
      <c r="F254" s="19"/>
      <c r="G254" s="18"/>
      <c r="H254" s="18"/>
      <c r="I254" s="18"/>
      <c r="J254" s="18"/>
      <c r="K254" s="18"/>
      <c r="L254" s="20"/>
      <c r="M254" s="21"/>
      <c r="N254" s="19"/>
      <c r="O254" s="5"/>
    </row>
    <row r="255" spans="1:15" x14ac:dyDescent="0.3">
      <c r="A255" s="25"/>
      <c r="B255" s="26"/>
      <c r="C255" s="24"/>
      <c r="D255" s="17">
        <v>1252</v>
      </c>
      <c r="E255" s="20"/>
      <c r="F255" s="19"/>
      <c r="G255" s="18"/>
      <c r="H255" s="18"/>
      <c r="I255" s="18"/>
      <c r="J255" s="18"/>
      <c r="K255" s="18"/>
      <c r="L255" s="20"/>
      <c r="M255" s="21"/>
      <c r="N255" s="19"/>
      <c r="O255" s="5"/>
    </row>
    <row r="256" spans="1:15" x14ac:dyDescent="0.3">
      <c r="A256" s="25"/>
      <c r="B256" s="26"/>
      <c r="C256" s="24"/>
      <c r="D256" s="17">
        <v>1253</v>
      </c>
      <c r="E256" s="20"/>
      <c r="F256" s="19"/>
      <c r="G256" s="18"/>
      <c r="H256" s="18"/>
      <c r="I256" s="18"/>
      <c r="J256" s="18"/>
      <c r="K256" s="18"/>
      <c r="L256" s="20"/>
      <c r="M256" s="21"/>
      <c r="N256" s="19"/>
      <c r="O256" s="5"/>
    </row>
    <row r="257" spans="1:15" x14ac:dyDescent="0.3">
      <c r="A257" s="25"/>
      <c r="B257" s="26"/>
      <c r="C257" s="24"/>
      <c r="D257" s="17">
        <v>1254</v>
      </c>
      <c r="E257" s="20"/>
      <c r="F257" s="19"/>
      <c r="G257" s="18"/>
      <c r="H257" s="18"/>
      <c r="I257" s="18"/>
      <c r="J257" s="18"/>
      <c r="K257" s="18"/>
      <c r="L257" s="20"/>
      <c r="M257" s="21"/>
      <c r="N257" s="19"/>
      <c r="O257" s="5"/>
    </row>
    <row r="258" spans="1:15" x14ac:dyDescent="0.3">
      <c r="A258" s="25"/>
      <c r="B258" s="26"/>
      <c r="C258" s="24"/>
      <c r="D258" s="17">
        <v>1255</v>
      </c>
      <c r="E258" s="20"/>
      <c r="F258" s="19"/>
      <c r="G258" s="18"/>
      <c r="H258" s="18"/>
      <c r="I258" s="18"/>
      <c r="J258" s="18"/>
      <c r="K258" s="18"/>
      <c r="L258" s="20"/>
      <c r="M258" s="21"/>
      <c r="N258" s="19"/>
      <c r="O258" s="5"/>
    </row>
    <row r="259" spans="1:15" x14ac:dyDescent="0.3">
      <c r="A259" s="25"/>
      <c r="B259" s="26"/>
      <c r="C259" s="24"/>
      <c r="D259" s="17">
        <v>1256</v>
      </c>
      <c r="E259" s="20"/>
      <c r="F259" s="19"/>
      <c r="G259" s="18"/>
      <c r="H259" s="18"/>
      <c r="I259" s="18"/>
      <c r="J259" s="18"/>
      <c r="K259" s="18"/>
      <c r="L259" s="20"/>
      <c r="M259" s="21"/>
      <c r="N259" s="19"/>
      <c r="O259" s="5"/>
    </row>
    <row r="260" spans="1:15" x14ac:dyDescent="0.3">
      <c r="A260" s="25"/>
      <c r="B260" s="26"/>
      <c r="C260" s="24"/>
      <c r="D260" s="17">
        <v>1257</v>
      </c>
      <c r="E260" s="20"/>
      <c r="F260" s="19"/>
      <c r="G260" s="18"/>
      <c r="H260" s="18"/>
      <c r="I260" s="18"/>
      <c r="J260" s="18"/>
      <c r="K260" s="18"/>
      <c r="L260" s="20"/>
      <c r="M260" s="21"/>
      <c r="N260" s="19"/>
      <c r="O260" s="5"/>
    </row>
    <row r="261" spans="1:15" x14ac:dyDescent="0.3">
      <c r="A261" s="25"/>
      <c r="B261" s="26"/>
      <c r="C261" s="24"/>
      <c r="D261" s="17">
        <v>1258</v>
      </c>
      <c r="E261" s="20"/>
      <c r="F261" s="19"/>
      <c r="G261" s="18"/>
      <c r="H261" s="18"/>
      <c r="I261" s="18"/>
      <c r="J261" s="18"/>
      <c r="K261" s="18"/>
      <c r="L261" s="20"/>
      <c r="M261" s="21"/>
      <c r="N261" s="19"/>
      <c r="O261" s="5"/>
    </row>
    <row r="262" spans="1:15" x14ac:dyDescent="0.3">
      <c r="A262" s="25"/>
      <c r="B262" s="26"/>
      <c r="C262" s="24"/>
      <c r="D262" s="17">
        <v>1259</v>
      </c>
      <c r="E262" s="20"/>
      <c r="F262" s="19"/>
      <c r="G262" s="18"/>
      <c r="H262" s="18"/>
      <c r="I262" s="18"/>
      <c r="J262" s="18"/>
      <c r="K262" s="18"/>
      <c r="L262" s="20"/>
      <c r="M262" s="21"/>
      <c r="N262" s="19"/>
      <c r="O262" s="5"/>
    </row>
    <row r="263" spans="1:15" x14ac:dyDescent="0.3">
      <c r="A263" s="25"/>
      <c r="B263" s="26"/>
      <c r="C263" s="24"/>
      <c r="D263" s="17">
        <v>1260</v>
      </c>
      <c r="E263" s="20"/>
      <c r="F263" s="19"/>
      <c r="G263" s="18"/>
      <c r="H263" s="18"/>
      <c r="I263" s="18"/>
      <c r="J263" s="18"/>
      <c r="K263" s="18"/>
      <c r="L263" s="20"/>
      <c r="M263" s="21"/>
      <c r="N263" s="19"/>
      <c r="O263" s="5"/>
    </row>
    <row r="264" spans="1:15" x14ac:dyDescent="0.3">
      <c r="A264" s="25"/>
      <c r="B264" s="26"/>
      <c r="C264" s="24"/>
      <c r="D264" s="17">
        <v>1261</v>
      </c>
      <c r="E264" s="20"/>
      <c r="F264" s="19"/>
      <c r="G264" s="18"/>
      <c r="H264" s="18"/>
      <c r="I264" s="18"/>
      <c r="J264" s="18"/>
      <c r="K264" s="18"/>
      <c r="L264" s="20"/>
      <c r="M264" s="21"/>
      <c r="N264" s="19"/>
      <c r="O264" s="5"/>
    </row>
    <row r="265" spans="1:15" x14ac:dyDescent="0.3">
      <c r="A265" s="25"/>
      <c r="B265" s="26"/>
      <c r="C265" s="24"/>
      <c r="D265" s="17">
        <v>1262</v>
      </c>
      <c r="E265" s="20"/>
      <c r="F265" s="19"/>
      <c r="G265" s="18"/>
      <c r="H265" s="18"/>
      <c r="I265" s="18"/>
      <c r="J265" s="18"/>
      <c r="K265" s="18"/>
      <c r="L265" s="20"/>
      <c r="M265" s="21"/>
      <c r="N265" s="19"/>
      <c r="O265" s="5"/>
    </row>
    <row r="266" spans="1:15" x14ac:dyDescent="0.3">
      <c r="A266" s="25"/>
      <c r="B266" s="26"/>
      <c r="C266" s="24"/>
      <c r="D266" s="17">
        <v>1263</v>
      </c>
      <c r="E266" s="20"/>
      <c r="F266" s="19"/>
      <c r="G266" s="18"/>
      <c r="H266" s="18"/>
      <c r="I266" s="18"/>
      <c r="J266" s="18"/>
      <c r="K266" s="18"/>
      <c r="L266" s="20"/>
      <c r="M266" s="21"/>
      <c r="N266" s="19"/>
      <c r="O266" s="5"/>
    </row>
    <row r="267" spans="1:15" x14ac:dyDescent="0.3">
      <c r="A267" s="25"/>
      <c r="B267" s="26"/>
      <c r="C267" s="24"/>
      <c r="D267" s="17">
        <v>1264</v>
      </c>
      <c r="E267" s="20"/>
      <c r="F267" s="19"/>
      <c r="G267" s="18"/>
      <c r="H267" s="18"/>
      <c r="I267" s="18"/>
      <c r="J267" s="18"/>
      <c r="K267" s="18"/>
      <c r="L267" s="20"/>
      <c r="M267" s="21"/>
      <c r="N267" s="19"/>
      <c r="O267" s="5"/>
    </row>
    <row r="268" spans="1:15" x14ac:dyDescent="0.3">
      <c r="A268" s="25"/>
      <c r="B268" s="26"/>
      <c r="C268" s="24"/>
      <c r="D268" s="17">
        <v>1265</v>
      </c>
      <c r="E268" s="20"/>
      <c r="F268" s="19"/>
      <c r="G268" s="18"/>
      <c r="H268" s="18"/>
      <c r="I268" s="18"/>
      <c r="J268" s="18"/>
      <c r="K268" s="18"/>
      <c r="L268" s="20"/>
      <c r="M268" s="21"/>
      <c r="N268" s="19"/>
      <c r="O268" s="5"/>
    </row>
    <row r="269" spans="1:15" x14ac:dyDescent="0.3">
      <c r="A269" s="25"/>
      <c r="B269" s="26"/>
      <c r="C269" s="24"/>
      <c r="D269" s="17">
        <v>1266</v>
      </c>
      <c r="E269" s="20"/>
      <c r="F269" s="19"/>
      <c r="G269" s="18"/>
      <c r="H269" s="18"/>
      <c r="I269" s="18"/>
      <c r="J269" s="18"/>
      <c r="K269" s="18"/>
      <c r="L269" s="20"/>
      <c r="M269" s="21"/>
      <c r="N269" s="19"/>
      <c r="O269" s="5"/>
    </row>
    <row r="270" spans="1:15" x14ac:dyDescent="0.3">
      <c r="A270" s="25"/>
      <c r="B270" s="26"/>
      <c r="C270" s="24"/>
      <c r="D270" s="17">
        <v>1267</v>
      </c>
      <c r="E270" s="20"/>
      <c r="F270" s="19"/>
      <c r="G270" s="18"/>
      <c r="H270" s="18"/>
      <c r="I270" s="18"/>
      <c r="J270" s="18"/>
      <c r="K270" s="18"/>
      <c r="L270" s="20"/>
      <c r="M270" s="21"/>
      <c r="N270" s="19"/>
      <c r="O270" s="5"/>
    </row>
    <row r="271" spans="1:15" x14ac:dyDescent="0.3">
      <c r="A271" s="25"/>
      <c r="B271" s="26"/>
      <c r="C271" s="24"/>
      <c r="D271" s="17">
        <v>1268</v>
      </c>
      <c r="E271" s="20"/>
      <c r="F271" s="19"/>
      <c r="G271" s="18"/>
      <c r="H271" s="18"/>
      <c r="I271" s="18"/>
      <c r="J271" s="18"/>
      <c r="K271" s="18"/>
      <c r="L271" s="20"/>
      <c r="M271" s="21"/>
      <c r="N271" s="19"/>
      <c r="O271" s="5"/>
    </row>
    <row r="272" spans="1:15" x14ac:dyDescent="0.3">
      <c r="A272" s="25"/>
      <c r="B272" s="26"/>
      <c r="C272" s="24"/>
      <c r="D272" s="17">
        <v>1269</v>
      </c>
      <c r="E272" s="20"/>
      <c r="F272" s="19"/>
      <c r="G272" s="18"/>
      <c r="H272" s="18"/>
      <c r="I272" s="18"/>
      <c r="J272" s="18"/>
      <c r="K272" s="18"/>
      <c r="L272" s="20"/>
      <c r="M272" s="21"/>
      <c r="N272" s="19"/>
      <c r="O272" s="5"/>
    </row>
    <row r="273" spans="1:15" x14ac:dyDescent="0.3">
      <c r="A273" s="25"/>
      <c r="B273" s="26"/>
      <c r="C273" s="24"/>
      <c r="D273" s="17">
        <v>1270</v>
      </c>
      <c r="E273" s="20"/>
      <c r="F273" s="19"/>
      <c r="G273" s="18"/>
      <c r="H273" s="18"/>
      <c r="I273" s="18"/>
      <c r="J273" s="18"/>
      <c r="K273" s="18"/>
      <c r="L273" s="20"/>
      <c r="M273" s="21"/>
      <c r="N273" s="19"/>
      <c r="O273" s="5"/>
    </row>
    <row r="274" spans="1:15" x14ac:dyDescent="0.3">
      <c r="A274" s="25"/>
      <c r="B274" s="26"/>
      <c r="C274" s="24"/>
      <c r="D274" s="17">
        <v>1271</v>
      </c>
      <c r="E274" s="20"/>
      <c r="F274" s="19"/>
      <c r="G274" s="18"/>
      <c r="H274" s="18"/>
      <c r="I274" s="18"/>
      <c r="J274" s="18"/>
      <c r="K274" s="18"/>
      <c r="L274" s="20"/>
      <c r="M274" s="21"/>
      <c r="N274" s="19"/>
      <c r="O274" s="5"/>
    </row>
    <row r="275" spans="1:15" x14ac:dyDescent="0.3">
      <c r="A275" s="25"/>
      <c r="B275" s="26"/>
      <c r="C275" s="24"/>
      <c r="D275" s="17">
        <v>1272</v>
      </c>
      <c r="E275" s="20"/>
      <c r="F275" s="19"/>
      <c r="G275" s="18"/>
      <c r="H275" s="18"/>
      <c r="I275" s="18"/>
      <c r="J275" s="18"/>
      <c r="K275" s="18"/>
      <c r="L275" s="20"/>
      <c r="M275" s="21"/>
      <c r="N275" s="19"/>
      <c r="O275" s="5"/>
    </row>
    <row r="276" spans="1:15" x14ac:dyDescent="0.3">
      <c r="A276" s="25"/>
      <c r="B276" s="26"/>
      <c r="C276" s="24"/>
      <c r="D276" s="17">
        <v>1273</v>
      </c>
      <c r="E276" s="20"/>
      <c r="F276" s="19"/>
      <c r="G276" s="18"/>
      <c r="H276" s="18"/>
      <c r="I276" s="18"/>
      <c r="J276" s="18"/>
      <c r="K276" s="18"/>
      <c r="L276" s="20"/>
      <c r="M276" s="21"/>
      <c r="N276" s="19"/>
      <c r="O276" s="5"/>
    </row>
    <row r="277" spans="1:15" x14ac:dyDescent="0.3">
      <c r="A277" s="25"/>
      <c r="B277" s="26"/>
      <c r="C277" s="24"/>
      <c r="D277" s="17">
        <v>1274</v>
      </c>
      <c r="E277" s="20"/>
      <c r="F277" s="19"/>
      <c r="G277" s="18"/>
      <c r="H277" s="18"/>
      <c r="I277" s="18"/>
      <c r="J277" s="18"/>
      <c r="K277" s="18"/>
      <c r="L277" s="20"/>
      <c r="M277" s="21"/>
      <c r="N277" s="19"/>
      <c r="O277" s="5"/>
    </row>
    <row r="278" spans="1:15" x14ac:dyDescent="0.3">
      <c r="A278" s="25"/>
      <c r="B278" s="26"/>
      <c r="C278" s="24"/>
      <c r="D278" s="17">
        <v>1275</v>
      </c>
      <c r="E278" s="20"/>
      <c r="F278" s="19"/>
      <c r="G278" s="18"/>
      <c r="H278" s="18"/>
      <c r="I278" s="18"/>
      <c r="J278" s="18"/>
      <c r="K278" s="18"/>
      <c r="L278" s="20"/>
      <c r="M278" s="21"/>
      <c r="N278" s="19"/>
      <c r="O278" s="5"/>
    </row>
    <row r="279" spans="1:15" x14ac:dyDescent="0.3">
      <c r="A279" s="25"/>
      <c r="B279" s="26"/>
      <c r="C279" s="24"/>
      <c r="D279" s="17">
        <v>1276</v>
      </c>
      <c r="E279" s="20"/>
      <c r="F279" s="19"/>
      <c r="G279" s="18"/>
      <c r="H279" s="18"/>
      <c r="I279" s="18"/>
      <c r="J279" s="18"/>
      <c r="K279" s="18"/>
      <c r="L279" s="20"/>
      <c r="M279" s="21"/>
      <c r="N279" s="19"/>
      <c r="O279" s="5"/>
    </row>
    <row r="280" spans="1:15" x14ac:dyDescent="0.3">
      <c r="A280" s="25"/>
      <c r="B280" s="26"/>
      <c r="C280" s="24"/>
      <c r="D280" s="17">
        <v>1277</v>
      </c>
      <c r="E280" s="20"/>
      <c r="F280" s="19"/>
      <c r="G280" s="18"/>
      <c r="H280" s="18"/>
      <c r="I280" s="18"/>
      <c r="J280" s="18"/>
      <c r="K280" s="18"/>
      <c r="L280" s="20"/>
      <c r="M280" s="21"/>
      <c r="N280" s="19"/>
      <c r="O280" s="5"/>
    </row>
    <row r="281" spans="1:15" x14ac:dyDescent="0.3">
      <c r="A281" s="25"/>
      <c r="B281" s="26"/>
      <c r="C281" s="24"/>
      <c r="D281" s="17">
        <v>1278</v>
      </c>
      <c r="E281" s="20"/>
      <c r="F281" s="19"/>
      <c r="G281" s="18"/>
      <c r="H281" s="18"/>
      <c r="I281" s="18"/>
      <c r="J281" s="18"/>
      <c r="K281" s="18"/>
      <c r="L281" s="20"/>
      <c r="M281" s="21"/>
      <c r="N281" s="19"/>
      <c r="O281" s="5"/>
    </row>
    <row r="282" spans="1:15" x14ac:dyDescent="0.3">
      <c r="A282" s="25"/>
      <c r="B282" s="26"/>
      <c r="C282" s="24"/>
      <c r="D282" s="17">
        <v>1279</v>
      </c>
      <c r="E282" s="20"/>
      <c r="F282" s="19"/>
      <c r="G282" s="18"/>
      <c r="H282" s="18"/>
      <c r="I282" s="18"/>
      <c r="J282" s="18"/>
      <c r="K282" s="18"/>
      <c r="L282" s="20"/>
      <c r="M282" s="21"/>
      <c r="N282" s="19"/>
      <c r="O282" s="5"/>
    </row>
    <row r="283" spans="1:15" x14ac:dyDescent="0.3">
      <c r="A283" s="25"/>
      <c r="B283" s="26"/>
      <c r="C283" s="24"/>
      <c r="D283" s="17">
        <v>1280</v>
      </c>
      <c r="E283" s="20"/>
      <c r="F283" s="19"/>
      <c r="G283" s="18"/>
      <c r="H283" s="18"/>
      <c r="I283" s="18"/>
      <c r="J283" s="18"/>
      <c r="K283" s="18"/>
      <c r="L283" s="20"/>
      <c r="M283" s="21"/>
      <c r="N283" s="19"/>
      <c r="O283" s="5"/>
    </row>
    <row r="284" spans="1:15" x14ac:dyDescent="0.3">
      <c r="A284" s="25"/>
      <c r="B284" s="26"/>
      <c r="C284" s="24"/>
      <c r="D284" s="17">
        <v>1281</v>
      </c>
      <c r="E284" s="20"/>
      <c r="F284" s="19"/>
      <c r="G284" s="18"/>
      <c r="H284" s="18"/>
      <c r="I284" s="18"/>
      <c r="J284" s="18"/>
      <c r="K284" s="18"/>
      <c r="L284" s="20"/>
      <c r="M284" s="21"/>
      <c r="N284" s="19"/>
      <c r="O284" s="5"/>
    </row>
    <row r="285" spans="1:15" x14ac:dyDescent="0.3">
      <c r="A285" s="25"/>
      <c r="B285" s="26"/>
      <c r="C285" s="24"/>
      <c r="D285" s="17">
        <v>1282</v>
      </c>
      <c r="E285" s="20"/>
      <c r="F285" s="19"/>
      <c r="G285" s="18"/>
      <c r="H285" s="18"/>
      <c r="I285" s="18"/>
      <c r="J285" s="18"/>
      <c r="K285" s="18"/>
      <c r="L285" s="20"/>
      <c r="M285" s="21"/>
      <c r="N285" s="19"/>
      <c r="O285" s="5"/>
    </row>
    <row r="286" spans="1:15" x14ac:dyDescent="0.3">
      <c r="A286" s="25"/>
      <c r="B286" s="26"/>
      <c r="C286" s="24"/>
      <c r="D286" s="17">
        <v>1283</v>
      </c>
      <c r="E286" s="20"/>
      <c r="F286" s="19"/>
      <c r="G286" s="18"/>
      <c r="H286" s="18"/>
      <c r="I286" s="18"/>
      <c r="J286" s="18"/>
      <c r="K286" s="18"/>
      <c r="L286" s="20"/>
      <c r="M286" s="21"/>
      <c r="N286" s="19"/>
      <c r="O286" s="5"/>
    </row>
    <row r="287" spans="1:15" x14ac:dyDescent="0.3">
      <c r="A287" s="25"/>
      <c r="B287" s="26"/>
      <c r="C287" s="24"/>
      <c r="D287" s="17">
        <v>1284</v>
      </c>
      <c r="E287" s="20"/>
      <c r="F287" s="19"/>
      <c r="G287" s="18"/>
      <c r="H287" s="18"/>
      <c r="I287" s="18"/>
      <c r="J287" s="18"/>
      <c r="K287" s="18"/>
      <c r="L287" s="20"/>
      <c r="M287" s="21"/>
      <c r="N287" s="19"/>
      <c r="O287" s="5"/>
    </row>
    <row r="288" spans="1:15" x14ac:dyDescent="0.3">
      <c r="A288" s="25"/>
      <c r="B288" s="26"/>
      <c r="C288" s="24"/>
      <c r="D288" s="17">
        <v>1285</v>
      </c>
      <c r="E288" s="20"/>
      <c r="F288" s="19"/>
      <c r="G288" s="18"/>
      <c r="H288" s="18"/>
      <c r="I288" s="18"/>
      <c r="J288" s="18"/>
      <c r="K288" s="18"/>
      <c r="L288" s="20"/>
      <c r="M288" s="21"/>
      <c r="N288" s="19"/>
      <c r="O288" s="5"/>
    </row>
    <row r="289" spans="1:15" x14ac:dyDescent="0.3">
      <c r="A289" s="25"/>
      <c r="B289" s="26"/>
      <c r="C289" s="24"/>
      <c r="D289" s="17">
        <v>1286</v>
      </c>
      <c r="E289" s="20"/>
      <c r="F289" s="19"/>
      <c r="G289" s="18"/>
      <c r="H289" s="18"/>
      <c r="I289" s="18"/>
      <c r="J289" s="18"/>
      <c r="K289" s="18"/>
      <c r="L289" s="20"/>
      <c r="M289" s="21"/>
      <c r="N289" s="19"/>
      <c r="O289" s="5"/>
    </row>
    <row r="290" spans="1:15" x14ac:dyDescent="0.3">
      <c r="A290" s="25"/>
      <c r="B290" s="26"/>
      <c r="C290" s="24"/>
      <c r="D290" s="17">
        <v>1287</v>
      </c>
      <c r="E290" s="20"/>
      <c r="F290" s="19"/>
      <c r="G290" s="18"/>
      <c r="H290" s="18"/>
      <c r="I290" s="18"/>
      <c r="J290" s="18"/>
      <c r="K290" s="18"/>
      <c r="L290" s="20"/>
      <c r="M290" s="21"/>
      <c r="N290" s="19"/>
      <c r="O290" s="5"/>
    </row>
    <row r="291" spans="1:15" x14ac:dyDescent="0.3">
      <c r="A291" s="25"/>
      <c r="B291" s="26"/>
      <c r="C291" s="24"/>
      <c r="D291" s="17">
        <v>1288</v>
      </c>
      <c r="E291" s="20"/>
      <c r="F291" s="19"/>
      <c r="G291" s="18"/>
      <c r="H291" s="18"/>
      <c r="I291" s="18"/>
      <c r="J291" s="18"/>
      <c r="K291" s="18"/>
      <c r="L291" s="20"/>
      <c r="M291" s="21"/>
      <c r="N291" s="19"/>
      <c r="O291" s="5"/>
    </row>
    <row r="292" spans="1:15" x14ac:dyDescent="0.3">
      <c r="A292" s="25"/>
      <c r="B292" s="26"/>
      <c r="C292" s="24"/>
      <c r="D292" s="17">
        <v>1289</v>
      </c>
      <c r="E292" s="20"/>
      <c r="F292" s="19"/>
      <c r="G292" s="18"/>
      <c r="H292" s="18"/>
      <c r="I292" s="18"/>
      <c r="J292" s="18"/>
      <c r="K292" s="18"/>
      <c r="L292" s="20"/>
      <c r="M292" s="21"/>
      <c r="N292" s="19"/>
      <c r="O292" s="5"/>
    </row>
    <row r="293" spans="1:15" x14ac:dyDescent="0.3">
      <c r="A293" s="25"/>
      <c r="B293" s="26"/>
      <c r="C293" s="24"/>
      <c r="D293" s="17">
        <v>1290</v>
      </c>
      <c r="E293" s="20"/>
      <c r="F293" s="19"/>
      <c r="G293" s="18"/>
      <c r="H293" s="18"/>
      <c r="I293" s="18"/>
      <c r="J293" s="18"/>
      <c r="K293" s="18"/>
      <c r="L293" s="20"/>
      <c r="M293" s="21"/>
      <c r="N293" s="19"/>
      <c r="O293" s="5"/>
    </row>
    <row r="294" spans="1:15" x14ac:dyDescent="0.3">
      <c r="A294" s="25"/>
      <c r="B294" s="26"/>
      <c r="C294" s="24"/>
      <c r="D294" s="17">
        <v>1291</v>
      </c>
      <c r="E294" s="20"/>
      <c r="F294" s="19"/>
      <c r="G294" s="18"/>
      <c r="H294" s="18"/>
      <c r="I294" s="18"/>
      <c r="J294" s="18"/>
      <c r="K294" s="18"/>
      <c r="L294" s="20"/>
      <c r="M294" s="21"/>
      <c r="N294" s="19"/>
      <c r="O294" s="5"/>
    </row>
    <row r="295" spans="1:15" x14ac:dyDescent="0.3">
      <c r="A295" s="25"/>
      <c r="B295" s="26"/>
      <c r="C295" s="24"/>
      <c r="D295" s="17">
        <v>1292</v>
      </c>
      <c r="E295" s="20"/>
      <c r="F295" s="19"/>
      <c r="G295" s="18"/>
      <c r="H295" s="18"/>
      <c r="I295" s="18"/>
      <c r="J295" s="18"/>
      <c r="K295" s="18"/>
      <c r="L295" s="20"/>
      <c r="M295" s="21"/>
      <c r="N295" s="19"/>
      <c r="O295" s="5"/>
    </row>
    <row r="296" spans="1:15" x14ac:dyDescent="0.3">
      <c r="A296" s="25"/>
      <c r="B296" s="26"/>
      <c r="C296" s="24"/>
      <c r="D296" s="17">
        <v>1293</v>
      </c>
      <c r="E296" s="20"/>
      <c r="F296" s="19"/>
      <c r="G296" s="18"/>
      <c r="H296" s="18"/>
      <c r="I296" s="18"/>
      <c r="J296" s="18"/>
      <c r="K296" s="18"/>
      <c r="L296" s="20"/>
      <c r="M296" s="21"/>
      <c r="N296" s="19"/>
      <c r="O296" s="5"/>
    </row>
    <row r="297" spans="1:15" x14ac:dyDescent="0.3">
      <c r="A297" s="25"/>
      <c r="B297" s="26"/>
      <c r="C297" s="24"/>
      <c r="D297" s="17">
        <v>1294</v>
      </c>
      <c r="E297" s="20"/>
      <c r="F297" s="19"/>
      <c r="G297" s="18"/>
      <c r="H297" s="18"/>
      <c r="I297" s="18"/>
      <c r="J297" s="18"/>
      <c r="K297" s="18"/>
      <c r="L297" s="20"/>
      <c r="M297" s="21"/>
      <c r="N297" s="19"/>
      <c r="O297" s="5"/>
    </row>
    <row r="298" spans="1:15" x14ac:dyDescent="0.3">
      <c r="A298" s="25"/>
      <c r="B298" s="26"/>
      <c r="C298" s="24"/>
      <c r="D298" s="17">
        <v>1295</v>
      </c>
      <c r="E298" s="20"/>
      <c r="F298" s="19"/>
      <c r="G298" s="18"/>
      <c r="H298" s="18"/>
      <c r="I298" s="18"/>
      <c r="J298" s="18"/>
      <c r="K298" s="18"/>
      <c r="L298" s="20"/>
      <c r="M298" s="21"/>
      <c r="N298" s="19"/>
      <c r="O298" s="5"/>
    </row>
    <row r="299" spans="1:15" x14ac:dyDescent="0.3">
      <c r="A299" s="25"/>
      <c r="B299" s="26"/>
      <c r="C299" s="24"/>
      <c r="D299" s="17">
        <v>1296</v>
      </c>
      <c r="E299" s="20"/>
      <c r="F299" s="19"/>
      <c r="G299" s="18"/>
      <c r="H299" s="18"/>
      <c r="I299" s="18"/>
      <c r="J299" s="18"/>
      <c r="K299" s="18"/>
      <c r="L299" s="20"/>
      <c r="M299" s="21"/>
      <c r="N299" s="19"/>
      <c r="O299" s="5"/>
    </row>
    <row r="300" spans="1:15" x14ac:dyDescent="0.3">
      <c r="A300" s="25"/>
      <c r="B300" s="26"/>
      <c r="C300" s="24"/>
      <c r="D300" s="17">
        <v>1297</v>
      </c>
      <c r="E300" s="20"/>
      <c r="F300" s="19"/>
      <c r="G300" s="18"/>
      <c r="H300" s="18"/>
      <c r="I300" s="18"/>
      <c r="J300" s="18"/>
      <c r="K300" s="18"/>
      <c r="L300" s="20"/>
      <c r="M300" s="21"/>
      <c r="N300" s="19"/>
      <c r="O300" s="5"/>
    </row>
    <row r="301" spans="1:15" x14ac:dyDescent="0.3">
      <c r="A301" s="25"/>
      <c r="B301" s="26"/>
      <c r="C301" s="24"/>
      <c r="D301" s="17">
        <v>1298</v>
      </c>
      <c r="E301" s="20"/>
      <c r="F301" s="19"/>
      <c r="G301" s="18"/>
      <c r="H301" s="18"/>
      <c r="I301" s="18"/>
      <c r="J301" s="18"/>
      <c r="K301" s="18"/>
      <c r="L301" s="20"/>
      <c r="M301" s="21"/>
      <c r="N301" s="19"/>
      <c r="O301" s="5"/>
    </row>
    <row r="302" spans="1:15" x14ac:dyDescent="0.3">
      <c r="A302" s="25"/>
      <c r="B302" s="26"/>
      <c r="C302" s="24"/>
      <c r="D302" s="17">
        <v>1299</v>
      </c>
      <c r="E302" s="20"/>
      <c r="F302" s="19"/>
      <c r="G302" s="18"/>
      <c r="H302" s="18"/>
      <c r="I302" s="18"/>
      <c r="J302" s="18"/>
      <c r="K302" s="18"/>
      <c r="L302" s="20"/>
      <c r="M302" s="21"/>
      <c r="N302" s="19"/>
      <c r="O302" s="5"/>
    </row>
    <row r="303" spans="1:15" x14ac:dyDescent="0.3">
      <c r="A303" s="25"/>
      <c r="B303" s="26"/>
      <c r="C303" s="24"/>
      <c r="D303" s="17">
        <v>1300</v>
      </c>
      <c r="E303" s="20"/>
      <c r="F303" s="19"/>
      <c r="G303" s="18"/>
      <c r="H303" s="18"/>
      <c r="I303" s="18"/>
      <c r="J303" s="18"/>
      <c r="K303" s="18"/>
      <c r="L303" s="20"/>
      <c r="M303" s="21"/>
      <c r="N303" s="19"/>
      <c r="O303" s="5"/>
    </row>
    <row r="304" spans="1:15" x14ac:dyDescent="0.3">
      <c r="A304" s="25"/>
      <c r="B304" s="26"/>
      <c r="C304" s="24"/>
      <c r="D304" s="17">
        <v>1301</v>
      </c>
      <c r="E304" s="20"/>
      <c r="F304" s="19"/>
      <c r="G304" s="18"/>
      <c r="H304" s="18"/>
      <c r="I304" s="18"/>
      <c r="J304" s="18"/>
      <c r="K304" s="18"/>
      <c r="L304" s="20"/>
      <c r="M304" s="21"/>
      <c r="N304" s="19"/>
      <c r="O304" s="5"/>
    </row>
    <row r="305" spans="1:15" x14ac:dyDescent="0.3">
      <c r="A305" s="25"/>
      <c r="B305" s="26"/>
      <c r="C305" s="24"/>
      <c r="D305" s="17">
        <v>1302</v>
      </c>
      <c r="E305" s="20"/>
      <c r="F305" s="19"/>
      <c r="G305" s="18"/>
      <c r="H305" s="18"/>
      <c r="I305" s="18"/>
      <c r="J305" s="18"/>
      <c r="K305" s="18"/>
      <c r="L305" s="20"/>
      <c r="M305" s="21"/>
      <c r="N305" s="19"/>
      <c r="O305" s="5"/>
    </row>
    <row r="306" spans="1:15" x14ac:dyDescent="0.3">
      <c r="A306" s="25"/>
      <c r="B306" s="26"/>
      <c r="C306" s="24"/>
      <c r="D306" s="17">
        <v>1303</v>
      </c>
      <c r="E306" s="20"/>
      <c r="F306" s="19"/>
      <c r="G306" s="18"/>
      <c r="H306" s="18"/>
      <c r="I306" s="18"/>
      <c r="J306" s="18"/>
      <c r="K306" s="18"/>
      <c r="L306" s="20"/>
      <c r="M306" s="21"/>
      <c r="N306" s="19"/>
      <c r="O306" s="5"/>
    </row>
    <row r="307" spans="1:15" x14ac:dyDescent="0.3">
      <c r="A307" s="25"/>
      <c r="B307" s="26"/>
      <c r="C307" s="24"/>
      <c r="D307" s="17">
        <v>1304</v>
      </c>
      <c r="E307" s="20"/>
      <c r="F307" s="19"/>
      <c r="G307" s="18"/>
      <c r="H307" s="18"/>
      <c r="I307" s="18"/>
      <c r="J307" s="18"/>
      <c r="K307" s="18"/>
      <c r="L307" s="20"/>
      <c r="M307" s="21"/>
      <c r="N307" s="19"/>
      <c r="O307" s="5"/>
    </row>
    <row r="308" spans="1:15" x14ac:dyDescent="0.3">
      <c r="A308" s="25"/>
      <c r="B308" s="26"/>
      <c r="C308" s="24"/>
      <c r="D308" s="17">
        <v>1305</v>
      </c>
      <c r="E308" s="20"/>
      <c r="F308" s="19"/>
      <c r="G308" s="18"/>
      <c r="H308" s="18"/>
      <c r="I308" s="18"/>
      <c r="J308" s="18"/>
      <c r="K308" s="18"/>
      <c r="L308" s="20"/>
      <c r="M308" s="21"/>
      <c r="N308" s="19"/>
      <c r="O308" s="5"/>
    </row>
    <row r="309" spans="1:15" x14ac:dyDescent="0.3">
      <c r="A309" s="25"/>
      <c r="B309" s="26"/>
      <c r="C309" s="24"/>
      <c r="D309" s="17">
        <v>1306</v>
      </c>
      <c r="E309" s="20"/>
      <c r="F309" s="19"/>
      <c r="G309" s="18"/>
      <c r="H309" s="18"/>
      <c r="I309" s="18"/>
      <c r="J309" s="18"/>
      <c r="K309" s="18"/>
      <c r="L309" s="20"/>
      <c r="M309" s="21"/>
      <c r="N309" s="19"/>
      <c r="O309" s="5"/>
    </row>
    <row r="310" spans="1:15" x14ac:dyDescent="0.3">
      <c r="A310" s="25"/>
      <c r="B310" s="26"/>
      <c r="C310" s="24"/>
      <c r="D310" s="17">
        <v>1307</v>
      </c>
      <c r="E310" s="20"/>
      <c r="F310" s="19"/>
      <c r="G310" s="18"/>
      <c r="H310" s="18"/>
      <c r="I310" s="18"/>
      <c r="J310" s="18"/>
      <c r="K310" s="18"/>
      <c r="L310" s="20"/>
      <c r="M310" s="21"/>
      <c r="N310" s="19"/>
      <c r="O310" s="5"/>
    </row>
    <row r="311" spans="1:15" x14ac:dyDescent="0.3">
      <c r="A311" s="25"/>
      <c r="B311" s="26"/>
      <c r="C311" s="24"/>
      <c r="D311" s="17">
        <v>1308</v>
      </c>
      <c r="E311" s="20"/>
      <c r="F311" s="19"/>
      <c r="G311" s="18"/>
      <c r="H311" s="18"/>
      <c r="I311" s="18"/>
      <c r="J311" s="18"/>
      <c r="K311" s="18"/>
      <c r="L311" s="20"/>
      <c r="M311" s="21"/>
      <c r="N311" s="19"/>
      <c r="O311" s="5"/>
    </row>
    <row r="312" spans="1:15" x14ac:dyDescent="0.3">
      <c r="A312" s="25"/>
      <c r="B312" s="26"/>
      <c r="C312" s="24"/>
      <c r="D312" s="17">
        <v>1309</v>
      </c>
      <c r="E312" s="20"/>
      <c r="F312" s="19"/>
      <c r="G312" s="18"/>
      <c r="H312" s="18"/>
      <c r="I312" s="18"/>
      <c r="J312" s="18"/>
      <c r="K312" s="18"/>
      <c r="L312" s="20"/>
      <c r="M312" s="21"/>
      <c r="N312" s="19"/>
      <c r="O312" s="5"/>
    </row>
    <row r="313" spans="1:15" x14ac:dyDescent="0.3">
      <c r="A313" s="25"/>
      <c r="B313" s="26"/>
      <c r="C313" s="24"/>
      <c r="D313" s="17">
        <v>1310</v>
      </c>
      <c r="E313" s="20"/>
      <c r="F313" s="19"/>
      <c r="G313" s="18"/>
      <c r="H313" s="18"/>
      <c r="I313" s="18"/>
      <c r="J313" s="18"/>
      <c r="K313" s="18"/>
      <c r="L313" s="20"/>
      <c r="M313" s="21"/>
      <c r="N313" s="19"/>
      <c r="O313" s="5"/>
    </row>
    <row r="314" spans="1:15" x14ac:dyDescent="0.3">
      <c r="A314" s="25"/>
      <c r="B314" s="26"/>
      <c r="C314" s="24"/>
      <c r="D314" s="17">
        <v>1311</v>
      </c>
      <c r="E314" s="20"/>
      <c r="F314" s="19"/>
      <c r="G314" s="18"/>
      <c r="H314" s="18"/>
      <c r="I314" s="18"/>
      <c r="J314" s="18"/>
      <c r="K314" s="18"/>
      <c r="L314" s="20"/>
      <c r="M314" s="21"/>
      <c r="N314" s="19"/>
      <c r="O314" s="5"/>
    </row>
    <row r="315" spans="1:15" x14ac:dyDescent="0.3">
      <c r="A315" s="25"/>
      <c r="B315" s="26"/>
      <c r="C315" s="24"/>
      <c r="D315" s="17">
        <v>1312</v>
      </c>
      <c r="E315" s="20"/>
      <c r="F315" s="19"/>
      <c r="G315" s="18"/>
      <c r="H315" s="18"/>
      <c r="I315" s="18"/>
      <c r="J315" s="18"/>
      <c r="K315" s="18"/>
      <c r="L315" s="20"/>
      <c r="M315" s="21"/>
      <c r="N315" s="19"/>
      <c r="O315" s="5"/>
    </row>
    <row r="316" spans="1:15" x14ac:dyDescent="0.3">
      <c r="A316" s="25"/>
      <c r="B316" s="26"/>
      <c r="C316" s="24"/>
      <c r="D316" s="17">
        <v>1313</v>
      </c>
      <c r="E316" s="20"/>
      <c r="F316" s="19"/>
      <c r="G316" s="18"/>
      <c r="H316" s="18"/>
      <c r="I316" s="18"/>
      <c r="J316" s="18"/>
      <c r="K316" s="18"/>
      <c r="L316" s="20"/>
      <c r="M316" s="21"/>
      <c r="N316" s="19"/>
      <c r="O316" s="5"/>
    </row>
    <row r="317" spans="1:15" x14ac:dyDescent="0.3">
      <c r="A317" s="25"/>
      <c r="B317" s="26"/>
      <c r="C317" s="24"/>
      <c r="D317" s="17">
        <v>1314</v>
      </c>
      <c r="E317" s="20"/>
      <c r="F317" s="19"/>
      <c r="G317" s="18"/>
      <c r="H317" s="18"/>
      <c r="I317" s="18"/>
      <c r="J317" s="18"/>
      <c r="K317" s="18"/>
      <c r="L317" s="20"/>
      <c r="M317" s="21"/>
      <c r="N317" s="19"/>
      <c r="O317" s="5"/>
    </row>
    <row r="318" spans="1:15" x14ac:dyDescent="0.3">
      <c r="A318" s="25"/>
      <c r="B318" s="26"/>
      <c r="C318" s="24"/>
      <c r="D318" s="17">
        <v>1315</v>
      </c>
      <c r="E318" s="20"/>
      <c r="F318" s="19"/>
      <c r="G318" s="18"/>
      <c r="H318" s="18"/>
      <c r="I318" s="18"/>
      <c r="J318" s="18"/>
      <c r="K318" s="18"/>
      <c r="L318" s="20"/>
      <c r="M318" s="21"/>
      <c r="N318" s="19"/>
      <c r="O318" s="5"/>
    </row>
    <row r="319" spans="1:15" x14ac:dyDescent="0.3">
      <c r="A319" s="25"/>
      <c r="B319" s="26"/>
      <c r="C319" s="24"/>
      <c r="D319" s="17">
        <v>1316</v>
      </c>
      <c r="E319" s="20"/>
      <c r="F319" s="19"/>
      <c r="G319" s="18"/>
      <c r="H319" s="18"/>
      <c r="I319" s="18"/>
      <c r="J319" s="18"/>
      <c r="K319" s="18"/>
      <c r="L319" s="20"/>
      <c r="M319" s="21"/>
      <c r="N319" s="19"/>
      <c r="O319" s="5"/>
    </row>
    <row r="320" spans="1:15" x14ac:dyDescent="0.3">
      <c r="A320" s="25"/>
      <c r="B320" s="26"/>
      <c r="C320" s="24"/>
      <c r="D320" s="17">
        <v>1317</v>
      </c>
      <c r="E320" s="20"/>
      <c r="F320" s="19"/>
      <c r="G320" s="18"/>
      <c r="H320" s="18"/>
      <c r="I320" s="18"/>
      <c r="J320" s="18"/>
      <c r="K320" s="18"/>
      <c r="L320" s="20"/>
      <c r="M320" s="21"/>
      <c r="N320" s="19"/>
      <c r="O320" s="5"/>
    </row>
    <row r="321" spans="1:15" x14ac:dyDescent="0.3">
      <c r="A321" s="25"/>
      <c r="B321" s="26"/>
      <c r="C321" s="24"/>
      <c r="D321" s="17">
        <v>1318</v>
      </c>
      <c r="E321" s="20"/>
      <c r="F321" s="19"/>
      <c r="G321" s="18"/>
      <c r="H321" s="18"/>
      <c r="I321" s="18"/>
      <c r="J321" s="18"/>
      <c r="K321" s="18"/>
      <c r="L321" s="20"/>
      <c r="M321" s="21"/>
      <c r="N321" s="19"/>
      <c r="O321" s="5"/>
    </row>
    <row r="322" spans="1:15" x14ac:dyDescent="0.3">
      <c r="A322" s="25"/>
      <c r="B322" s="26"/>
      <c r="C322" s="24"/>
      <c r="D322" s="17">
        <v>1319</v>
      </c>
      <c r="E322" s="20"/>
      <c r="F322" s="19"/>
      <c r="G322" s="18"/>
      <c r="H322" s="18"/>
      <c r="I322" s="18"/>
      <c r="J322" s="18"/>
      <c r="K322" s="18"/>
      <c r="L322" s="20"/>
      <c r="M322" s="21"/>
      <c r="N322" s="19"/>
      <c r="O322" s="5"/>
    </row>
    <row r="323" spans="1:15" x14ac:dyDescent="0.3">
      <c r="A323" s="25"/>
      <c r="B323" s="26"/>
      <c r="C323" s="24"/>
      <c r="D323" s="17">
        <v>1320</v>
      </c>
      <c r="E323" s="20"/>
      <c r="F323" s="19"/>
      <c r="G323" s="18"/>
      <c r="H323" s="18"/>
      <c r="I323" s="18"/>
      <c r="J323" s="18"/>
      <c r="K323" s="18"/>
      <c r="L323" s="20"/>
      <c r="M323" s="21"/>
      <c r="N323" s="19"/>
      <c r="O323" s="5"/>
    </row>
    <row r="324" spans="1:15" x14ac:dyDescent="0.3">
      <c r="A324" s="25"/>
      <c r="B324" s="26"/>
      <c r="C324" s="24"/>
      <c r="D324" s="17">
        <v>1321</v>
      </c>
      <c r="E324" s="20"/>
      <c r="F324" s="19"/>
      <c r="G324" s="18"/>
      <c r="H324" s="18"/>
      <c r="I324" s="18"/>
      <c r="J324" s="18"/>
      <c r="K324" s="18"/>
      <c r="L324" s="20"/>
      <c r="M324" s="21"/>
      <c r="N324" s="19"/>
      <c r="O324" s="5"/>
    </row>
    <row r="325" spans="1:15" x14ac:dyDescent="0.3">
      <c r="A325" s="25"/>
      <c r="B325" s="26"/>
      <c r="C325" s="24"/>
      <c r="D325" s="17">
        <v>1322</v>
      </c>
      <c r="E325" s="20"/>
      <c r="F325" s="19"/>
      <c r="G325" s="18"/>
      <c r="H325" s="18"/>
      <c r="I325" s="18"/>
      <c r="J325" s="18"/>
      <c r="K325" s="18"/>
      <c r="L325" s="20"/>
      <c r="M325" s="21"/>
      <c r="N325" s="19"/>
      <c r="O325" s="5"/>
    </row>
    <row r="326" spans="1:15" x14ac:dyDescent="0.3">
      <c r="A326" s="25"/>
      <c r="B326" s="26"/>
      <c r="C326" s="24"/>
      <c r="D326" s="17">
        <v>1323</v>
      </c>
      <c r="E326" s="20"/>
      <c r="F326" s="19"/>
      <c r="G326" s="18"/>
      <c r="H326" s="18"/>
      <c r="I326" s="18"/>
      <c r="J326" s="18"/>
      <c r="K326" s="18"/>
      <c r="L326" s="20"/>
      <c r="M326" s="21"/>
      <c r="N326" s="19"/>
      <c r="O326" s="5"/>
    </row>
    <row r="327" spans="1:15" x14ac:dyDescent="0.3">
      <c r="A327" s="25"/>
      <c r="B327" s="26"/>
      <c r="C327" s="24"/>
      <c r="D327" s="17">
        <v>1324</v>
      </c>
      <c r="E327" s="20"/>
      <c r="F327" s="19"/>
      <c r="G327" s="18"/>
      <c r="H327" s="18"/>
      <c r="I327" s="18"/>
      <c r="J327" s="18"/>
      <c r="K327" s="18"/>
      <c r="L327" s="20"/>
      <c r="M327" s="21"/>
      <c r="N327" s="19"/>
      <c r="O327" s="5"/>
    </row>
    <row r="328" spans="1:15" x14ac:dyDescent="0.3">
      <c r="A328" s="25"/>
      <c r="B328" s="26"/>
      <c r="C328" s="24"/>
      <c r="D328" s="17">
        <v>1325</v>
      </c>
      <c r="E328" s="20"/>
      <c r="F328" s="19"/>
      <c r="G328" s="18"/>
      <c r="H328" s="18"/>
      <c r="I328" s="18"/>
      <c r="J328" s="18"/>
      <c r="K328" s="18"/>
      <c r="L328" s="20"/>
      <c r="M328" s="21"/>
      <c r="N328" s="19"/>
      <c r="O328" s="5"/>
    </row>
    <row r="329" spans="1:15" x14ac:dyDescent="0.3">
      <c r="A329" s="25"/>
      <c r="B329" s="26"/>
      <c r="C329" s="24"/>
      <c r="D329" s="17">
        <v>1326</v>
      </c>
      <c r="E329" s="20"/>
      <c r="F329" s="19"/>
      <c r="G329" s="18"/>
      <c r="H329" s="18"/>
      <c r="I329" s="18"/>
      <c r="J329" s="18"/>
      <c r="K329" s="18"/>
      <c r="L329" s="20"/>
      <c r="M329" s="21"/>
      <c r="N329" s="19"/>
      <c r="O329" s="5"/>
    </row>
    <row r="330" spans="1:15" x14ac:dyDescent="0.3">
      <c r="A330" s="25"/>
      <c r="B330" s="26"/>
      <c r="C330" s="24"/>
      <c r="D330" s="17">
        <v>1327</v>
      </c>
      <c r="E330" s="20"/>
      <c r="F330" s="19"/>
      <c r="G330" s="18"/>
      <c r="H330" s="18"/>
      <c r="I330" s="18"/>
      <c r="J330" s="18"/>
      <c r="K330" s="18"/>
      <c r="L330" s="20"/>
      <c r="M330" s="21"/>
      <c r="N330" s="19"/>
      <c r="O330" s="5"/>
    </row>
    <row r="331" spans="1:15" x14ac:dyDescent="0.3">
      <c r="A331" s="25"/>
      <c r="B331" s="26"/>
      <c r="C331" s="24"/>
      <c r="D331" s="17">
        <v>1328</v>
      </c>
      <c r="E331" s="20"/>
      <c r="F331" s="19"/>
      <c r="G331" s="18"/>
      <c r="H331" s="18"/>
      <c r="I331" s="18"/>
      <c r="J331" s="18"/>
      <c r="K331" s="18"/>
      <c r="L331" s="20"/>
      <c r="M331" s="21"/>
      <c r="N331" s="19"/>
      <c r="O331" s="5"/>
    </row>
    <row r="332" spans="1:15" x14ac:dyDescent="0.3">
      <c r="A332" s="25"/>
      <c r="B332" s="26"/>
      <c r="C332" s="24"/>
      <c r="D332" s="17">
        <v>1329</v>
      </c>
      <c r="E332" s="20"/>
      <c r="F332" s="19"/>
      <c r="G332" s="18"/>
      <c r="H332" s="18"/>
      <c r="I332" s="18"/>
      <c r="J332" s="18"/>
      <c r="K332" s="18"/>
      <c r="L332" s="20"/>
      <c r="M332" s="21"/>
      <c r="N332" s="19"/>
      <c r="O332" s="5"/>
    </row>
    <row r="333" spans="1:15" x14ac:dyDescent="0.3">
      <c r="A333" s="25"/>
      <c r="B333" s="26"/>
      <c r="C333" s="24"/>
      <c r="D333" s="17">
        <v>1330</v>
      </c>
      <c r="E333" s="20"/>
      <c r="F333" s="19"/>
      <c r="G333" s="18"/>
      <c r="H333" s="18"/>
      <c r="I333" s="18"/>
      <c r="J333" s="18"/>
      <c r="K333" s="18"/>
      <c r="L333" s="20"/>
      <c r="M333" s="21"/>
      <c r="N333" s="19"/>
      <c r="O333" s="5"/>
    </row>
    <row r="334" spans="1:15" x14ac:dyDescent="0.3">
      <c r="A334" s="25"/>
      <c r="B334" s="26"/>
      <c r="C334" s="24"/>
      <c r="D334" s="17">
        <v>1331</v>
      </c>
      <c r="E334" s="20"/>
      <c r="F334" s="19"/>
      <c r="G334" s="18"/>
      <c r="H334" s="18"/>
      <c r="I334" s="18"/>
      <c r="J334" s="18"/>
      <c r="K334" s="18"/>
      <c r="L334" s="20"/>
      <c r="M334" s="21"/>
      <c r="N334" s="19"/>
      <c r="O334" s="5"/>
    </row>
    <row r="335" spans="1:15" x14ac:dyDescent="0.3">
      <c r="A335" s="25"/>
      <c r="B335" s="26"/>
      <c r="C335" s="24"/>
      <c r="D335" s="17">
        <v>1332</v>
      </c>
      <c r="E335" s="20"/>
      <c r="F335" s="19"/>
      <c r="G335" s="18"/>
      <c r="H335" s="18"/>
      <c r="I335" s="18"/>
      <c r="J335" s="18"/>
      <c r="K335" s="18"/>
      <c r="L335" s="20"/>
      <c r="M335" s="21"/>
      <c r="N335" s="19"/>
      <c r="O335" s="5"/>
    </row>
    <row r="336" spans="1:15" x14ac:dyDescent="0.3">
      <c r="A336" s="25"/>
      <c r="B336" s="26"/>
      <c r="C336" s="24"/>
      <c r="D336" s="17">
        <v>1333</v>
      </c>
      <c r="E336" s="20"/>
      <c r="F336" s="19"/>
      <c r="G336" s="18"/>
      <c r="H336" s="18"/>
      <c r="I336" s="18"/>
      <c r="J336" s="18"/>
      <c r="K336" s="18"/>
      <c r="L336" s="20"/>
      <c r="M336" s="21"/>
      <c r="N336" s="19"/>
      <c r="O336" s="5"/>
    </row>
    <row r="337" spans="1:15" x14ac:dyDescent="0.3">
      <c r="A337" s="25"/>
      <c r="B337" s="26"/>
      <c r="C337" s="24"/>
      <c r="D337" s="17">
        <v>1334</v>
      </c>
      <c r="E337" s="20"/>
      <c r="F337" s="19"/>
      <c r="G337" s="18"/>
      <c r="H337" s="18"/>
      <c r="I337" s="18"/>
      <c r="J337" s="18"/>
      <c r="K337" s="18"/>
      <c r="L337" s="20"/>
      <c r="M337" s="21"/>
      <c r="N337" s="19"/>
      <c r="O337" s="5"/>
    </row>
    <row r="338" spans="1:15" x14ac:dyDescent="0.3">
      <c r="A338" s="25"/>
      <c r="B338" s="26"/>
      <c r="C338" s="24"/>
      <c r="D338" s="17">
        <v>1335</v>
      </c>
      <c r="E338" s="20"/>
      <c r="F338" s="19"/>
      <c r="G338" s="18"/>
      <c r="H338" s="18"/>
      <c r="I338" s="18"/>
      <c r="J338" s="18"/>
      <c r="K338" s="18"/>
      <c r="L338" s="20"/>
      <c r="M338" s="21"/>
      <c r="N338" s="19"/>
      <c r="O338" s="5"/>
    </row>
    <row r="339" spans="1:15" x14ac:dyDescent="0.3">
      <c r="A339" s="25"/>
      <c r="B339" s="26"/>
      <c r="C339" s="24"/>
      <c r="D339" s="17">
        <v>1336</v>
      </c>
      <c r="E339" s="20"/>
      <c r="F339" s="19"/>
      <c r="G339" s="18"/>
      <c r="H339" s="18"/>
      <c r="I339" s="18"/>
      <c r="J339" s="18"/>
      <c r="K339" s="18"/>
      <c r="L339" s="20"/>
      <c r="M339" s="21"/>
      <c r="N339" s="19"/>
      <c r="O339" s="5"/>
    </row>
    <row r="340" spans="1:15" x14ac:dyDescent="0.3">
      <c r="A340" s="25"/>
      <c r="B340" s="26"/>
      <c r="C340" s="24"/>
      <c r="D340" s="17">
        <v>1337</v>
      </c>
      <c r="E340" s="20"/>
      <c r="F340" s="19"/>
      <c r="G340" s="18"/>
      <c r="H340" s="18"/>
      <c r="I340" s="18"/>
      <c r="J340" s="18"/>
      <c r="K340" s="18"/>
      <c r="L340" s="20"/>
      <c r="M340" s="21"/>
      <c r="N340" s="19"/>
      <c r="O340" s="5"/>
    </row>
    <row r="341" spans="1:15" x14ac:dyDescent="0.3">
      <c r="A341" s="25"/>
      <c r="B341" s="26"/>
      <c r="C341" s="24"/>
      <c r="D341" s="17">
        <v>1338</v>
      </c>
      <c r="E341" s="20"/>
      <c r="F341" s="19"/>
      <c r="G341" s="18"/>
      <c r="H341" s="18"/>
      <c r="I341" s="18"/>
      <c r="J341" s="18"/>
      <c r="K341" s="18"/>
      <c r="L341" s="20"/>
      <c r="M341" s="21"/>
      <c r="N341" s="19"/>
      <c r="O341" s="5"/>
    </row>
    <row r="342" spans="1:15" x14ac:dyDescent="0.3">
      <c r="A342" s="25"/>
      <c r="B342" s="26"/>
      <c r="C342" s="24"/>
      <c r="D342" s="17">
        <v>1339</v>
      </c>
      <c r="E342" s="20"/>
      <c r="F342" s="19"/>
      <c r="G342" s="18"/>
      <c r="H342" s="18"/>
      <c r="I342" s="18"/>
      <c r="J342" s="18"/>
      <c r="K342" s="18"/>
      <c r="L342" s="20"/>
      <c r="M342" s="21"/>
      <c r="N342" s="19"/>
      <c r="O342" s="5"/>
    </row>
    <row r="343" spans="1:15" x14ac:dyDescent="0.3">
      <c r="A343" s="25"/>
      <c r="B343" s="26"/>
      <c r="C343" s="24"/>
      <c r="D343" s="17">
        <v>1340</v>
      </c>
      <c r="E343" s="20"/>
      <c r="F343" s="19"/>
      <c r="G343" s="18"/>
      <c r="H343" s="18"/>
      <c r="I343" s="18"/>
      <c r="J343" s="18"/>
      <c r="K343" s="18"/>
      <c r="L343" s="20"/>
      <c r="M343" s="21"/>
      <c r="N343" s="19"/>
      <c r="O343" s="5"/>
    </row>
    <row r="344" spans="1:15" x14ac:dyDescent="0.3">
      <c r="A344" s="25"/>
      <c r="B344" s="26"/>
      <c r="C344" s="24"/>
      <c r="D344" s="17">
        <v>1341</v>
      </c>
      <c r="E344" s="20"/>
      <c r="F344" s="19"/>
      <c r="G344" s="18"/>
      <c r="H344" s="18"/>
      <c r="I344" s="18"/>
      <c r="J344" s="18"/>
      <c r="K344" s="18"/>
      <c r="L344" s="20"/>
      <c r="M344" s="21"/>
      <c r="N344" s="19"/>
      <c r="O344" s="5"/>
    </row>
    <row r="345" spans="1:15" x14ac:dyDescent="0.3">
      <c r="A345" s="25"/>
      <c r="B345" s="26"/>
      <c r="C345" s="24"/>
      <c r="D345" s="17">
        <v>1342</v>
      </c>
      <c r="E345" s="20"/>
      <c r="F345" s="19"/>
      <c r="G345" s="18"/>
      <c r="H345" s="18"/>
      <c r="I345" s="18"/>
      <c r="J345" s="18"/>
      <c r="K345" s="18"/>
      <c r="L345" s="20"/>
      <c r="M345" s="21"/>
      <c r="N345" s="19"/>
      <c r="O345" s="5"/>
    </row>
    <row r="346" spans="1:15" x14ac:dyDescent="0.3">
      <c r="A346" s="25"/>
      <c r="B346" s="26"/>
      <c r="C346" s="24"/>
      <c r="D346" s="17">
        <v>1343</v>
      </c>
      <c r="E346" s="20"/>
      <c r="F346" s="19"/>
      <c r="G346" s="18"/>
      <c r="H346" s="18"/>
      <c r="I346" s="18"/>
      <c r="J346" s="18"/>
      <c r="K346" s="18"/>
      <c r="L346" s="20"/>
      <c r="M346" s="21"/>
      <c r="N346" s="19"/>
      <c r="O346" s="5"/>
    </row>
    <row r="347" spans="1:15" x14ac:dyDescent="0.3">
      <c r="A347" s="25"/>
      <c r="B347" s="26"/>
      <c r="C347" s="24"/>
      <c r="D347" s="17">
        <v>1344</v>
      </c>
      <c r="E347" s="20"/>
      <c r="F347" s="19"/>
      <c r="G347" s="18"/>
      <c r="H347" s="18"/>
      <c r="I347" s="18"/>
      <c r="J347" s="18"/>
      <c r="K347" s="18"/>
      <c r="L347" s="20"/>
      <c r="M347" s="21"/>
      <c r="N347" s="19"/>
      <c r="O347" s="5"/>
    </row>
    <row r="348" spans="1:15" x14ac:dyDescent="0.3">
      <c r="A348" s="25"/>
      <c r="B348" s="26"/>
      <c r="C348" s="24"/>
      <c r="D348" s="17">
        <v>1345</v>
      </c>
      <c r="E348" s="20"/>
      <c r="F348" s="19"/>
      <c r="G348" s="18"/>
      <c r="H348" s="18"/>
      <c r="I348" s="18"/>
      <c r="J348" s="18"/>
      <c r="K348" s="18"/>
      <c r="L348" s="20"/>
      <c r="M348" s="21"/>
      <c r="N348" s="19"/>
      <c r="O348" s="5"/>
    </row>
    <row r="349" spans="1:15" x14ac:dyDescent="0.3">
      <c r="A349" s="25"/>
      <c r="B349" s="26"/>
      <c r="C349" s="24"/>
      <c r="D349" s="17">
        <v>1346</v>
      </c>
      <c r="E349" s="20"/>
      <c r="F349" s="19"/>
      <c r="G349" s="18"/>
      <c r="H349" s="18"/>
      <c r="I349" s="18"/>
      <c r="J349" s="18"/>
      <c r="K349" s="18"/>
      <c r="L349" s="20"/>
      <c r="M349" s="21"/>
      <c r="N349" s="19"/>
      <c r="O349" s="5"/>
    </row>
    <row r="350" spans="1:15" x14ac:dyDescent="0.3">
      <c r="A350" s="25"/>
      <c r="B350" s="26"/>
      <c r="C350" s="24"/>
      <c r="D350" s="17">
        <v>1347</v>
      </c>
      <c r="E350" s="20"/>
      <c r="F350" s="19"/>
      <c r="G350" s="18"/>
      <c r="H350" s="18"/>
      <c r="I350" s="18"/>
      <c r="J350" s="18"/>
      <c r="K350" s="18"/>
      <c r="L350" s="20"/>
      <c r="M350" s="21"/>
      <c r="N350" s="19"/>
      <c r="O350" s="5"/>
    </row>
    <row r="351" spans="1:15" x14ac:dyDescent="0.3">
      <c r="A351" s="25"/>
      <c r="B351" s="26"/>
      <c r="C351" s="24"/>
      <c r="D351" s="17">
        <v>1348</v>
      </c>
      <c r="E351" s="20"/>
      <c r="F351" s="19"/>
      <c r="G351" s="18"/>
      <c r="H351" s="18"/>
      <c r="I351" s="18"/>
      <c r="J351" s="18"/>
      <c r="K351" s="18"/>
      <c r="L351" s="20"/>
      <c r="M351" s="21"/>
      <c r="N351" s="19"/>
      <c r="O351" s="5"/>
    </row>
    <row r="352" spans="1:15" x14ac:dyDescent="0.3">
      <c r="A352" s="25"/>
      <c r="B352" s="26"/>
      <c r="C352" s="24"/>
      <c r="D352" s="17">
        <v>1349</v>
      </c>
      <c r="E352" s="20"/>
      <c r="F352" s="19"/>
      <c r="G352" s="18"/>
      <c r="H352" s="18"/>
      <c r="I352" s="18"/>
      <c r="J352" s="18"/>
      <c r="K352" s="18"/>
      <c r="L352" s="20"/>
      <c r="M352" s="21"/>
      <c r="N352" s="19"/>
      <c r="O352" s="5"/>
    </row>
    <row r="353" spans="1:15" x14ac:dyDescent="0.3">
      <c r="A353" s="25"/>
      <c r="B353" s="26"/>
      <c r="C353" s="24"/>
      <c r="D353" s="17">
        <v>1350</v>
      </c>
      <c r="E353" s="20"/>
      <c r="F353" s="19"/>
      <c r="G353" s="18"/>
      <c r="H353" s="18"/>
      <c r="I353" s="18"/>
      <c r="J353" s="18"/>
      <c r="K353" s="18"/>
      <c r="L353" s="20"/>
      <c r="M353" s="21"/>
      <c r="N353" s="19"/>
      <c r="O353" s="5"/>
    </row>
    <row r="354" spans="1:15" x14ac:dyDescent="0.3">
      <c r="A354" s="25"/>
      <c r="B354" s="26"/>
      <c r="C354" s="24"/>
      <c r="D354" s="17">
        <v>1351</v>
      </c>
      <c r="E354" s="20"/>
      <c r="F354" s="19"/>
      <c r="G354" s="18"/>
      <c r="H354" s="18"/>
      <c r="I354" s="18"/>
      <c r="J354" s="18"/>
      <c r="K354" s="18"/>
      <c r="L354" s="20"/>
      <c r="M354" s="21"/>
      <c r="N354" s="19"/>
      <c r="O354" s="5"/>
    </row>
    <row r="355" spans="1:15" x14ac:dyDescent="0.3">
      <c r="A355" s="25"/>
      <c r="B355" s="26"/>
      <c r="C355" s="24"/>
      <c r="D355" s="17">
        <v>1352</v>
      </c>
      <c r="E355" s="20"/>
      <c r="F355" s="19"/>
      <c r="G355" s="18"/>
      <c r="H355" s="18"/>
      <c r="I355" s="18"/>
      <c r="J355" s="18"/>
      <c r="K355" s="18"/>
      <c r="L355" s="20"/>
      <c r="M355" s="21"/>
      <c r="N355" s="19"/>
      <c r="O355" s="5"/>
    </row>
    <row r="356" spans="1:15" x14ac:dyDescent="0.3">
      <c r="A356" s="25"/>
      <c r="B356" s="26"/>
      <c r="C356" s="24"/>
      <c r="D356" s="17">
        <v>1353</v>
      </c>
      <c r="E356" s="20"/>
      <c r="F356" s="19"/>
      <c r="G356" s="18"/>
      <c r="H356" s="18"/>
      <c r="I356" s="18"/>
      <c r="J356" s="18"/>
      <c r="K356" s="18"/>
      <c r="L356" s="20"/>
      <c r="M356" s="21"/>
      <c r="N356" s="19"/>
      <c r="O356" s="5"/>
    </row>
    <row r="357" spans="1:15" x14ac:dyDescent="0.3">
      <c r="A357" s="25"/>
      <c r="B357" s="26"/>
      <c r="C357" s="24"/>
      <c r="D357" s="17">
        <v>1354</v>
      </c>
      <c r="E357" s="20"/>
      <c r="F357" s="19"/>
      <c r="G357" s="18"/>
      <c r="H357" s="18"/>
      <c r="I357" s="18"/>
      <c r="J357" s="18"/>
      <c r="K357" s="18"/>
      <c r="L357" s="20"/>
      <c r="M357" s="21"/>
      <c r="N357" s="19"/>
      <c r="O357" s="5"/>
    </row>
    <row r="358" spans="1:15" x14ac:dyDescent="0.3">
      <c r="A358" s="25"/>
      <c r="B358" s="26"/>
      <c r="C358" s="24"/>
      <c r="D358" s="17">
        <v>1355</v>
      </c>
      <c r="E358" s="20"/>
      <c r="F358" s="19"/>
      <c r="G358" s="18"/>
      <c r="H358" s="18"/>
      <c r="I358" s="18"/>
      <c r="J358" s="18"/>
      <c r="K358" s="18"/>
      <c r="L358" s="20"/>
      <c r="M358" s="21"/>
      <c r="N358" s="19"/>
      <c r="O358" s="5"/>
    </row>
    <row r="359" spans="1:15" x14ac:dyDescent="0.3">
      <c r="A359" s="25"/>
      <c r="B359" s="26"/>
      <c r="C359" s="24"/>
      <c r="D359" s="17">
        <v>1356</v>
      </c>
      <c r="E359" s="20"/>
      <c r="F359" s="19"/>
      <c r="G359" s="18"/>
      <c r="H359" s="18"/>
      <c r="I359" s="18"/>
      <c r="J359" s="18"/>
      <c r="K359" s="18"/>
      <c r="L359" s="20"/>
      <c r="M359" s="21"/>
      <c r="N359" s="19"/>
      <c r="O359" s="5"/>
    </row>
    <row r="360" spans="1:15" x14ac:dyDescent="0.3">
      <c r="A360" s="25"/>
      <c r="B360" s="26"/>
      <c r="C360" s="24"/>
      <c r="D360" s="17">
        <v>1357</v>
      </c>
      <c r="E360" s="20"/>
      <c r="F360" s="19"/>
      <c r="G360" s="18"/>
      <c r="H360" s="18"/>
      <c r="I360" s="18"/>
      <c r="J360" s="18"/>
      <c r="K360" s="18"/>
      <c r="L360" s="20"/>
      <c r="M360" s="21"/>
      <c r="N360" s="19"/>
      <c r="O360" s="5"/>
    </row>
    <row r="361" spans="1:15" x14ac:dyDescent="0.3">
      <c r="A361" s="25"/>
      <c r="B361" s="26"/>
      <c r="C361" s="24"/>
      <c r="D361" s="17">
        <v>1358</v>
      </c>
      <c r="E361" s="20"/>
      <c r="F361" s="19"/>
      <c r="G361" s="18"/>
      <c r="H361" s="18"/>
      <c r="I361" s="18"/>
      <c r="J361" s="18"/>
      <c r="K361" s="18"/>
      <c r="L361" s="20"/>
      <c r="M361" s="21"/>
      <c r="N361" s="19"/>
      <c r="O361" s="5"/>
    </row>
    <row r="362" spans="1:15" x14ac:dyDescent="0.3">
      <c r="A362" s="25"/>
      <c r="B362" s="26"/>
      <c r="C362" s="24"/>
      <c r="D362" s="17">
        <v>1359</v>
      </c>
      <c r="E362" s="20"/>
      <c r="F362" s="19"/>
      <c r="G362" s="18"/>
      <c r="H362" s="18"/>
      <c r="I362" s="18"/>
      <c r="J362" s="18"/>
      <c r="K362" s="18"/>
      <c r="L362" s="20"/>
      <c r="M362" s="21"/>
      <c r="N362" s="19"/>
      <c r="O362" s="5"/>
    </row>
    <row r="363" spans="1:15" x14ac:dyDescent="0.3">
      <c r="A363" s="25"/>
      <c r="B363" s="26"/>
      <c r="C363" s="24"/>
      <c r="D363" s="17">
        <v>1360</v>
      </c>
      <c r="E363" s="20"/>
      <c r="F363" s="19"/>
      <c r="G363" s="18"/>
      <c r="H363" s="18"/>
      <c r="I363" s="18"/>
      <c r="J363" s="18"/>
      <c r="K363" s="18"/>
      <c r="L363" s="20"/>
      <c r="M363" s="21"/>
      <c r="N363" s="19"/>
      <c r="O363" s="5"/>
    </row>
    <row r="364" spans="1:15" x14ac:dyDescent="0.3">
      <c r="A364" s="25"/>
      <c r="B364" s="26"/>
      <c r="C364" s="24"/>
      <c r="D364" s="17">
        <v>1361</v>
      </c>
      <c r="E364" s="20"/>
      <c r="F364" s="19"/>
      <c r="G364" s="18"/>
      <c r="H364" s="18"/>
      <c r="I364" s="18"/>
      <c r="J364" s="18"/>
      <c r="K364" s="18"/>
      <c r="L364" s="20"/>
      <c r="M364" s="21"/>
      <c r="N364" s="19"/>
      <c r="O364" s="5"/>
    </row>
    <row r="365" spans="1:15" x14ac:dyDescent="0.3">
      <c r="A365" s="25"/>
      <c r="B365" s="26"/>
      <c r="C365" s="24"/>
      <c r="D365" s="17">
        <v>1362</v>
      </c>
      <c r="E365" s="20"/>
      <c r="F365" s="19"/>
      <c r="G365" s="18"/>
      <c r="H365" s="18"/>
      <c r="I365" s="18"/>
      <c r="J365" s="18"/>
      <c r="K365" s="18"/>
      <c r="L365" s="20"/>
      <c r="M365" s="21"/>
      <c r="N365" s="19"/>
      <c r="O365" s="5"/>
    </row>
    <row r="366" spans="1:15" x14ac:dyDescent="0.3">
      <c r="A366" s="25"/>
      <c r="B366" s="26"/>
      <c r="C366" s="24"/>
      <c r="D366" s="17">
        <v>1363</v>
      </c>
      <c r="E366" s="20"/>
      <c r="F366" s="19"/>
      <c r="G366" s="18"/>
      <c r="H366" s="18"/>
      <c r="I366" s="18"/>
      <c r="J366" s="18"/>
      <c r="K366" s="18"/>
      <c r="L366" s="20"/>
      <c r="M366" s="21"/>
      <c r="N366" s="19"/>
      <c r="O366" s="5"/>
    </row>
    <row r="367" spans="1:15" x14ac:dyDescent="0.3">
      <c r="A367" s="25"/>
      <c r="B367" s="26"/>
      <c r="C367" s="24"/>
      <c r="D367" s="17">
        <v>1364</v>
      </c>
      <c r="E367" s="20"/>
      <c r="F367" s="19"/>
      <c r="G367" s="18"/>
      <c r="H367" s="18"/>
      <c r="I367" s="18"/>
      <c r="J367" s="18"/>
      <c r="K367" s="18"/>
      <c r="L367" s="20"/>
      <c r="M367" s="21"/>
      <c r="N367" s="19"/>
      <c r="O367" s="5"/>
    </row>
    <row r="368" spans="1:15" x14ac:dyDescent="0.3">
      <c r="A368" s="25"/>
      <c r="B368" s="26"/>
      <c r="C368" s="24"/>
      <c r="D368" s="17">
        <v>1365</v>
      </c>
      <c r="E368" s="20"/>
      <c r="F368" s="19"/>
      <c r="G368" s="18"/>
      <c r="H368" s="18"/>
      <c r="I368" s="18"/>
      <c r="J368" s="18"/>
      <c r="K368" s="18"/>
      <c r="L368" s="20"/>
      <c r="M368" s="21"/>
      <c r="N368" s="19"/>
      <c r="O368" s="5"/>
    </row>
    <row r="369" spans="1:15" x14ac:dyDescent="0.3">
      <c r="A369" s="25"/>
      <c r="B369" s="26"/>
      <c r="C369" s="24"/>
      <c r="D369" s="17">
        <v>1366</v>
      </c>
      <c r="E369" s="20"/>
      <c r="F369" s="19"/>
      <c r="G369" s="18"/>
      <c r="H369" s="18"/>
      <c r="I369" s="18"/>
      <c r="J369" s="18"/>
      <c r="K369" s="18"/>
      <c r="L369" s="20"/>
      <c r="M369" s="21"/>
      <c r="N369" s="19"/>
      <c r="O369" s="5"/>
    </row>
    <row r="370" spans="1:15" x14ac:dyDescent="0.3">
      <c r="A370" s="25"/>
      <c r="B370" s="26"/>
      <c r="C370" s="24"/>
      <c r="D370" s="17">
        <v>1367</v>
      </c>
      <c r="E370" s="20"/>
      <c r="F370" s="19"/>
      <c r="G370" s="18"/>
      <c r="H370" s="18"/>
      <c r="I370" s="18"/>
      <c r="J370" s="18"/>
      <c r="K370" s="18"/>
      <c r="L370" s="20"/>
      <c r="M370" s="21"/>
      <c r="N370" s="19"/>
      <c r="O370" s="5"/>
    </row>
    <row r="371" spans="1:15" x14ac:dyDescent="0.3">
      <c r="A371" s="25"/>
      <c r="B371" s="26"/>
      <c r="C371" s="24"/>
      <c r="D371" s="17">
        <v>1368</v>
      </c>
      <c r="E371" s="20"/>
      <c r="F371" s="19"/>
      <c r="G371" s="18"/>
      <c r="H371" s="18"/>
      <c r="I371" s="18"/>
      <c r="J371" s="18"/>
      <c r="K371" s="18"/>
      <c r="L371" s="20"/>
      <c r="M371" s="21"/>
      <c r="N371" s="19"/>
      <c r="O371" s="5"/>
    </row>
    <row r="372" spans="1:15" x14ac:dyDescent="0.3">
      <c r="A372" s="25"/>
      <c r="B372" s="26"/>
      <c r="C372" s="24"/>
      <c r="D372" s="17">
        <v>1369</v>
      </c>
      <c r="E372" s="20"/>
      <c r="F372" s="19"/>
      <c r="G372" s="18"/>
      <c r="H372" s="18"/>
      <c r="I372" s="18"/>
      <c r="J372" s="18"/>
      <c r="K372" s="18"/>
      <c r="L372" s="20"/>
      <c r="M372" s="21"/>
      <c r="N372" s="19"/>
      <c r="O372" s="5"/>
    </row>
    <row r="373" spans="1:15" x14ac:dyDescent="0.3">
      <c r="A373" s="25"/>
      <c r="B373" s="26"/>
      <c r="C373" s="24"/>
      <c r="D373" s="17">
        <v>1370</v>
      </c>
      <c r="E373" s="20"/>
      <c r="F373" s="19"/>
      <c r="G373" s="18"/>
      <c r="H373" s="18"/>
      <c r="I373" s="18"/>
      <c r="J373" s="18"/>
      <c r="K373" s="18"/>
      <c r="L373" s="20"/>
      <c r="M373" s="21"/>
      <c r="N373" s="19"/>
      <c r="O373" s="5"/>
    </row>
    <row r="374" spans="1:15" x14ac:dyDescent="0.3">
      <c r="A374" s="25"/>
      <c r="B374" s="26"/>
      <c r="C374" s="24"/>
      <c r="D374" s="17">
        <v>1371</v>
      </c>
      <c r="E374" s="20"/>
      <c r="F374" s="19"/>
      <c r="G374" s="18"/>
      <c r="H374" s="18"/>
      <c r="I374" s="18"/>
      <c r="J374" s="18"/>
      <c r="K374" s="18"/>
      <c r="L374" s="20"/>
      <c r="M374" s="21"/>
      <c r="N374" s="19"/>
      <c r="O374" s="5"/>
    </row>
    <row r="375" spans="1:15" x14ac:dyDescent="0.3">
      <c r="A375" s="25"/>
      <c r="B375" s="26"/>
      <c r="C375" s="24"/>
      <c r="D375" s="17">
        <v>1372</v>
      </c>
      <c r="E375" s="20"/>
      <c r="F375" s="19"/>
      <c r="G375" s="18"/>
      <c r="H375" s="18"/>
      <c r="I375" s="18"/>
      <c r="J375" s="18"/>
      <c r="K375" s="18"/>
      <c r="L375" s="20"/>
      <c r="M375" s="21"/>
      <c r="N375" s="19"/>
      <c r="O375" s="5"/>
    </row>
    <row r="376" spans="1:15" x14ac:dyDescent="0.3">
      <c r="A376" s="25"/>
      <c r="B376" s="26"/>
      <c r="C376" s="24"/>
      <c r="D376" s="17">
        <v>1373</v>
      </c>
      <c r="E376" s="20"/>
      <c r="F376" s="19"/>
      <c r="G376" s="18"/>
      <c r="H376" s="18"/>
      <c r="I376" s="18"/>
      <c r="J376" s="18"/>
      <c r="K376" s="18"/>
      <c r="L376" s="20"/>
      <c r="M376" s="21"/>
      <c r="N376" s="19"/>
      <c r="O376" s="5"/>
    </row>
    <row r="377" spans="1:15" x14ac:dyDescent="0.3">
      <c r="A377" s="25"/>
      <c r="B377" s="26"/>
      <c r="C377" s="24"/>
      <c r="D377" s="17">
        <v>1374</v>
      </c>
      <c r="E377" s="20"/>
      <c r="F377" s="19"/>
      <c r="G377" s="18"/>
      <c r="H377" s="18"/>
      <c r="I377" s="18"/>
      <c r="J377" s="18"/>
      <c r="K377" s="18"/>
      <c r="L377" s="20"/>
      <c r="M377" s="21"/>
      <c r="N377" s="19"/>
      <c r="O377" s="5"/>
    </row>
    <row r="378" spans="1:15" x14ac:dyDescent="0.3">
      <c r="A378" s="25"/>
      <c r="B378" s="26"/>
      <c r="C378" s="24"/>
      <c r="D378" s="17">
        <v>1375</v>
      </c>
      <c r="E378" s="20"/>
      <c r="F378" s="19"/>
      <c r="G378" s="18"/>
      <c r="H378" s="18"/>
      <c r="I378" s="18"/>
      <c r="J378" s="18"/>
      <c r="K378" s="18"/>
      <c r="L378" s="20"/>
      <c r="M378" s="21"/>
      <c r="N378" s="19"/>
      <c r="O378" s="5"/>
    </row>
    <row r="379" spans="1:15" x14ac:dyDescent="0.3">
      <c r="A379" s="25"/>
      <c r="B379" s="26"/>
      <c r="C379" s="24"/>
      <c r="D379" s="17">
        <v>1376</v>
      </c>
      <c r="E379" s="20"/>
      <c r="F379" s="19"/>
      <c r="G379" s="18"/>
      <c r="H379" s="18"/>
      <c r="I379" s="18"/>
      <c r="J379" s="18"/>
      <c r="K379" s="18"/>
      <c r="L379" s="20"/>
      <c r="M379" s="21"/>
      <c r="N379" s="19"/>
      <c r="O379" s="5"/>
    </row>
    <row r="380" spans="1:15" x14ac:dyDescent="0.3">
      <c r="A380" s="25"/>
      <c r="B380" s="26"/>
      <c r="C380" s="24"/>
      <c r="D380" s="17">
        <v>1377</v>
      </c>
      <c r="E380" s="20"/>
      <c r="F380" s="19"/>
      <c r="G380" s="18"/>
      <c r="H380" s="18"/>
      <c r="I380" s="18"/>
      <c r="J380" s="18"/>
      <c r="K380" s="18"/>
      <c r="L380" s="20"/>
      <c r="M380" s="21"/>
      <c r="N380" s="19"/>
      <c r="O380" s="5"/>
    </row>
    <row r="381" spans="1:15" x14ac:dyDescent="0.3">
      <c r="A381" s="25"/>
      <c r="B381" s="26"/>
      <c r="C381" s="24"/>
      <c r="D381" s="17">
        <v>1378</v>
      </c>
      <c r="E381" s="20"/>
      <c r="F381" s="19"/>
      <c r="G381" s="18"/>
      <c r="H381" s="18"/>
      <c r="I381" s="18"/>
      <c r="J381" s="18"/>
      <c r="K381" s="18"/>
      <c r="L381" s="20"/>
      <c r="M381" s="21"/>
      <c r="N381" s="19"/>
      <c r="O381" s="5"/>
    </row>
    <row r="382" spans="1:15" x14ac:dyDescent="0.3">
      <c r="A382" s="25"/>
      <c r="B382" s="26"/>
      <c r="C382" s="24"/>
      <c r="D382" s="17">
        <v>1379</v>
      </c>
      <c r="E382" s="20"/>
      <c r="F382" s="19"/>
      <c r="G382" s="18"/>
      <c r="H382" s="18"/>
      <c r="I382" s="18"/>
      <c r="J382" s="18"/>
      <c r="K382" s="18"/>
      <c r="L382" s="20"/>
      <c r="M382" s="21"/>
      <c r="N382" s="19"/>
      <c r="O382" s="5"/>
    </row>
    <row r="383" spans="1:15" x14ac:dyDescent="0.3">
      <c r="A383" s="25"/>
      <c r="B383" s="26"/>
      <c r="C383" s="24"/>
      <c r="D383" s="17">
        <v>1380</v>
      </c>
      <c r="E383" s="20"/>
      <c r="F383" s="19"/>
      <c r="G383" s="18"/>
      <c r="H383" s="18"/>
      <c r="I383" s="18"/>
      <c r="J383" s="18"/>
      <c r="K383" s="18"/>
      <c r="L383" s="20"/>
      <c r="M383" s="21"/>
      <c r="N383" s="19"/>
      <c r="O383" s="5"/>
    </row>
    <row r="384" spans="1:15" x14ac:dyDescent="0.3">
      <c r="A384" s="25"/>
      <c r="B384" s="26"/>
      <c r="C384" s="24"/>
      <c r="D384" s="17">
        <v>1381</v>
      </c>
      <c r="E384" s="20"/>
      <c r="F384" s="19"/>
      <c r="G384" s="18"/>
      <c r="H384" s="18"/>
      <c r="I384" s="18"/>
      <c r="J384" s="18"/>
      <c r="K384" s="18"/>
      <c r="L384" s="20"/>
      <c r="M384" s="21"/>
      <c r="N384" s="19"/>
      <c r="O384" s="5"/>
    </row>
    <row r="385" spans="1:15" x14ac:dyDescent="0.3">
      <c r="A385" s="25"/>
      <c r="B385" s="26"/>
      <c r="C385" s="24"/>
      <c r="D385" s="17">
        <v>1382</v>
      </c>
      <c r="E385" s="20"/>
      <c r="F385" s="19"/>
      <c r="G385" s="18"/>
      <c r="H385" s="18"/>
      <c r="I385" s="18"/>
      <c r="J385" s="18"/>
      <c r="K385" s="18"/>
      <c r="L385" s="20"/>
      <c r="M385" s="21"/>
      <c r="N385" s="19"/>
      <c r="O385" s="5"/>
    </row>
    <row r="386" spans="1:15" x14ac:dyDescent="0.3">
      <c r="A386" s="25"/>
      <c r="B386" s="26"/>
      <c r="C386" s="24"/>
      <c r="D386" s="17">
        <v>1383</v>
      </c>
      <c r="E386" s="20"/>
      <c r="F386" s="19"/>
      <c r="G386" s="18"/>
      <c r="H386" s="18"/>
      <c r="I386" s="18"/>
      <c r="J386" s="18"/>
      <c r="K386" s="18"/>
      <c r="L386" s="20"/>
      <c r="M386" s="21"/>
      <c r="N386" s="19"/>
      <c r="O386" s="5"/>
    </row>
    <row r="387" spans="1:15" x14ac:dyDescent="0.3">
      <c r="A387" s="25"/>
      <c r="B387" s="26"/>
      <c r="C387" s="24"/>
      <c r="D387" s="17">
        <v>1384</v>
      </c>
      <c r="E387" s="20"/>
      <c r="F387" s="19"/>
      <c r="G387" s="18"/>
      <c r="H387" s="18"/>
      <c r="I387" s="18"/>
      <c r="J387" s="18"/>
      <c r="K387" s="18"/>
      <c r="L387" s="20"/>
      <c r="M387" s="21"/>
      <c r="N387" s="19"/>
      <c r="O387" s="5"/>
    </row>
    <row r="388" spans="1:15" x14ac:dyDescent="0.3">
      <c r="A388" s="25"/>
      <c r="B388" s="26"/>
      <c r="C388" s="24"/>
      <c r="D388" s="17">
        <v>1385</v>
      </c>
      <c r="E388" s="20"/>
      <c r="F388" s="19"/>
      <c r="G388" s="18"/>
      <c r="H388" s="18"/>
      <c r="I388" s="18"/>
      <c r="J388" s="18"/>
      <c r="K388" s="18"/>
      <c r="L388" s="20"/>
      <c r="M388" s="21"/>
      <c r="N388" s="19"/>
      <c r="O388" s="5"/>
    </row>
    <row r="389" spans="1:15" x14ac:dyDescent="0.3">
      <c r="A389" s="25"/>
      <c r="B389" s="26"/>
      <c r="C389" s="24"/>
      <c r="D389" s="17">
        <v>1386</v>
      </c>
      <c r="E389" s="20"/>
      <c r="F389" s="19"/>
      <c r="G389" s="18"/>
      <c r="H389" s="18"/>
      <c r="I389" s="18"/>
      <c r="J389" s="18"/>
      <c r="K389" s="18"/>
      <c r="L389" s="20"/>
      <c r="M389" s="21"/>
      <c r="N389" s="19"/>
      <c r="O389" s="5"/>
    </row>
    <row r="390" spans="1:15" x14ac:dyDescent="0.3">
      <c r="A390" s="25"/>
      <c r="B390" s="26"/>
      <c r="C390" s="24"/>
      <c r="D390" s="17">
        <v>1387</v>
      </c>
      <c r="E390" s="20"/>
      <c r="F390" s="19"/>
      <c r="G390" s="18"/>
      <c r="H390" s="18"/>
      <c r="I390" s="18"/>
      <c r="J390" s="18"/>
      <c r="K390" s="18"/>
      <c r="L390" s="20"/>
      <c r="M390" s="21"/>
      <c r="N390" s="19"/>
      <c r="O390" s="5"/>
    </row>
    <row r="391" spans="1:15" x14ac:dyDescent="0.3">
      <c r="A391" s="25"/>
      <c r="B391" s="26"/>
      <c r="C391" s="24"/>
      <c r="D391" s="17">
        <v>1388</v>
      </c>
      <c r="E391" s="20"/>
      <c r="F391" s="19"/>
      <c r="G391" s="18"/>
      <c r="H391" s="18"/>
      <c r="I391" s="18"/>
      <c r="J391" s="18"/>
      <c r="K391" s="18"/>
      <c r="L391" s="20"/>
      <c r="M391" s="21"/>
      <c r="N391" s="19"/>
      <c r="O391" s="5"/>
    </row>
    <row r="392" spans="1:15" x14ac:dyDescent="0.3">
      <c r="A392" s="25"/>
      <c r="B392" s="26"/>
      <c r="C392" s="24"/>
      <c r="D392" s="17">
        <v>1389</v>
      </c>
      <c r="E392" s="20"/>
      <c r="F392" s="19"/>
      <c r="G392" s="18"/>
      <c r="H392" s="18"/>
      <c r="I392" s="18"/>
      <c r="J392" s="18"/>
      <c r="K392" s="18"/>
      <c r="L392" s="20"/>
      <c r="M392" s="21"/>
      <c r="N392" s="19"/>
      <c r="O392" s="5"/>
    </row>
    <row r="393" spans="1:15" x14ac:dyDescent="0.3">
      <c r="A393" s="25"/>
      <c r="B393" s="26"/>
      <c r="C393" s="24"/>
      <c r="D393" s="17">
        <v>1390</v>
      </c>
      <c r="E393" s="20"/>
      <c r="F393" s="19"/>
      <c r="G393" s="18"/>
      <c r="H393" s="18"/>
      <c r="I393" s="18"/>
      <c r="J393" s="18"/>
      <c r="K393" s="18"/>
      <c r="L393" s="20"/>
      <c r="M393" s="21"/>
      <c r="N393" s="19"/>
      <c r="O393" s="5"/>
    </row>
    <row r="394" spans="1:15" x14ac:dyDescent="0.3">
      <c r="A394" s="25"/>
      <c r="B394" s="26"/>
      <c r="C394" s="24"/>
      <c r="D394" s="17">
        <v>1391</v>
      </c>
      <c r="E394" s="20"/>
      <c r="F394" s="19"/>
      <c r="G394" s="18"/>
      <c r="H394" s="18"/>
      <c r="I394" s="18"/>
      <c r="J394" s="18"/>
      <c r="K394" s="18"/>
      <c r="L394" s="20"/>
      <c r="M394" s="21"/>
      <c r="N394" s="19"/>
      <c r="O394" s="5"/>
    </row>
    <row r="395" spans="1:15" x14ac:dyDescent="0.3">
      <c r="A395" s="25"/>
      <c r="B395" s="26"/>
      <c r="C395" s="24"/>
      <c r="D395" s="17">
        <v>1392</v>
      </c>
      <c r="E395" s="20"/>
      <c r="F395" s="19"/>
      <c r="G395" s="18"/>
      <c r="H395" s="18"/>
      <c r="I395" s="18"/>
      <c r="J395" s="18"/>
      <c r="K395" s="18"/>
      <c r="L395" s="20"/>
      <c r="M395" s="21"/>
      <c r="N395" s="19"/>
      <c r="O395" s="5"/>
    </row>
    <row r="396" spans="1:15" x14ac:dyDescent="0.3">
      <c r="A396" s="25"/>
      <c r="B396" s="26"/>
      <c r="C396" s="24"/>
      <c r="D396" s="17">
        <v>1393</v>
      </c>
      <c r="E396" s="20"/>
      <c r="F396" s="19"/>
      <c r="G396" s="18"/>
      <c r="H396" s="18"/>
      <c r="I396" s="18"/>
      <c r="J396" s="18"/>
      <c r="K396" s="18"/>
      <c r="L396" s="20"/>
      <c r="M396" s="21"/>
      <c r="N396" s="19"/>
      <c r="O396" s="5"/>
    </row>
    <row r="397" spans="1:15" x14ac:dyDescent="0.3">
      <c r="A397" s="25"/>
      <c r="B397" s="26"/>
      <c r="C397" s="24"/>
      <c r="D397" s="17">
        <v>1394</v>
      </c>
      <c r="E397" s="20"/>
      <c r="F397" s="19"/>
      <c r="G397" s="18"/>
      <c r="H397" s="18"/>
      <c r="I397" s="18"/>
      <c r="J397" s="18"/>
      <c r="K397" s="18"/>
      <c r="L397" s="20"/>
      <c r="M397" s="21"/>
      <c r="N397" s="19"/>
      <c r="O397" s="5"/>
    </row>
    <row r="398" spans="1:15" x14ac:dyDescent="0.3">
      <c r="A398" s="25"/>
      <c r="B398" s="26"/>
      <c r="C398" s="24"/>
      <c r="D398" s="17">
        <v>1395</v>
      </c>
      <c r="E398" s="20"/>
      <c r="F398" s="19"/>
      <c r="G398" s="18"/>
      <c r="H398" s="18"/>
      <c r="I398" s="18"/>
      <c r="J398" s="18"/>
      <c r="K398" s="18"/>
      <c r="L398" s="20"/>
      <c r="M398" s="21"/>
      <c r="N398" s="19"/>
      <c r="O398" s="5"/>
    </row>
    <row r="399" spans="1:15" x14ac:dyDescent="0.3">
      <c r="A399" s="25"/>
      <c r="B399" s="26"/>
      <c r="C399" s="24"/>
      <c r="D399" s="17">
        <v>1396</v>
      </c>
      <c r="E399" s="20"/>
      <c r="F399" s="19"/>
      <c r="G399" s="18"/>
      <c r="H399" s="18"/>
      <c r="I399" s="18"/>
      <c r="J399" s="18"/>
      <c r="K399" s="18"/>
      <c r="L399" s="20"/>
      <c r="M399" s="21"/>
      <c r="N399" s="19"/>
      <c r="O399" s="5"/>
    </row>
    <row r="400" spans="1:15" x14ac:dyDescent="0.3">
      <c r="A400" s="25"/>
      <c r="B400" s="26"/>
      <c r="C400" s="24"/>
      <c r="D400" s="17">
        <v>1397</v>
      </c>
      <c r="E400" s="20"/>
      <c r="F400" s="19"/>
      <c r="G400" s="18"/>
      <c r="H400" s="18"/>
      <c r="I400" s="18"/>
      <c r="J400" s="18"/>
      <c r="K400" s="18"/>
      <c r="L400" s="20"/>
      <c r="M400" s="21"/>
      <c r="N400" s="19"/>
      <c r="O400" s="5"/>
    </row>
    <row r="401" spans="1:15" x14ac:dyDescent="0.3">
      <c r="A401" s="25"/>
      <c r="B401" s="26"/>
      <c r="C401" s="24"/>
      <c r="D401" s="17">
        <v>1398</v>
      </c>
      <c r="E401" s="20"/>
      <c r="F401" s="19"/>
      <c r="G401" s="18"/>
      <c r="H401" s="18"/>
      <c r="I401" s="18"/>
      <c r="J401" s="18"/>
      <c r="K401" s="18"/>
      <c r="L401" s="20"/>
      <c r="M401" s="21"/>
      <c r="N401" s="19"/>
      <c r="O401" s="5"/>
    </row>
    <row r="402" spans="1:15" x14ac:dyDescent="0.3">
      <c r="A402" s="25"/>
      <c r="B402" s="26"/>
      <c r="C402" s="24"/>
      <c r="D402" s="17">
        <v>1399</v>
      </c>
      <c r="E402" s="20"/>
      <c r="F402" s="19"/>
      <c r="G402" s="18"/>
      <c r="H402" s="18"/>
      <c r="I402" s="18"/>
      <c r="J402" s="18"/>
      <c r="K402" s="18"/>
      <c r="L402" s="20"/>
      <c r="M402" s="21"/>
      <c r="N402" s="19"/>
      <c r="O402" s="5"/>
    </row>
    <row r="403" spans="1:15" x14ac:dyDescent="0.3">
      <c r="A403" s="25"/>
      <c r="B403" s="26"/>
      <c r="C403" s="24"/>
      <c r="D403" s="17">
        <v>1400</v>
      </c>
      <c r="E403" s="20"/>
      <c r="F403" s="19"/>
      <c r="G403" s="18"/>
      <c r="H403" s="18"/>
      <c r="I403" s="18"/>
      <c r="J403" s="18"/>
      <c r="K403" s="18"/>
      <c r="L403" s="20"/>
      <c r="M403" s="21"/>
      <c r="N403" s="19"/>
      <c r="O403" s="5"/>
    </row>
    <row r="404" spans="1:15" x14ac:dyDescent="0.3">
      <c r="A404" s="25"/>
      <c r="B404" s="26"/>
      <c r="C404" s="24"/>
      <c r="D404" s="17">
        <v>1401</v>
      </c>
      <c r="E404" s="20"/>
      <c r="F404" s="19"/>
      <c r="G404" s="18"/>
      <c r="H404" s="18"/>
      <c r="I404" s="18"/>
      <c r="J404" s="18"/>
      <c r="K404" s="18"/>
      <c r="L404" s="20"/>
      <c r="M404" s="21"/>
      <c r="N404" s="19"/>
      <c r="O404" s="5"/>
    </row>
    <row r="405" spans="1:15" x14ac:dyDescent="0.3">
      <c r="A405" s="25"/>
      <c r="B405" s="26"/>
      <c r="C405" s="24"/>
      <c r="D405" s="17">
        <v>1402</v>
      </c>
      <c r="E405" s="20"/>
      <c r="F405" s="19"/>
      <c r="G405" s="18"/>
      <c r="H405" s="18"/>
      <c r="I405" s="18"/>
      <c r="J405" s="18"/>
      <c r="K405" s="18"/>
      <c r="L405" s="20"/>
      <c r="M405" s="21"/>
      <c r="N405" s="19"/>
      <c r="O405" s="5"/>
    </row>
    <row r="406" spans="1:15" x14ac:dyDescent="0.3">
      <c r="A406" s="25"/>
      <c r="B406" s="26"/>
      <c r="C406" s="24"/>
      <c r="D406" s="17">
        <v>1403</v>
      </c>
      <c r="E406" s="20"/>
      <c r="F406" s="19"/>
      <c r="G406" s="18"/>
      <c r="H406" s="18"/>
      <c r="I406" s="18"/>
      <c r="J406" s="18"/>
      <c r="K406" s="18"/>
      <c r="L406" s="20"/>
      <c r="M406" s="21"/>
      <c r="N406" s="19"/>
      <c r="O406" s="5"/>
    </row>
    <row r="407" spans="1:15" x14ac:dyDescent="0.3">
      <c r="A407" s="25"/>
      <c r="B407" s="26"/>
      <c r="C407" s="24"/>
      <c r="D407" s="17">
        <v>1404</v>
      </c>
      <c r="E407" s="20"/>
      <c r="F407" s="19"/>
      <c r="G407" s="18"/>
      <c r="H407" s="18"/>
      <c r="I407" s="18"/>
      <c r="J407" s="18"/>
      <c r="K407" s="18"/>
      <c r="L407" s="20"/>
      <c r="M407" s="21"/>
      <c r="N407" s="19"/>
      <c r="O407" s="5"/>
    </row>
    <row r="408" spans="1:15" x14ac:dyDescent="0.3">
      <c r="A408" s="25"/>
      <c r="B408" s="26"/>
      <c r="C408" s="24"/>
      <c r="D408" s="17">
        <v>1405</v>
      </c>
      <c r="E408" s="20"/>
      <c r="F408" s="19"/>
      <c r="G408" s="18"/>
      <c r="H408" s="18"/>
      <c r="I408" s="18"/>
      <c r="J408" s="18"/>
      <c r="K408" s="18"/>
      <c r="L408" s="20"/>
      <c r="M408" s="21"/>
      <c r="N408" s="19"/>
      <c r="O408" s="5"/>
    </row>
    <row r="409" spans="1:15" x14ac:dyDescent="0.3">
      <c r="A409" s="25"/>
      <c r="B409" s="26"/>
      <c r="C409" s="24"/>
      <c r="D409" s="17">
        <v>1406</v>
      </c>
      <c r="E409" s="20"/>
      <c r="F409" s="19"/>
      <c r="G409" s="18"/>
      <c r="H409" s="18"/>
      <c r="I409" s="18"/>
      <c r="J409" s="18"/>
      <c r="K409" s="18"/>
      <c r="L409" s="20"/>
      <c r="M409" s="21"/>
      <c r="N409" s="19"/>
      <c r="O409" s="5"/>
    </row>
    <row r="410" spans="1:15" x14ac:dyDescent="0.3">
      <c r="A410" s="25"/>
      <c r="B410" s="26"/>
      <c r="C410" s="24"/>
      <c r="D410" s="17">
        <v>1407</v>
      </c>
      <c r="E410" s="20"/>
      <c r="F410" s="19"/>
      <c r="G410" s="18"/>
      <c r="H410" s="18"/>
      <c r="I410" s="18"/>
      <c r="J410" s="18"/>
      <c r="K410" s="18"/>
      <c r="L410" s="20"/>
      <c r="M410" s="21"/>
      <c r="N410" s="19"/>
      <c r="O410" s="5"/>
    </row>
    <row r="411" spans="1:15" x14ac:dyDescent="0.3">
      <c r="A411" s="25"/>
      <c r="B411" s="26"/>
      <c r="C411" s="24"/>
      <c r="D411" s="17">
        <v>1408</v>
      </c>
      <c r="E411" s="20"/>
      <c r="F411" s="19"/>
      <c r="G411" s="18"/>
      <c r="H411" s="18"/>
      <c r="I411" s="18"/>
      <c r="J411" s="18"/>
      <c r="K411" s="18"/>
      <c r="L411" s="20"/>
      <c r="M411" s="21"/>
      <c r="N411" s="19"/>
      <c r="O411" s="5"/>
    </row>
    <row r="412" spans="1:15" x14ac:dyDescent="0.3">
      <c r="A412" s="25"/>
      <c r="B412" s="26"/>
      <c r="C412" s="24"/>
      <c r="D412" s="17">
        <v>1409</v>
      </c>
      <c r="E412" s="20"/>
      <c r="F412" s="19"/>
      <c r="G412" s="18"/>
      <c r="H412" s="18"/>
      <c r="I412" s="18"/>
      <c r="J412" s="18"/>
      <c r="K412" s="18"/>
      <c r="L412" s="20"/>
      <c r="M412" s="21"/>
      <c r="N412" s="19"/>
      <c r="O412" s="5"/>
    </row>
    <row r="413" spans="1:15" x14ac:dyDescent="0.3">
      <c r="A413" s="25"/>
      <c r="B413" s="26"/>
      <c r="C413" s="24"/>
      <c r="D413" s="17">
        <v>1410</v>
      </c>
      <c r="E413" s="20"/>
      <c r="F413" s="19"/>
      <c r="G413" s="18"/>
      <c r="H413" s="18"/>
      <c r="I413" s="18"/>
      <c r="J413" s="18"/>
      <c r="K413" s="18"/>
      <c r="L413" s="20"/>
      <c r="M413" s="21"/>
      <c r="N413" s="19"/>
      <c r="O413" s="5"/>
    </row>
    <row r="414" spans="1:15" x14ac:dyDescent="0.3">
      <c r="A414" s="25"/>
      <c r="B414" s="26"/>
      <c r="C414" s="24"/>
      <c r="D414" s="17">
        <v>1411</v>
      </c>
      <c r="E414" s="20"/>
      <c r="F414" s="19"/>
      <c r="G414" s="18"/>
      <c r="H414" s="18"/>
      <c r="I414" s="18"/>
      <c r="J414" s="18"/>
      <c r="K414" s="18"/>
      <c r="L414" s="20"/>
      <c r="M414" s="21"/>
      <c r="N414" s="19"/>
      <c r="O414" s="5"/>
    </row>
    <row r="415" spans="1:15" x14ac:dyDescent="0.3">
      <c r="A415" s="25"/>
      <c r="B415" s="26"/>
      <c r="C415" s="24"/>
      <c r="D415" s="17">
        <v>1412</v>
      </c>
      <c r="E415" s="20"/>
      <c r="F415" s="19"/>
      <c r="G415" s="18"/>
      <c r="H415" s="18"/>
      <c r="I415" s="18"/>
      <c r="J415" s="18"/>
      <c r="K415" s="18"/>
      <c r="L415" s="20"/>
      <c r="M415" s="21"/>
      <c r="N415" s="19"/>
      <c r="O415" s="5"/>
    </row>
    <row r="416" spans="1:15" x14ac:dyDescent="0.3">
      <c r="A416" s="25"/>
      <c r="B416" s="26"/>
      <c r="C416" s="24"/>
      <c r="D416" s="17">
        <v>1413</v>
      </c>
      <c r="E416" s="20"/>
      <c r="F416" s="19"/>
      <c r="G416" s="18"/>
      <c r="H416" s="18"/>
      <c r="I416" s="18"/>
      <c r="J416" s="18"/>
      <c r="K416" s="18"/>
      <c r="L416" s="20"/>
      <c r="M416" s="21"/>
      <c r="N416" s="19"/>
      <c r="O416" s="5"/>
    </row>
    <row r="417" spans="1:15" x14ac:dyDescent="0.3">
      <c r="A417" s="25"/>
      <c r="B417" s="26"/>
      <c r="C417" s="24"/>
      <c r="D417" s="17">
        <v>1414</v>
      </c>
      <c r="E417" s="20"/>
      <c r="F417" s="19"/>
      <c r="G417" s="18"/>
      <c r="H417" s="18"/>
      <c r="I417" s="18"/>
      <c r="J417" s="18"/>
      <c r="K417" s="18"/>
      <c r="L417" s="20"/>
      <c r="M417" s="21"/>
      <c r="N417" s="19"/>
      <c r="O417" s="5"/>
    </row>
    <row r="418" spans="1:15" x14ac:dyDescent="0.3">
      <c r="A418" s="25"/>
      <c r="B418" s="26"/>
      <c r="C418" s="24"/>
      <c r="D418" s="17">
        <v>1415</v>
      </c>
      <c r="E418" s="20"/>
      <c r="F418" s="19"/>
      <c r="G418" s="18"/>
      <c r="H418" s="18"/>
      <c r="I418" s="18"/>
      <c r="J418" s="18"/>
      <c r="K418" s="18"/>
      <c r="L418" s="20"/>
      <c r="M418" s="21"/>
      <c r="N418" s="19"/>
      <c r="O418" s="5"/>
    </row>
    <row r="419" spans="1:15" x14ac:dyDescent="0.3">
      <c r="A419" s="25"/>
      <c r="B419" s="26"/>
      <c r="C419" s="24"/>
      <c r="D419" s="17">
        <v>1416</v>
      </c>
      <c r="E419" s="20"/>
      <c r="F419" s="19"/>
      <c r="G419" s="18"/>
      <c r="H419" s="18"/>
      <c r="I419" s="18"/>
      <c r="J419" s="18"/>
      <c r="K419" s="18"/>
      <c r="L419" s="20"/>
      <c r="M419" s="21"/>
      <c r="N419" s="19"/>
      <c r="O419" s="5"/>
    </row>
    <row r="420" spans="1:15" x14ac:dyDescent="0.3">
      <c r="A420" s="25"/>
      <c r="B420" s="26"/>
      <c r="C420" s="24"/>
      <c r="D420" s="17">
        <v>1417</v>
      </c>
      <c r="E420" s="20"/>
      <c r="F420" s="19"/>
      <c r="G420" s="18"/>
      <c r="H420" s="18"/>
      <c r="I420" s="18"/>
      <c r="J420" s="18"/>
      <c r="K420" s="18"/>
      <c r="L420" s="20"/>
      <c r="M420" s="21"/>
      <c r="N420" s="19"/>
      <c r="O420" s="5"/>
    </row>
    <row r="421" spans="1:15" x14ac:dyDescent="0.3">
      <c r="A421" s="25"/>
      <c r="B421" s="26"/>
      <c r="C421" s="24"/>
      <c r="D421" s="17">
        <v>1418</v>
      </c>
      <c r="E421" s="20"/>
      <c r="F421" s="19"/>
      <c r="G421" s="18"/>
      <c r="H421" s="18"/>
      <c r="I421" s="18"/>
      <c r="J421" s="18"/>
      <c r="K421" s="18"/>
      <c r="L421" s="20"/>
      <c r="M421" s="21"/>
      <c r="N421" s="19"/>
      <c r="O421" s="5"/>
    </row>
    <row r="422" spans="1:15" x14ac:dyDescent="0.3">
      <c r="A422" s="25"/>
      <c r="B422" s="26"/>
      <c r="C422" s="24"/>
      <c r="D422" s="17">
        <v>1419</v>
      </c>
      <c r="E422" s="20"/>
      <c r="F422" s="19"/>
      <c r="G422" s="18"/>
      <c r="H422" s="18"/>
      <c r="I422" s="18"/>
      <c r="J422" s="18"/>
      <c r="K422" s="18"/>
      <c r="L422" s="20"/>
      <c r="M422" s="21"/>
      <c r="N422" s="19"/>
      <c r="O422" s="5"/>
    </row>
    <row r="423" spans="1:15" x14ac:dyDescent="0.3">
      <c r="A423" s="25"/>
      <c r="B423" s="26"/>
      <c r="C423" s="24"/>
      <c r="D423" s="17">
        <v>1420</v>
      </c>
      <c r="E423" s="20"/>
      <c r="F423" s="19"/>
      <c r="G423" s="18"/>
      <c r="H423" s="18"/>
      <c r="I423" s="18"/>
      <c r="J423" s="18"/>
      <c r="K423" s="18"/>
      <c r="L423" s="20"/>
      <c r="M423" s="21"/>
      <c r="N423" s="19"/>
      <c r="O423" s="5"/>
    </row>
    <row r="424" spans="1:15" x14ac:dyDescent="0.3">
      <c r="A424" s="25"/>
      <c r="B424" s="26"/>
      <c r="C424" s="24"/>
      <c r="D424" s="17">
        <v>1421</v>
      </c>
      <c r="E424" s="20"/>
      <c r="F424" s="19"/>
      <c r="G424" s="18"/>
      <c r="H424" s="18"/>
      <c r="I424" s="18"/>
      <c r="J424" s="18"/>
      <c r="K424" s="18"/>
      <c r="L424" s="20"/>
      <c r="M424" s="21"/>
      <c r="N424" s="19"/>
      <c r="O424" s="5"/>
    </row>
    <row r="425" spans="1:15" x14ac:dyDescent="0.3">
      <c r="A425" s="25"/>
      <c r="B425" s="26"/>
      <c r="C425" s="24"/>
      <c r="D425" s="17">
        <v>1422</v>
      </c>
      <c r="E425" s="20"/>
      <c r="F425" s="19"/>
      <c r="G425" s="18"/>
      <c r="H425" s="18"/>
      <c r="I425" s="18"/>
      <c r="J425" s="18"/>
      <c r="K425" s="18"/>
      <c r="L425" s="20"/>
      <c r="M425" s="21"/>
      <c r="N425" s="19"/>
      <c r="O425" s="5"/>
    </row>
    <row r="426" spans="1:15" x14ac:dyDescent="0.3">
      <c r="A426" s="25"/>
      <c r="B426" s="26"/>
      <c r="C426" s="24"/>
      <c r="D426" s="17">
        <v>1423</v>
      </c>
      <c r="E426" s="20"/>
      <c r="F426" s="19"/>
      <c r="G426" s="18"/>
      <c r="H426" s="18"/>
      <c r="I426" s="18"/>
      <c r="J426" s="18"/>
      <c r="K426" s="18"/>
      <c r="L426" s="20"/>
      <c r="M426" s="21"/>
      <c r="N426" s="19"/>
      <c r="O426" s="5"/>
    </row>
    <row r="427" spans="1:15" x14ac:dyDescent="0.3">
      <c r="A427" s="25"/>
      <c r="B427" s="26"/>
      <c r="C427" s="24"/>
      <c r="D427" s="17">
        <v>1424</v>
      </c>
      <c r="E427" s="20"/>
      <c r="F427" s="19"/>
      <c r="G427" s="18"/>
      <c r="H427" s="18"/>
      <c r="I427" s="18"/>
      <c r="J427" s="18"/>
      <c r="K427" s="18"/>
      <c r="L427" s="20"/>
      <c r="M427" s="21"/>
      <c r="N427" s="19"/>
      <c r="O427" s="5"/>
    </row>
    <row r="428" spans="1:15" x14ac:dyDescent="0.3">
      <c r="A428" s="25"/>
      <c r="B428" s="26"/>
      <c r="C428" s="24"/>
      <c r="D428" s="17">
        <v>1425</v>
      </c>
      <c r="E428" s="20"/>
      <c r="F428" s="19"/>
      <c r="G428" s="18"/>
      <c r="H428" s="18"/>
      <c r="I428" s="18"/>
      <c r="J428" s="18"/>
      <c r="K428" s="18"/>
      <c r="L428" s="20"/>
      <c r="M428" s="21"/>
      <c r="N428" s="19"/>
      <c r="O428" s="5"/>
    </row>
    <row r="429" spans="1:15" x14ac:dyDescent="0.3">
      <c r="A429" s="25"/>
      <c r="B429" s="26"/>
      <c r="C429" s="24"/>
      <c r="D429" s="17">
        <v>1426</v>
      </c>
      <c r="E429" s="20"/>
      <c r="F429" s="19"/>
      <c r="G429" s="18"/>
      <c r="H429" s="18"/>
      <c r="I429" s="18"/>
      <c r="J429" s="18"/>
      <c r="K429" s="18"/>
      <c r="L429" s="20"/>
      <c r="M429" s="21"/>
      <c r="N429" s="19"/>
      <c r="O429" s="5"/>
    </row>
    <row r="430" spans="1:15" x14ac:dyDescent="0.3">
      <c r="A430" s="25"/>
      <c r="B430" s="26"/>
      <c r="C430" s="24"/>
      <c r="D430" s="17">
        <v>1427</v>
      </c>
      <c r="E430" s="20"/>
      <c r="F430" s="19"/>
      <c r="G430" s="18"/>
      <c r="H430" s="18"/>
      <c r="I430" s="18"/>
      <c r="J430" s="18"/>
      <c r="K430" s="18"/>
      <c r="L430" s="20"/>
      <c r="M430" s="21"/>
      <c r="N430" s="19"/>
      <c r="O430" s="5"/>
    </row>
    <row r="431" spans="1:15" x14ac:dyDescent="0.3">
      <c r="A431" s="25"/>
      <c r="B431" s="26"/>
      <c r="C431" s="24"/>
      <c r="D431" s="17">
        <v>1428</v>
      </c>
      <c r="E431" s="20"/>
      <c r="F431" s="19"/>
      <c r="G431" s="18"/>
      <c r="H431" s="18"/>
      <c r="I431" s="18"/>
      <c r="J431" s="18"/>
      <c r="K431" s="18"/>
      <c r="L431" s="20"/>
      <c r="M431" s="21"/>
      <c r="N431" s="19"/>
      <c r="O431" s="5"/>
    </row>
    <row r="432" spans="1:15" x14ac:dyDescent="0.3">
      <c r="A432" s="25"/>
      <c r="B432" s="26"/>
      <c r="C432" s="24"/>
      <c r="D432" s="17">
        <v>1429</v>
      </c>
      <c r="E432" s="20"/>
      <c r="F432" s="19"/>
      <c r="G432" s="18"/>
      <c r="H432" s="18"/>
      <c r="I432" s="18"/>
      <c r="J432" s="18"/>
      <c r="K432" s="18"/>
      <c r="L432" s="20"/>
      <c r="M432" s="21"/>
      <c r="N432" s="19"/>
      <c r="O432" s="5"/>
    </row>
    <row r="433" spans="1:15" x14ac:dyDescent="0.3">
      <c r="A433" s="25"/>
      <c r="B433" s="26"/>
      <c r="C433" s="24"/>
      <c r="D433" s="17">
        <v>1430</v>
      </c>
      <c r="E433" s="20"/>
      <c r="F433" s="19"/>
      <c r="G433" s="18"/>
      <c r="H433" s="18"/>
      <c r="I433" s="18"/>
      <c r="J433" s="18"/>
      <c r="K433" s="18"/>
      <c r="L433" s="20"/>
      <c r="M433" s="21"/>
      <c r="N433" s="19"/>
      <c r="O433" s="5"/>
    </row>
    <row r="434" spans="1:15" x14ac:dyDescent="0.3">
      <c r="A434" s="25"/>
      <c r="B434" s="26"/>
      <c r="C434" s="24"/>
      <c r="D434" s="17">
        <v>1431</v>
      </c>
      <c r="E434" s="20"/>
      <c r="F434" s="19"/>
      <c r="G434" s="18"/>
      <c r="H434" s="18"/>
      <c r="I434" s="18"/>
      <c r="J434" s="18"/>
      <c r="K434" s="18"/>
      <c r="L434" s="20"/>
      <c r="M434" s="21"/>
      <c r="N434" s="19"/>
      <c r="O434" s="5"/>
    </row>
    <row r="435" spans="1:15" x14ac:dyDescent="0.3">
      <c r="A435" s="25"/>
      <c r="B435" s="26"/>
      <c r="C435" s="24"/>
      <c r="D435" s="17">
        <v>1432</v>
      </c>
      <c r="E435" s="20"/>
      <c r="F435" s="19"/>
      <c r="G435" s="18"/>
      <c r="H435" s="18"/>
      <c r="I435" s="18"/>
      <c r="J435" s="18"/>
      <c r="K435" s="18"/>
      <c r="L435" s="20"/>
      <c r="M435" s="21"/>
      <c r="N435" s="19"/>
      <c r="O435" s="5"/>
    </row>
    <row r="436" spans="1:15" x14ac:dyDescent="0.3">
      <c r="A436" s="25"/>
      <c r="B436" s="26"/>
      <c r="C436" s="24"/>
      <c r="D436" s="17">
        <v>1433</v>
      </c>
      <c r="E436" s="20"/>
      <c r="F436" s="19"/>
      <c r="G436" s="18"/>
      <c r="H436" s="18"/>
      <c r="I436" s="18"/>
      <c r="J436" s="18"/>
      <c r="K436" s="18"/>
      <c r="L436" s="20"/>
      <c r="M436" s="21"/>
      <c r="N436" s="19"/>
      <c r="O436" s="5"/>
    </row>
    <row r="437" spans="1:15" x14ac:dyDescent="0.3">
      <c r="A437" s="25"/>
      <c r="B437" s="26"/>
      <c r="C437" s="24"/>
      <c r="D437" s="17">
        <v>1434</v>
      </c>
      <c r="E437" s="20"/>
      <c r="F437" s="19"/>
      <c r="G437" s="18"/>
      <c r="H437" s="18"/>
      <c r="I437" s="18"/>
      <c r="J437" s="18"/>
      <c r="K437" s="18"/>
      <c r="L437" s="20"/>
      <c r="M437" s="21"/>
      <c r="N437" s="19"/>
      <c r="O437" s="5"/>
    </row>
    <row r="438" spans="1:15" x14ac:dyDescent="0.3">
      <c r="A438" s="25"/>
      <c r="B438" s="26"/>
      <c r="C438" s="24"/>
      <c r="D438" s="17">
        <v>1435</v>
      </c>
      <c r="E438" s="20"/>
      <c r="F438" s="19"/>
      <c r="G438" s="18"/>
      <c r="H438" s="18"/>
      <c r="I438" s="18"/>
      <c r="J438" s="18"/>
      <c r="K438" s="18"/>
      <c r="L438" s="20"/>
      <c r="M438" s="21"/>
      <c r="N438" s="19"/>
      <c r="O438" s="5"/>
    </row>
    <row r="439" spans="1:15" x14ac:dyDescent="0.3">
      <c r="A439" s="25"/>
      <c r="B439" s="26"/>
      <c r="C439" s="24"/>
      <c r="D439" s="17">
        <v>1436</v>
      </c>
      <c r="E439" s="20"/>
      <c r="F439" s="19"/>
      <c r="G439" s="18"/>
      <c r="H439" s="18"/>
      <c r="I439" s="18"/>
      <c r="J439" s="18"/>
      <c r="K439" s="18"/>
      <c r="L439" s="20"/>
      <c r="M439" s="21"/>
      <c r="N439" s="19"/>
      <c r="O439" s="5"/>
    </row>
    <row r="440" spans="1:15" x14ac:dyDescent="0.3">
      <c r="A440" s="25"/>
      <c r="B440" s="26"/>
      <c r="C440" s="24"/>
      <c r="D440" s="17">
        <v>1437</v>
      </c>
      <c r="E440" s="20"/>
      <c r="F440" s="19"/>
      <c r="G440" s="18"/>
      <c r="H440" s="18"/>
      <c r="I440" s="18"/>
      <c r="J440" s="18"/>
      <c r="K440" s="18"/>
      <c r="L440" s="20"/>
      <c r="M440" s="21"/>
      <c r="N440" s="19"/>
      <c r="O440" s="5"/>
    </row>
    <row r="441" spans="1:15" x14ac:dyDescent="0.3">
      <c r="A441" s="25"/>
      <c r="B441" s="26"/>
      <c r="C441" s="24"/>
      <c r="D441" s="17">
        <v>1438</v>
      </c>
      <c r="E441" s="20"/>
      <c r="F441" s="19"/>
      <c r="G441" s="18"/>
      <c r="H441" s="18"/>
      <c r="I441" s="18"/>
      <c r="J441" s="18"/>
      <c r="K441" s="18"/>
      <c r="L441" s="20"/>
      <c r="M441" s="21"/>
      <c r="N441" s="19"/>
      <c r="O441" s="5"/>
    </row>
    <row r="442" spans="1:15" x14ac:dyDescent="0.3">
      <c r="A442" s="25"/>
      <c r="B442" s="26"/>
      <c r="C442" s="24"/>
      <c r="D442" s="17">
        <v>1439</v>
      </c>
      <c r="E442" s="20"/>
      <c r="F442" s="19"/>
      <c r="G442" s="18"/>
      <c r="H442" s="18"/>
      <c r="I442" s="18"/>
      <c r="J442" s="18"/>
      <c r="K442" s="18"/>
      <c r="L442" s="20"/>
      <c r="M442" s="21"/>
      <c r="N442" s="19"/>
      <c r="O442" s="5"/>
    </row>
    <row r="443" spans="1:15" x14ac:dyDescent="0.3">
      <c r="A443" s="25"/>
      <c r="B443" s="26"/>
      <c r="C443" s="24"/>
      <c r="D443" s="17">
        <v>1440</v>
      </c>
      <c r="E443" s="20"/>
      <c r="F443" s="19"/>
      <c r="G443" s="18"/>
      <c r="H443" s="18"/>
      <c r="I443" s="18"/>
      <c r="J443" s="18"/>
      <c r="K443" s="18"/>
      <c r="L443" s="20"/>
      <c r="M443" s="21"/>
      <c r="N443" s="19"/>
      <c r="O443" s="5"/>
    </row>
    <row r="444" spans="1:15" x14ac:dyDescent="0.3">
      <c r="A444" s="25"/>
      <c r="B444" s="26"/>
      <c r="C444" s="24"/>
      <c r="D444" s="17">
        <v>1441</v>
      </c>
      <c r="E444" s="20"/>
      <c r="F444" s="19"/>
      <c r="G444" s="18"/>
      <c r="H444" s="18"/>
      <c r="I444" s="18"/>
      <c r="J444" s="18"/>
      <c r="K444" s="18"/>
      <c r="L444" s="20"/>
      <c r="M444" s="21"/>
      <c r="N444" s="19"/>
      <c r="O444" s="5"/>
    </row>
    <row r="445" spans="1:15" x14ac:dyDescent="0.3">
      <c r="A445" s="25"/>
      <c r="B445" s="26"/>
      <c r="C445" s="24"/>
      <c r="D445" s="17">
        <v>1442</v>
      </c>
      <c r="E445" s="20"/>
      <c r="F445" s="19"/>
      <c r="G445" s="18"/>
      <c r="H445" s="18"/>
      <c r="I445" s="18"/>
      <c r="J445" s="18"/>
      <c r="K445" s="18"/>
      <c r="L445" s="20"/>
      <c r="M445" s="21"/>
      <c r="N445" s="19"/>
      <c r="O445" s="5"/>
    </row>
    <row r="446" spans="1:15" x14ac:dyDescent="0.3">
      <c r="A446" s="25"/>
      <c r="B446" s="26"/>
      <c r="C446" s="24"/>
      <c r="D446" s="17">
        <v>1443</v>
      </c>
      <c r="E446" s="20"/>
      <c r="F446" s="19"/>
      <c r="G446" s="18"/>
      <c r="H446" s="18"/>
      <c r="I446" s="18"/>
      <c r="J446" s="18"/>
      <c r="K446" s="18"/>
      <c r="L446" s="20"/>
      <c r="M446" s="21"/>
      <c r="N446" s="19"/>
      <c r="O446" s="5"/>
    </row>
    <row r="447" spans="1:15" x14ac:dyDescent="0.3">
      <c r="A447" s="25"/>
      <c r="B447" s="26"/>
      <c r="C447" s="24"/>
      <c r="D447" s="17">
        <v>1444</v>
      </c>
      <c r="E447" s="20"/>
      <c r="F447" s="19"/>
      <c r="G447" s="18"/>
      <c r="H447" s="18"/>
      <c r="I447" s="18"/>
      <c r="J447" s="18"/>
      <c r="K447" s="18"/>
      <c r="L447" s="20"/>
      <c r="M447" s="21"/>
      <c r="N447" s="19"/>
      <c r="O447" s="5"/>
    </row>
    <row r="448" spans="1:15" x14ac:dyDescent="0.3">
      <c r="A448" s="25"/>
      <c r="B448" s="26"/>
      <c r="C448" s="24"/>
      <c r="D448" s="17">
        <v>1445</v>
      </c>
      <c r="E448" s="20"/>
      <c r="F448" s="19"/>
      <c r="G448" s="18"/>
      <c r="H448" s="18"/>
      <c r="I448" s="18"/>
      <c r="J448" s="18"/>
      <c r="K448" s="18"/>
      <c r="L448" s="20"/>
      <c r="M448" s="21"/>
      <c r="N448" s="19"/>
      <c r="O448" s="5"/>
    </row>
    <row r="449" spans="1:15" x14ac:dyDescent="0.3">
      <c r="A449" s="25"/>
      <c r="B449" s="26"/>
      <c r="C449" s="24"/>
      <c r="D449" s="17">
        <v>1446</v>
      </c>
      <c r="E449" s="20"/>
      <c r="F449" s="19"/>
      <c r="G449" s="18"/>
      <c r="H449" s="18"/>
      <c r="I449" s="18"/>
      <c r="J449" s="18"/>
      <c r="K449" s="18"/>
      <c r="L449" s="20"/>
      <c r="M449" s="21"/>
      <c r="N449" s="19"/>
      <c r="O449" s="5"/>
    </row>
    <row r="450" spans="1:15" x14ac:dyDescent="0.3">
      <c r="A450" s="25"/>
      <c r="B450" s="26"/>
      <c r="C450" s="24"/>
      <c r="D450" s="17">
        <v>1447</v>
      </c>
      <c r="E450" s="20"/>
      <c r="F450" s="19"/>
      <c r="G450" s="18"/>
      <c r="H450" s="18"/>
      <c r="I450" s="18"/>
      <c r="J450" s="18"/>
      <c r="K450" s="18"/>
      <c r="L450" s="20"/>
      <c r="M450" s="21"/>
      <c r="N450" s="19"/>
      <c r="O450" s="5"/>
    </row>
    <row r="451" spans="1:15" x14ac:dyDescent="0.3">
      <c r="A451" s="25"/>
      <c r="B451" s="26"/>
      <c r="C451" s="24"/>
      <c r="D451" s="17">
        <v>1448</v>
      </c>
      <c r="E451" s="20"/>
      <c r="F451" s="19"/>
      <c r="G451" s="18"/>
      <c r="H451" s="18"/>
      <c r="I451" s="18"/>
      <c r="J451" s="18"/>
      <c r="K451" s="18"/>
      <c r="L451" s="20"/>
      <c r="M451" s="21"/>
      <c r="N451" s="19"/>
      <c r="O451" s="5"/>
    </row>
    <row r="452" spans="1:15" x14ac:dyDescent="0.3">
      <c r="A452" s="25"/>
      <c r="B452" s="26"/>
      <c r="C452" s="24"/>
      <c r="D452" s="17">
        <v>1449</v>
      </c>
      <c r="E452" s="20"/>
      <c r="F452" s="19"/>
      <c r="G452" s="18"/>
      <c r="H452" s="18"/>
      <c r="I452" s="18"/>
      <c r="J452" s="18"/>
      <c r="K452" s="18"/>
      <c r="L452" s="20"/>
      <c r="M452" s="21"/>
      <c r="N452" s="19"/>
      <c r="O452" s="5"/>
    </row>
    <row r="453" spans="1:15" x14ac:dyDescent="0.3">
      <c r="A453" s="25"/>
      <c r="B453" s="26"/>
      <c r="C453" s="24"/>
      <c r="D453" s="17">
        <v>1450</v>
      </c>
      <c r="E453" s="20"/>
      <c r="F453" s="19"/>
      <c r="G453" s="18"/>
      <c r="H453" s="18"/>
      <c r="I453" s="18"/>
      <c r="J453" s="18"/>
      <c r="K453" s="18"/>
      <c r="L453" s="20"/>
      <c r="M453" s="21"/>
      <c r="N453" s="19"/>
      <c r="O453" s="5"/>
    </row>
    <row r="454" spans="1:15" x14ac:dyDescent="0.3">
      <c r="A454" s="25"/>
      <c r="B454" s="26"/>
      <c r="C454" s="24"/>
      <c r="D454" s="17">
        <v>1451</v>
      </c>
      <c r="E454" s="20"/>
      <c r="F454" s="19"/>
      <c r="G454" s="18"/>
      <c r="H454" s="18"/>
      <c r="I454" s="18"/>
      <c r="J454" s="18"/>
      <c r="K454" s="18"/>
      <c r="L454" s="20"/>
      <c r="M454" s="21"/>
      <c r="N454" s="19"/>
      <c r="O454" s="5"/>
    </row>
    <row r="455" spans="1:15" x14ac:dyDescent="0.3">
      <c r="A455" s="25"/>
      <c r="B455" s="26"/>
      <c r="C455" s="24"/>
      <c r="D455" s="17">
        <v>1452</v>
      </c>
      <c r="E455" s="20"/>
      <c r="F455" s="19"/>
      <c r="G455" s="18"/>
      <c r="H455" s="18"/>
      <c r="I455" s="18"/>
      <c r="J455" s="18"/>
      <c r="K455" s="18"/>
      <c r="L455" s="20"/>
      <c r="M455" s="21"/>
      <c r="N455" s="19"/>
      <c r="O455" s="5"/>
    </row>
    <row r="456" spans="1:15" x14ac:dyDescent="0.3">
      <c r="A456" s="25"/>
      <c r="B456" s="26"/>
      <c r="C456" s="24"/>
      <c r="D456" s="17">
        <v>1453</v>
      </c>
      <c r="E456" s="20"/>
      <c r="F456" s="19"/>
      <c r="G456" s="18"/>
      <c r="H456" s="18"/>
      <c r="I456" s="18"/>
      <c r="J456" s="18"/>
      <c r="K456" s="18"/>
      <c r="L456" s="20"/>
      <c r="M456" s="21"/>
      <c r="N456" s="19"/>
      <c r="O456" s="5"/>
    </row>
    <row r="457" spans="1:15" x14ac:dyDescent="0.3">
      <c r="A457" s="25"/>
      <c r="B457" s="26"/>
      <c r="C457" s="24"/>
      <c r="D457" s="17">
        <v>1454</v>
      </c>
      <c r="E457" s="20"/>
      <c r="F457" s="19"/>
      <c r="G457" s="18"/>
      <c r="H457" s="18"/>
      <c r="I457" s="18"/>
      <c r="J457" s="18"/>
      <c r="K457" s="18"/>
      <c r="L457" s="20"/>
      <c r="M457" s="21"/>
      <c r="N457" s="19"/>
      <c r="O457" s="5"/>
    </row>
    <row r="458" spans="1:15" x14ac:dyDescent="0.3">
      <c r="A458" s="25"/>
      <c r="B458" s="26"/>
      <c r="C458" s="24"/>
      <c r="D458" s="17">
        <v>1455</v>
      </c>
      <c r="E458" s="20"/>
      <c r="F458" s="19"/>
      <c r="G458" s="18"/>
      <c r="H458" s="18"/>
      <c r="I458" s="18"/>
      <c r="J458" s="18"/>
      <c r="K458" s="18"/>
      <c r="L458" s="20"/>
      <c r="M458" s="21"/>
      <c r="N458" s="19"/>
      <c r="O458" s="5"/>
    </row>
    <row r="459" spans="1:15" x14ac:dyDescent="0.3">
      <c r="A459" s="25"/>
      <c r="B459" s="26"/>
      <c r="C459" s="24"/>
      <c r="D459" s="17">
        <v>1456</v>
      </c>
      <c r="E459" s="20"/>
      <c r="F459" s="19"/>
      <c r="G459" s="18"/>
      <c r="H459" s="18"/>
      <c r="I459" s="18"/>
      <c r="J459" s="18"/>
      <c r="K459" s="18"/>
      <c r="L459" s="20"/>
      <c r="M459" s="21"/>
      <c r="N459" s="19"/>
      <c r="O459" s="5"/>
    </row>
    <row r="460" spans="1:15" x14ac:dyDescent="0.3">
      <c r="A460" s="25"/>
      <c r="B460" s="26"/>
      <c r="C460" s="24"/>
      <c r="D460" s="17">
        <v>1457</v>
      </c>
      <c r="E460" s="20"/>
      <c r="F460" s="19"/>
      <c r="G460" s="18"/>
      <c r="H460" s="18"/>
      <c r="I460" s="18"/>
      <c r="J460" s="18"/>
      <c r="K460" s="18"/>
      <c r="L460" s="20"/>
      <c r="M460" s="21"/>
      <c r="N460" s="19"/>
      <c r="O460" s="5"/>
    </row>
    <row r="461" spans="1:15" x14ac:dyDescent="0.3">
      <c r="A461" s="25"/>
      <c r="B461" s="26"/>
      <c r="C461" s="24"/>
      <c r="D461" s="17">
        <v>1458</v>
      </c>
      <c r="E461" s="20"/>
      <c r="F461" s="19"/>
      <c r="G461" s="18"/>
      <c r="H461" s="18"/>
      <c r="I461" s="18"/>
      <c r="J461" s="18"/>
      <c r="K461" s="18"/>
      <c r="L461" s="20"/>
      <c r="M461" s="21"/>
      <c r="N461" s="19"/>
      <c r="O461" s="5"/>
    </row>
    <row r="462" spans="1:15" x14ac:dyDescent="0.3">
      <c r="A462" s="25"/>
      <c r="B462" s="26"/>
      <c r="C462" s="24"/>
      <c r="D462" s="17">
        <v>1459</v>
      </c>
      <c r="E462" s="20"/>
      <c r="F462" s="19"/>
      <c r="G462" s="18"/>
      <c r="H462" s="18"/>
      <c r="I462" s="18"/>
      <c r="J462" s="18"/>
      <c r="K462" s="18"/>
      <c r="L462" s="20"/>
      <c r="M462" s="21"/>
      <c r="N462" s="19"/>
      <c r="O462" s="5"/>
    </row>
    <row r="463" spans="1:15" x14ac:dyDescent="0.3">
      <c r="A463" s="25"/>
      <c r="B463" s="26"/>
      <c r="C463" s="24"/>
      <c r="D463" s="17">
        <v>1460</v>
      </c>
      <c r="E463" s="20"/>
      <c r="F463" s="19"/>
      <c r="G463" s="18"/>
      <c r="H463" s="18"/>
      <c r="I463" s="18"/>
      <c r="J463" s="18"/>
      <c r="K463" s="18"/>
      <c r="L463" s="20"/>
      <c r="M463" s="21"/>
      <c r="N463" s="19"/>
      <c r="O463" s="5"/>
    </row>
    <row r="464" spans="1:15" x14ac:dyDescent="0.3">
      <c r="A464" s="25"/>
      <c r="B464" s="26"/>
      <c r="C464" s="24"/>
      <c r="D464" s="17">
        <v>1461</v>
      </c>
      <c r="E464" s="20"/>
      <c r="F464" s="19"/>
      <c r="G464" s="18"/>
      <c r="H464" s="18"/>
      <c r="I464" s="18"/>
      <c r="J464" s="18"/>
      <c r="K464" s="18"/>
      <c r="L464" s="20"/>
      <c r="M464" s="21"/>
      <c r="N464" s="19"/>
      <c r="O464" s="5"/>
    </row>
    <row r="465" spans="1:15" x14ac:dyDescent="0.3">
      <c r="A465" s="25"/>
      <c r="B465" s="26"/>
      <c r="C465" s="24"/>
      <c r="D465" s="17">
        <v>1462</v>
      </c>
      <c r="E465" s="20"/>
      <c r="F465" s="19"/>
      <c r="G465" s="18"/>
      <c r="H465" s="18"/>
      <c r="I465" s="18"/>
      <c r="J465" s="18"/>
      <c r="K465" s="18"/>
      <c r="L465" s="20"/>
      <c r="M465" s="21"/>
      <c r="N465" s="19"/>
      <c r="O465" s="5"/>
    </row>
    <row r="466" spans="1:15" x14ac:dyDescent="0.3">
      <c r="A466" s="25"/>
      <c r="B466" s="26"/>
      <c r="C466" s="24"/>
      <c r="D466" s="17">
        <v>1463</v>
      </c>
      <c r="E466" s="20"/>
      <c r="F466" s="19"/>
      <c r="G466" s="18"/>
      <c r="H466" s="18"/>
      <c r="I466" s="18"/>
      <c r="J466" s="18"/>
      <c r="K466" s="18"/>
      <c r="L466" s="20"/>
      <c r="M466" s="21"/>
      <c r="N466" s="19"/>
      <c r="O466" s="5"/>
    </row>
    <row r="467" spans="1:15" x14ac:dyDescent="0.3">
      <c r="A467" s="25"/>
      <c r="B467" s="26"/>
      <c r="C467" s="24"/>
      <c r="D467" s="17">
        <v>1464</v>
      </c>
      <c r="E467" s="20"/>
      <c r="F467" s="19"/>
      <c r="G467" s="18"/>
      <c r="H467" s="18"/>
      <c r="I467" s="18"/>
      <c r="J467" s="18"/>
      <c r="K467" s="18"/>
      <c r="L467" s="20"/>
      <c r="M467" s="21"/>
      <c r="N467" s="19"/>
      <c r="O467" s="5"/>
    </row>
    <row r="468" spans="1:15" x14ac:dyDescent="0.3">
      <c r="A468" s="25"/>
      <c r="B468" s="26"/>
      <c r="C468" s="24"/>
      <c r="D468" s="17">
        <v>1465</v>
      </c>
      <c r="E468" s="20"/>
      <c r="F468" s="19"/>
      <c r="G468" s="18"/>
      <c r="H468" s="18"/>
      <c r="I468" s="18"/>
      <c r="J468" s="18"/>
      <c r="K468" s="18"/>
      <c r="L468" s="20"/>
      <c r="M468" s="21"/>
      <c r="N468" s="19"/>
      <c r="O468" s="5"/>
    </row>
    <row r="469" spans="1:15" x14ac:dyDescent="0.3">
      <c r="A469" s="25"/>
      <c r="B469" s="26"/>
      <c r="C469" s="24"/>
      <c r="D469" s="17">
        <v>1466</v>
      </c>
      <c r="E469" s="20"/>
      <c r="F469" s="19"/>
      <c r="G469" s="18"/>
      <c r="H469" s="18"/>
      <c r="I469" s="18"/>
      <c r="J469" s="18"/>
      <c r="K469" s="18"/>
      <c r="L469" s="20"/>
      <c r="M469" s="21"/>
      <c r="N469" s="19"/>
      <c r="O469" s="5"/>
    </row>
    <row r="470" spans="1:15" x14ac:dyDescent="0.3">
      <c r="A470" s="25"/>
      <c r="B470" s="26"/>
      <c r="C470" s="24"/>
      <c r="D470" s="17">
        <v>1467</v>
      </c>
      <c r="E470" s="20"/>
      <c r="F470" s="19"/>
      <c r="G470" s="18"/>
      <c r="H470" s="18"/>
      <c r="I470" s="18"/>
      <c r="J470" s="18"/>
      <c r="K470" s="18"/>
      <c r="L470" s="20"/>
      <c r="M470" s="21"/>
      <c r="N470" s="19"/>
      <c r="O470" s="5"/>
    </row>
    <row r="471" spans="1:15" x14ac:dyDescent="0.3">
      <c r="A471" s="25"/>
      <c r="B471" s="26"/>
      <c r="C471" s="24"/>
      <c r="D471" s="17">
        <v>1468</v>
      </c>
      <c r="E471" s="20"/>
      <c r="F471" s="19"/>
      <c r="G471" s="18"/>
      <c r="H471" s="18"/>
      <c r="I471" s="18"/>
      <c r="J471" s="18"/>
      <c r="K471" s="18"/>
      <c r="L471" s="20"/>
      <c r="M471" s="21"/>
      <c r="N471" s="19"/>
      <c r="O471" s="5"/>
    </row>
    <row r="472" spans="1:15" x14ac:dyDescent="0.3">
      <c r="A472" s="25"/>
      <c r="B472" s="26"/>
      <c r="C472" s="24"/>
      <c r="D472" s="17">
        <v>1469</v>
      </c>
      <c r="E472" s="20"/>
      <c r="F472" s="19"/>
      <c r="G472" s="18"/>
      <c r="H472" s="18"/>
      <c r="I472" s="18"/>
      <c r="J472" s="18"/>
      <c r="K472" s="18"/>
      <c r="L472" s="20"/>
      <c r="M472" s="21"/>
      <c r="N472" s="19"/>
      <c r="O472" s="5"/>
    </row>
    <row r="473" spans="1:15" x14ac:dyDescent="0.3">
      <c r="A473" s="25"/>
      <c r="B473" s="26"/>
      <c r="C473" s="24"/>
      <c r="D473" s="17">
        <v>1470</v>
      </c>
      <c r="E473" s="20"/>
      <c r="F473" s="19"/>
      <c r="G473" s="18"/>
      <c r="H473" s="18"/>
      <c r="I473" s="18"/>
      <c r="J473" s="18"/>
      <c r="K473" s="18"/>
      <c r="L473" s="20"/>
      <c r="M473" s="21"/>
      <c r="N473" s="19"/>
      <c r="O473" s="5"/>
    </row>
    <row r="474" spans="1:15" x14ac:dyDescent="0.3">
      <c r="A474" s="25"/>
      <c r="B474" s="26"/>
      <c r="C474" s="24"/>
      <c r="D474" s="17">
        <v>1471</v>
      </c>
      <c r="E474" s="20"/>
      <c r="F474" s="19"/>
      <c r="G474" s="18"/>
      <c r="H474" s="18"/>
      <c r="I474" s="18"/>
      <c r="J474" s="18"/>
      <c r="K474" s="18"/>
      <c r="L474" s="20"/>
      <c r="M474" s="21"/>
      <c r="N474" s="19"/>
      <c r="O474" s="5"/>
    </row>
    <row r="475" spans="1:15" x14ac:dyDescent="0.3">
      <c r="A475" s="25"/>
      <c r="B475" s="26"/>
      <c r="C475" s="24"/>
      <c r="D475" s="17">
        <v>1472</v>
      </c>
      <c r="E475" s="20"/>
      <c r="F475" s="19"/>
      <c r="G475" s="18"/>
      <c r="H475" s="18"/>
      <c r="I475" s="18"/>
      <c r="J475" s="18"/>
      <c r="K475" s="18"/>
      <c r="L475" s="20"/>
      <c r="M475" s="21"/>
      <c r="N475" s="19"/>
      <c r="O475" s="5"/>
    </row>
    <row r="476" spans="1:15" x14ac:dyDescent="0.3">
      <c r="A476" s="25"/>
      <c r="B476" s="26"/>
      <c r="C476" s="24"/>
      <c r="D476" s="17">
        <v>1473</v>
      </c>
      <c r="E476" s="20"/>
      <c r="F476" s="19"/>
      <c r="G476" s="18"/>
      <c r="H476" s="18"/>
      <c r="I476" s="18"/>
      <c r="J476" s="18"/>
      <c r="K476" s="18"/>
      <c r="L476" s="20"/>
      <c r="M476" s="21"/>
      <c r="N476" s="19"/>
      <c r="O476" s="5"/>
    </row>
    <row r="477" spans="1:15" x14ac:dyDescent="0.3">
      <c r="A477" s="25"/>
      <c r="B477" s="26"/>
      <c r="C477" s="24"/>
      <c r="D477" s="17">
        <v>1474</v>
      </c>
      <c r="E477" s="20"/>
      <c r="F477" s="19"/>
      <c r="G477" s="18"/>
      <c r="H477" s="18"/>
      <c r="I477" s="18"/>
      <c r="J477" s="18"/>
      <c r="K477" s="18"/>
      <c r="L477" s="20"/>
      <c r="M477" s="21"/>
      <c r="N477" s="19"/>
      <c r="O477" s="5"/>
    </row>
    <row r="478" spans="1:15" x14ac:dyDescent="0.3">
      <c r="A478" s="25"/>
      <c r="B478" s="26"/>
      <c r="C478" s="24"/>
      <c r="D478" s="17">
        <v>1475</v>
      </c>
      <c r="E478" s="20"/>
      <c r="F478" s="19"/>
      <c r="G478" s="18"/>
      <c r="H478" s="18"/>
      <c r="I478" s="18"/>
      <c r="J478" s="18"/>
      <c r="K478" s="18"/>
      <c r="L478" s="20"/>
      <c r="M478" s="21"/>
      <c r="N478" s="19"/>
      <c r="O478" s="5"/>
    </row>
    <row r="479" spans="1:15" x14ac:dyDescent="0.3">
      <c r="A479" s="25"/>
      <c r="B479" s="26"/>
      <c r="C479" s="24"/>
      <c r="D479" s="17">
        <v>1476</v>
      </c>
      <c r="E479" s="20"/>
      <c r="F479" s="19"/>
      <c r="G479" s="18"/>
      <c r="H479" s="18"/>
      <c r="I479" s="18"/>
      <c r="J479" s="18"/>
      <c r="K479" s="18"/>
      <c r="L479" s="20"/>
      <c r="M479" s="21"/>
      <c r="N479" s="19"/>
      <c r="O479" s="5"/>
    </row>
    <row r="480" spans="1:15" x14ac:dyDescent="0.3">
      <c r="A480" s="25"/>
      <c r="B480" s="26"/>
      <c r="C480" s="24"/>
      <c r="D480" s="17">
        <v>1477</v>
      </c>
      <c r="E480" s="20"/>
      <c r="F480" s="19"/>
      <c r="G480" s="18"/>
      <c r="H480" s="18"/>
      <c r="I480" s="18"/>
      <c r="J480" s="18"/>
      <c r="K480" s="18"/>
      <c r="L480" s="20"/>
      <c r="M480" s="21"/>
      <c r="N480" s="19"/>
      <c r="O480" s="5"/>
    </row>
    <row r="481" spans="1:15" x14ac:dyDescent="0.3">
      <c r="A481" s="25"/>
      <c r="B481" s="26"/>
      <c r="C481" s="24"/>
      <c r="D481" s="17">
        <v>1478</v>
      </c>
      <c r="E481" s="20"/>
      <c r="F481" s="19"/>
      <c r="G481" s="18"/>
      <c r="H481" s="18"/>
      <c r="I481" s="18"/>
      <c r="J481" s="18"/>
      <c r="K481" s="18"/>
      <c r="L481" s="20"/>
      <c r="M481" s="21"/>
      <c r="N481" s="19"/>
      <c r="O481" s="5"/>
    </row>
    <row r="482" spans="1:15" x14ac:dyDescent="0.3">
      <c r="A482" s="25"/>
      <c r="B482" s="26"/>
      <c r="C482" s="24"/>
      <c r="D482" s="17">
        <v>1479</v>
      </c>
      <c r="E482" s="20"/>
      <c r="F482" s="19"/>
      <c r="G482" s="18"/>
      <c r="H482" s="18"/>
      <c r="I482" s="18"/>
      <c r="J482" s="18"/>
      <c r="K482" s="18"/>
      <c r="L482" s="20"/>
      <c r="M482" s="21"/>
      <c r="N482" s="19"/>
      <c r="O482" s="5"/>
    </row>
    <row r="483" spans="1:15" x14ac:dyDescent="0.3">
      <c r="A483" s="25"/>
      <c r="B483" s="26"/>
      <c r="C483" s="24"/>
      <c r="D483" s="17">
        <v>1480</v>
      </c>
      <c r="E483" s="20"/>
      <c r="F483" s="19"/>
      <c r="G483" s="18"/>
      <c r="H483" s="18"/>
      <c r="I483" s="18"/>
      <c r="J483" s="18"/>
      <c r="K483" s="18"/>
      <c r="L483" s="20"/>
      <c r="M483" s="21"/>
      <c r="N483" s="19"/>
      <c r="O483" s="5"/>
    </row>
    <row r="484" spans="1:15" x14ac:dyDescent="0.3">
      <c r="A484" s="25"/>
      <c r="B484" s="26"/>
      <c r="C484" s="24"/>
      <c r="D484" s="17">
        <v>1481</v>
      </c>
      <c r="E484" s="20"/>
      <c r="F484" s="19"/>
      <c r="G484" s="18"/>
      <c r="H484" s="18"/>
      <c r="I484" s="18"/>
      <c r="J484" s="18"/>
      <c r="K484" s="18"/>
      <c r="L484" s="20"/>
      <c r="M484" s="21"/>
      <c r="N484" s="19"/>
      <c r="O484" s="5"/>
    </row>
    <row r="485" spans="1:15" x14ac:dyDescent="0.3">
      <c r="A485" s="25"/>
      <c r="B485" s="26"/>
      <c r="C485" s="24"/>
      <c r="D485" s="17">
        <v>1482</v>
      </c>
      <c r="E485" s="20"/>
      <c r="F485" s="19"/>
      <c r="G485" s="18"/>
      <c r="H485" s="18"/>
      <c r="I485" s="18"/>
      <c r="J485" s="18"/>
      <c r="K485" s="18"/>
      <c r="L485" s="20"/>
      <c r="M485" s="21"/>
      <c r="N485" s="19"/>
      <c r="O485" s="5"/>
    </row>
    <row r="486" spans="1:15" x14ac:dyDescent="0.3">
      <c r="A486" s="25"/>
      <c r="B486" s="26"/>
      <c r="C486" s="24"/>
      <c r="D486" s="17">
        <v>1483</v>
      </c>
      <c r="E486" s="20"/>
      <c r="F486" s="19"/>
      <c r="G486" s="18"/>
      <c r="H486" s="18"/>
      <c r="I486" s="18"/>
      <c r="J486" s="18"/>
      <c r="K486" s="18"/>
      <c r="L486" s="20"/>
      <c r="M486" s="21"/>
      <c r="N486" s="19"/>
      <c r="O486" s="5"/>
    </row>
    <row r="487" spans="1:15" x14ac:dyDescent="0.3">
      <c r="A487" s="25"/>
      <c r="B487" s="26"/>
      <c r="C487" s="24"/>
      <c r="D487" s="17">
        <v>1484</v>
      </c>
      <c r="E487" s="20"/>
      <c r="F487" s="19"/>
      <c r="G487" s="18"/>
      <c r="H487" s="18"/>
      <c r="I487" s="18"/>
      <c r="J487" s="18"/>
      <c r="K487" s="18"/>
      <c r="L487" s="20"/>
      <c r="M487" s="21"/>
      <c r="N487" s="19"/>
      <c r="O487" s="5"/>
    </row>
    <row r="488" spans="1:15" x14ac:dyDescent="0.3">
      <c r="A488" s="25"/>
      <c r="B488" s="26"/>
      <c r="C488" s="24"/>
      <c r="D488" s="17">
        <v>1485</v>
      </c>
      <c r="E488" s="20"/>
      <c r="F488" s="19"/>
      <c r="G488" s="18"/>
      <c r="H488" s="18"/>
      <c r="I488" s="18"/>
      <c r="J488" s="18"/>
      <c r="K488" s="18"/>
      <c r="L488" s="20"/>
      <c r="M488" s="21"/>
      <c r="N488" s="19"/>
      <c r="O488" s="5"/>
    </row>
    <row r="489" spans="1:15" x14ac:dyDescent="0.3">
      <c r="A489" s="25"/>
      <c r="B489" s="26"/>
      <c r="C489" s="24"/>
      <c r="D489" s="17">
        <v>1486</v>
      </c>
      <c r="E489" s="20"/>
      <c r="F489" s="19"/>
      <c r="G489" s="18"/>
      <c r="H489" s="18"/>
      <c r="I489" s="18"/>
      <c r="J489" s="18"/>
      <c r="K489" s="18"/>
      <c r="L489" s="20"/>
      <c r="M489" s="21"/>
      <c r="N489" s="19"/>
      <c r="O489" s="5"/>
    </row>
    <row r="490" spans="1:15" x14ac:dyDescent="0.3">
      <c r="A490" s="25"/>
      <c r="B490" s="26"/>
      <c r="C490" s="24"/>
      <c r="D490" s="17">
        <v>1487</v>
      </c>
      <c r="E490" s="20"/>
      <c r="F490" s="19"/>
      <c r="G490" s="18"/>
      <c r="H490" s="18"/>
      <c r="I490" s="18"/>
      <c r="J490" s="18"/>
      <c r="K490" s="18"/>
      <c r="L490" s="20"/>
      <c r="M490" s="21"/>
      <c r="N490" s="19"/>
      <c r="O490" s="5"/>
    </row>
    <row r="491" spans="1:15" x14ac:dyDescent="0.3">
      <c r="A491" s="25"/>
      <c r="B491" s="26"/>
      <c r="C491" s="24"/>
      <c r="D491" s="17">
        <v>1488</v>
      </c>
      <c r="E491" s="20"/>
      <c r="F491" s="19"/>
      <c r="G491" s="18"/>
      <c r="H491" s="18"/>
      <c r="I491" s="18"/>
      <c r="J491" s="18"/>
      <c r="K491" s="18"/>
      <c r="L491" s="20"/>
      <c r="M491" s="21"/>
      <c r="N491" s="19"/>
      <c r="O491" s="5"/>
    </row>
    <row r="492" spans="1:15" x14ac:dyDescent="0.3">
      <c r="A492" s="25"/>
      <c r="B492" s="26"/>
      <c r="C492" s="24"/>
      <c r="D492" s="17">
        <v>1489</v>
      </c>
      <c r="E492" s="20"/>
      <c r="F492" s="19"/>
      <c r="G492" s="18"/>
      <c r="H492" s="18"/>
      <c r="I492" s="18"/>
      <c r="J492" s="18"/>
      <c r="K492" s="18"/>
      <c r="L492" s="20"/>
      <c r="M492" s="21"/>
      <c r="N492" s="19"/>
      <c r="O492" s="5"/>
    </row>
    <row r="493" spans="1:15" x14ac:dyDescent="0.3">
      <c r="A493" s="25"/>
      <c r="B493" s="26"/>
      <c r="C493" s="24"/>
      <c r="D493" s="17">
        <v>1490</v>
      </c>
      <c r="E493" s="20"/>
      <c r="F493" s="19"/>
      <c r="G493" s="18"/>
      <c r="H493" s="18"/>
      <c r="I493" s="18"/>
      <c r="J493" s="18"/>
      <c r="K493" s="18"/>
      <c r="L493" s="20"/>
      <c r="M493" s="21"/>
      <c r="N493" s="19"/>
      <c r="O493" s="5"/>
    </row>
    <row r="494" spans="1:15" x14ac:dyDescent="0.3">
      <c r="A494" s="25"/>
      <c r="B494" s="26"/>
      <c r="C494" s="24"/>
      <c r="D494" s="17">
        <v>1491</v>
      </c>
      <c r="E494" s="20"/>
      <c r="F494" s="19"/>
      <c r="G494" s="18"/>
      <c r="H494" s="18"/>
      <c r="I494" s="18"/>
      <c r="J494" s="18"/>
      <c r="K494" s="18"/>
      <c r="L494" s="20"/>
      <c r="M494" s="21"/>
      <c r="N494" s="19"/>
      <c r="O494" s="5"/>
    </row>
    <row r="495" spans="1:15" x14ac:dyDescent="0.3">
      <c r="A495" s="25"/>
      <c r="B495" s="26"/>
      <c r="C495" s="24"/>
      <c r="D495" s="17">
        <v>1492</v>
      </c>
      <c r="E495" s="20"/>
      <c r="F495" s="19"/>
      <c r="G495" s="18"/>
      <c r="H495" s="18"/>
      <c r="I495" s="18"/>
      <c r="J495" s="18"/>
      <c r="K495" s="18"/>
      <c r="L495" s="20"/>
      <c r="M495" s="21"/>
      <c r="N495" s="19"/>
      <c r="O495" s="5"/>
    </row>
    <row r="496" spans="1:15" x14ac:dyDescent="0.3">
      <c r="A496" s="25"/>
      <c r="B496" s="26"/>
      <c r="C496" s="24"/>
      <c r="D496" s="17">
        <v>1493</v>
      </c>
      <c r="E496" s="20"/>
      <c r="F496" s="19"/>
      <c r="G496" s="18"/>
      <c r="H496" s="18"/>
      <c r="I496" s="18"/>
      <c r="J496" s="18"/>
      <c r="K496" s="18"/>
      <c r="L496" s="20"/>
      <c r="M496" s="21"/>
      <c r="N496" s="19"/>
      <c r="O496" s="5"/>
    </row>
    <row r="497" spans="1:15" x14ac:dyDescent="0.3">
      <c r="A497" s="25"/>
      <c r="B497" s="26"/>
      <c r="C497" s="24"/>
      <c r="D497" s="17">
        <v>1494</v>
      </c>
      <c r="E497" s="20"/>
      <c r="F497" s="19"/>
      <c r="G497" s="18"/>
      <c r="H497" s="18"/>
      <c r="I497" s="18"/>
      <c r="J497" s="18"/>
      <c r="K497" s="18"/>
      <c r="L497" s="20"/>
      <c r="M497" s="21"/>
      <c r="N497" s="19"/>
      <c r="O497" s="5"/>
    </row>
    <row r="498" spans="1:15" x14ac:dyDescent="0.3">
      <c r="A498" s="25"/>
      <c r="B498" s="26"/>
      <c r="C498" s="24"/>
      <c r="D498" s="17">
        <v>1495</v>
      </c>
      <c r="E498" s="20"/>
      <c r="F498" s="19"/>
      <c r="G498" s="18"/>
      <c r="H498" s="18"/>
      <c r="I498" s="18"/>
      <c r="J498" s="18"/>
      <c r="K498" s="18"/>
      <c r="L498" s="20"/>
      <c r="M498" s="21"/>
      <c r="N498" s="19"/>
      <c r="O498" s="5"/>
    </row>
    <row r="499" spans="1:15" x14ac:dyDescent="0.3">
      <c r="A499" s="25"/>
      <c r="B499" s="26"/>
      <c r="C499" s="24"/>
      <c r="D499" s="17">
        <v>1496</v>
      </c>
      <c r="E499" s="20"/>
      <c r="F499" s="19"/>
      <c r="G499" s="18"/>
      <c r="H499" s="18"/>
      <c r="I499" s="18"/>
      <c r="J499" s="18"/>
      <c r="K499" s="18"/>
      <c r="L499" s="20"/>
      <c r="M499" s="21"/>
      <c r="N499" s="19"/>
      <c r="O499" s="5"/>
    </row>
    <row r="500" spans="1:15" x14ac:dyDescent="0.3">
      <c r="A500" s="25"/>
      <c r="B500" s="26"/>
      <c r="C500" s="24"/>
      <c r="D500" s="17">
        <v>1497</v>
      </c>
      <c r="E500" s="20"/>
      <c r="F500" s="19"/>
      <c r="G500" s="18"/>
      <c r="H500" s="18"/>
      <c r="I500" s="18"/>
      <c r="J500" s="18"/>
      <c r="K500" s="18"/>
      <c r="L500" s="20"/>
      <c r="M500" s="21"/>
      <c r="N500" s="19"/>
      <c r="O500" s="5"/>
    </row>
    <row r="501" spans="1:15" x14ac:dyDescent="0.3">
      <c r="A501" s="25"/>
      <c r="B501" s="26"/>
      <c r="C501" s="24"/>
      <c r="D501" s="17">
        <v>1498</v>
      </c>
      <c r="E501" s="20"/>
      <c r="F501" s="19"/>
      <c r="G501" s="18"/>
      <c r="H501" s="18"/>
      <c r="I501" s="18"/>
      <c r="J501" s="18"/>
      <c r="K501" s="18"/>
      <c r="L501" s="20"/>
      <c r="M501" s="21"/>
      <c r="N501" s="19"/>
      <c r="O501" s="5"/>
    </row>
    <row r="502" spans="1:15" x14ac:dyDescent="0.3">
      <c r="A502" s="25"/>
      <c r="B502" s="26"/>
      <c r="C502" s="24"/>
      <c r="D502" s="17">
        <v>1499</v>
      </c>
      <c r="E502" s="20"/>
      <c r="F502" s="19"/>
      <c r="G502" s="18"/>
      <c r="H502" s="18"/>
      <c r="I502" s="18"/>
      <c r="J502" s="18"/>
      <c r="K502" s="18"/>
      <c r="L502" s="20"/>
      <c r="M502" s="21"/>
      <c r="N502" s="19"/>
      <c r="O502" s="5"/>
    </row>
    <row r="503" spans="1:15" x14ac:dyDescent="0.3">
      <c r="A503" s="25"/>
      <c r="B503" s="26"/>
      <c r="C503" s="24"/>
      <c r="D503" s="17">
        <v>1500</v>
      </c>
      <c r="E503" s="20"/>
      <c r="F503" s="19"/>
      <c r="G503" s="18"/>
      <c r="H503" s="18"/>
      <c r="I503" s="18"/>
      <c r="J503" s="18"/>
      <c r="K503" s="18"/>
      <c r="L503" s="20"/>
      <c r="M503" s="21"/>
      <c r="N503" s="19"/>
      <c r="O503" s="5"/>
    </row>
    <row r="504" spans="1:15" x14ac:dyDescent="0.3">
      <c r="A504" s="25"/>
      <c r="B504" s="26"/>
      <c r="C504" s="24"/>
      <c r="D504" s="17">
        <v>1501</v>
      </c>
      <c r="E504" s="20"/>
      <c r="F504" s="19"/>
      <c r="G504" s="18"/>
      <c r="H504" s="18"/>
      <c r="I504" s="18"/>
      <c r="J504" s="18"/>
      <c r="K504" s="18"/>
      <c r="L504" s="20"/>
      <c r="M504" s="21"/>
      <c r="N504" s="19"/>
      <c r="O504" s="5"/>
    </row>
    <row r="505" spans="1:15" x14ac:dyDescent="0.3">
      <c r="A505" s="25"/>
      <c r="B505" s="26"/>
      <c r="C505" s="24"/>
      <c r="D505" s="17">
        <v>1502</v>
      </c>
      <c r="E505" s="20"/>
      <c r="F505" s="19"/>
      <c r="G505" s="18"/>
      <c r="H505" s="18"/>
      <c r="I505" s="18"/>
      <c r="J505" s="18"/>
      <c r="K505" s="18"/>
      <c r="L505" s="20"/>
      <c r="M505" s="21"/>
      <c r="N505" s="19"/>
      <c r="O505" s="5"/>
    </row>
    <row r="506" spans="1:15" x14ac:dyDescent="0.3">
      <c r="A506" s="25"/>
      <c r="B506" s="26"/>
      <c r="C506" s="24"/>
      <c r="D506" s="17">
        <v>1503</v>
      </c>
      <c r="E506" s="20"/>
      <c r="F506" s="19"/>
      <c r="G506" s="18"/>
      <c r="H506" s="18"/>
      <c r="I506" s="18"/>
      <c r="J506" s="18"/>
      <c r="K506" s="18"/>
      <c r="L506" s="20"/>
      <c r="M506" s="21"/>
      <c r="N506" s="19"/>
      <c r="O506" s="5"/>
    </row>
    <row r="507" spans="1:15" x14ac:dyDescent="0.3">
      <c r="A507" s="25"/>
      <c r="B507" s="26"/>
      <c r="C507" s="24"/>
      <c r="D507" s="17">
        <v>1504</v>
      </c>
      <c r="E507" s="20"/>
      <c r="F507" s="19"/>
      <c r="G507" s="18"/>
      <c r="H507" s="18"/>
      <c r="I507" s="18"/>
      <c r="J507" s="18"/>
      <c r="K507" s="18"/>
      <c r="L507" s="20"/>
      <c r="M507" s="21"/>
      <c r="N507" s="19"/>
      <c r="O507" s="5"/>
    </row>
    <row r="508" spans="1:15" x14ac:dyDescent="0.3">
      <c r="A508" s="25"/>
      <c r="B508" s="26"/>
      <c r="C508" s="24"/>
      <c r="D508" s="17">
        <v>1505</v>
      </c>
      <c r="E508" s="20"/>
      <c r="F508" s="19"/>
      <c r="G508" s="18"/>
      <c r="H508" s="18"/>
      <c r="I508" s="18"/>
      <c r="J508" s="18"/>
      <c r="K508" s="18"/>
      <c r="L508" s="20"/>
      <c r="M508" s="21"/>
      <c r="N508" s="19"/>
      <c r="O508" s="5"/>
    </row>
    <row r="509" spans="1:15" x14ac:dyDescent="0.3">
      <c r="A509" s="25"/>
      <c r="B509" s="26"/>
      <c r="C509" s="24"/>
      <c r="D509" s="17">
        <v>1506</v>
      </c>
      <c r="E509" s="20"/>
      <c r="F509" s="19"/>
      <c r="G509" s="18"/>
      <c r="H509" s="18"/>
      <c r="I509" s="18"/>
      <c r="J509" s="18"/>
      <c r="K509" s="18"/>
      <c r="L509" s="20"/>
      <c r="M509" s="21"/>
      <c r="N509" s="19"/>
      <c r="O509" s="5"/>
    </row>
    <row r="510" spans="1:15" x14ac:dyDescent="0.3">
      <c r="A510" s="25"/>
      <c r="B510" s="26"/>
      <c r="C510" s="24"/>
      <c r="D510" s="17">
        <v>1507</v>
      </c>
      <c r="E510" s="20"/>
      <c r="F510" s="19"/>
      <c r="G510" s="18"/>
      <c r="H510" s="18"/>
      <c r="I510" s="18"/>
      <c r="J510" s="18"/>
      <c r="K510" s="18"/>
      <c r="L510" s="20"/>
      <c r="M510" s="21"/>
      <c r="N510" s="19"/>
      <c r="O510" s="5"/>
    </row>
    <row r="511" spans="1:15" x14ac:dyDescent="0.3">
      <c r="A511" s="25"/>
      <c r="B511" s="26"/>
      <c r="C511" s="24"/>
      <c r="D511" s="17">
        <v>1508</v>
      </c>
      <c r="E511" s="20"/>
      <c r="F511" s="19"/>
      <c r="G511" s="18"/>
      <c r="H511" s="18"/>
      <c r="I511" s="18"/>
      <c r="J511" s="18"/>
      <c r="K511" s="18"/>
      <c r="L511" s="20"/>
      <c r="M511" s="21"/>
      <c r="N511" s="19"/>
      <c r="O511" s="5"/>
    </row>
    <row r="512" spans="1:15" x14ac:dyDescent="0.3">
      <c r="A512" s="25"/>
      <c r="B512" s="26"/>
      <c r="C512" s="24"/>
      <c r="D512" s="17">
        <v>1509</v>
      </c>
      <c r="E512" s="20"/>
      <c r="F512" s="19"/>
      <c r="G512" s="18"/>
      <c r="H512" s="18"/>
      <c r="I512" s="18"/>
      <c r="J512" s="18"/>
      <c r="K512" s="18"/>
      <c r="L512" s="20"/>
      <c r="M512" s="21"/>
      <c r="N512" s="19"/>
      <c r="O512" s="5"/>
    </row>
    <row r="513" spans="1:15" x14ac:dyDescent="0.3">
      <c r="A513" s="25"/>
      <c r="B513" s="26"/>
      <c r="C513" s="24"/>
      <c r="D513" s="17">
        <v>1510</v>
      </c>
      <c r="E513" s="20"/>
      <c r="F513" s="19"/>
      <c r="G513" s="18"/>
      <c r="H513" s="18"/>
      <c r="I513" s="18"/>
      <c r="J513" s="18"/>
      <c r="K513" s="18"/>
      <c r="L513" s="20"/>
      <c r="M513" s="21"/>
      <c r="N513" s="19"/>
      <c r="O513" s="5"/>
    </row>
    <row r="514" spans="1:15" x14ac:dyDescent="0.3">
      <c r="A514" s="25"/>
      <c r="B514" s="26"/>
      <c r="C514" s="24"/>
      <c r="D514" s="17">
        <v>1511</v>
      </c>
      <c r="E514" s="20"/>
      <c r="F514" s="19"/>
      <c r="G514" s="18"/>
      <c r="H514" s="18"/>
      <c r="I514" s="18"/>
      <c r="J514" s="18"/>
      <c r="K514" s="18"/>
      <c r="L514" s="20"/>
      <c r="M514" s="21"/>
      <c r="N514" s="19"/>
      <c r="O514" s="5"/>
    </row>
    <row r="515" spans="1:15" x14ac:dyDescent="0.3">
      <c r="A515" s="25"/>
      <c r="B515" s="26"/>
      <c r="C515" s="24"/>
      <c r="D515" s="17">
        <v>1512</v>
      </c>
      <c r="E515" s="20"/>
      <c r="F515" s="19"/>
      <c r="G515" s="18"/>
      <c r="H515" s="18"/>
      <c r="I515" s="18"/>
      <c r="J515" s="18"/>
      <c r="K515" s="18"/>
      <c r="L515" s="20"/>
      <c r="M515" s="21"/>
      <c r="N515" s="19"/>
      <c r="O515" s="5"/>
    </row>
    <row r="516" spans="1:15" x14ac:dyDescent="0.3">
      <c r="A516" s="25"/>
      <c r="B516" s="26"/>
      <c r="C516" s="24"/>
      <c r="D516" s="17">
        <v>1513</v>
      </c>
      <c r="E516" s="20"/>
      <c r="F516" s="19"/>
      <c r="G516" s="18"/>
      <c r="H516" s="18"/>
      <c r="I516" s="18"/>
      <c r="J516" s="18"/>
      <c r="K516" s="18"/>
      <c r="L516" s="20"/>
      <c r="M516" s="21"/>
      <c r="N516" s="19"/>
      <c r="O516" s="5"/>
    </row>
    <row r="517" spans="1:15" x14ac:dyDescent="0.3">
      <c r="A517" s="25"/>
      <c r="B517" s="26"/>
      <c r="C517" s="24"/>
      <c r="D517" s="17">
        <v>1514</v>
      </c>
      <c r="E517" s="20"/>
      <c r="F517" s="19"/>
      <c r="G517" s="18"/>
      <c r="H517" s="18"/>
      <c r="I517" s="18"/>
      <c r="J517" s="18"/>
      <c r="K517" s="18"/>
      <c r="L517" s="20"/>
      <c r="M517" s="21"/>
      <c r="N517" s="19"/>
      <c r="O517" s="5"/>
    </row>
    <row r="518" spans="1:15" x14ac:dyDescent="0.3">
      <c r="A518" s="25"/>
      <c r="B518" s="26"/>
      <c r="C518" s="24"/>
      <c r="D518" s="17">
        <v>1515</v>
      </c>
      <c r="E518" s="20"/>
      <c r="F518" s="19"/>
      <c r="G518" s="18"/>
      <c r="H518" s="18"/>
      <c r="I518" s="18"/>
      <c r="J518" s="18"/>
      <c r="K518" s="18"/>
      <c r="L518" s="20"/>
      <c r="M518" s="21"/>
      <c r="N518" s="19"/>
      <c r="O518" s="5"/>
    </row>
    <row r="519" spans="1:15" x14ac:dyDescent="0.3">
      <c r="A519" s="25"/>
      <c r="B519" s="26"/>
      <c r="C519" s="24"/>
      <c r="D519" s="17">
        <v>1516</v>
      </c>
      <c r="E519" s="20"/>
      <c r="F519" s="19"/>
      <c r="G519" s="18"/>
      <c r="H519" s="18"/>
      <c r="I519" s="18"/>
      <c r="J519" s="18"/>
      <c r="K519" s="18"/>
      <c r="L519" s="20"/>
      <c r="M519" s="21"/>
      <c r="N519" s="19"/>
      <c r="O519" s="5"/>
    </row>
    <row r="520" spans="1:15" x14ac:dyDescent="0.3">
      <c r="A520" s="25"/>
      <c r="B520" s="26"/>
      <c r="C520" s="24"/>
      <c r="D520" s="17">
        <v>1517</v>
      </c>
      <c r="E520" s="20"/>
      <c r="F520" s="19"/>
      <c r="G520" s="18"/>
      <c r="H520" s="18"/>
      <c r="I520" s="18"/>
      <c r="J520" s="18"/>
      <c r="K520" s="18"/>
      <c r="L520" s="20"/>
      <c r="M520" s="21"/>
      <c r="N520" s="19"/>
      <c r="O520" s="5"/>
    </row>
    <row r="521" spans="1:15" x14ac:dyDescent="0.3">
      <c r="A521" s="25"/>
      <c r="B521" s="26"/>
      <c r="C521" s="24"/>
      <c r="D521" s="17">
        <v>1518</v>
      </c>
      <c r="E521" s="20"/>
      <c r="F521" s="19"/>
      <c r="G521" s="18"/>
      <c r="H521" s="18"/>
      <c r="I521" s="18"/>
      <c r="J521" s="18"/>
      <c r="K521" s="18"/>
      <c r="L521" s="20"/>
      <c r="M521" s="21"/>
      <c r="N521" s="19"/>
      <c r="O521" s="5"/>
    </row>
    <row r="522" spans="1:15" x14ac:dyDescent="0.3">
      <c r="A522" s="25"/>
      <c r="B522" s="26"/>
      <c r="C522" s="24"/>
      <c r="D522" s="17">
        <v>1519</v>
      </c>
      <c r="E522" s="20"/>
      <c r="F522" s="19"/>
      <c r="G522" s="18"/>
      <c r="H522" s="18"/>
      <c r="I522" s="18"/>
      <c r="J522" s="18"/>
      <c r="K522" s="18"/>
      <c r="L522" s="20"/>
      <c r="M522" s="21"/>
      <c r="N522" s="19"/>
      <c r="O522" s="5"/>
    </row>
    <row r="523" spans="1:15" x14ac:dyDescent="0.3">
      <c r="A523" s="25"/>
      <c r="B523" s="26"/>
      <c r="C523" s="24"/>
      <c r="D523" s="17">
        <v>1520</v>
      </c>
      <c r="E523" s="20"/>
      <c r="F523" s="19"/>
      <c r="G523" s="18"/>
      <c r="H523" s="18"/>
      <c r="I523" s="18"/>
      <c r="J523" s="18"/>
      <c r="K523" s="18"/>
      <c r="L523" s="20"/>
      <c r="M523" s="21"/>
      <c r="N523" s="19"/>
      <c r="O523" s="5"/>
    </row>
    <row r="524" spans="1:15" x14ac:dyDescent="0.3">
      <c r="A524" s="25"/>
      <c r="B524" s="26"/>
      <c r="C524" s="24"/>
      <c r="D524" s="17">
        <v>1521</v>
      </c>
      <c r="E524" s="20"/>
      <c r="F524" s="19"/>
      <c r="G524" s="18"/>
      <c r="H524" s="18"/>
      <c r="I524" s="18"/>
      <c r="J524" s="18"/>
      <c r="K524" s="18"/>
      <c r="L524" s="20"/>
      <c r="M524" s="21"/>
      <c r="N524" s="19"/>
      <c r="O524" s="5"/>
    </row>
    <row r="525" spans="1:15" x14ac:dyDescent="0.3">
      <c r="A525" s="25"/>
      <c r="B525" s="26"/>
      <c r="C525" s="24"/>
      <c r="D525" s="17">
        <v>1522</v>
      </c>
      <c r="E525" s="20"/>
      <c r="F525" s="19"/>
      <c r="G525" s="18"/>
      <c r="H525" s="18"/>
      <c r="I525" s="18"/>
      <c r="J525" s="18"/>
      <c r="K525" s="18"/>
      <c r="L525" s="20"/>
      <c r="M525" s="21"/>
      <c r="N525" s="19"/>
      <c r="O525" s="5"/>
    </row>
    <row r="526" spans="1:15" x14ac:dyDescent="0.3">
      <c r="A526" s="25"/>
      <c r="B526" s="26"/>
      <c r="C526" s="24"/>
      <c r="D526" s="17">
        <v>1523</v>
      </c>
      <c r="E526" s="20"/>
      <c r="F526" s="19"/>
      <c r="G526" s="18"/>
      <c r="H526" s="18"/>
      <c r="I526" s="18"/>
      <c r="J526" s="18"/>
      <c r="K526" s="18"/>
      <c r="L526" s="20"/>
      <c r="M526" s="21"/>
      <c r="N526" s="19"/>
      <c r="O526" s="5"/>
    </row>
    <row r="527" spans="1:15" x14ac:dyDescent="0.3">
      <c r="A527" s="25"/>
      <c r="B527" s="26"/>
      <c r="C527" s="24"/>
      <c r="D527" s="17">
        <v>1524</v>
      </c>
      <c r="E527" s="20"/>
      <c r="F527" s="19"/>
      <c r="G527" s="18"/>
      <c r="H527" s="18"/>
      <c r="I527" s="18"/>
      <c r="J527" s="18"/>
      <c r="K527" s="18"/>
      <c r="L527" s="20"/>
      <c r="M527" s="21"/>
      <c r="N527" s="19"/>
      <c r="O527" s="5"/>
    </row>
    <row r="528" spans="1:15" x14ac:dyDescent="0.3">
      <c r="A528" s="25"/>
      <c r="B528" s="26"/>
      <c r="C528" s="24"/>
      <c r="D528" s="17">
        <v>1525</v>
      </c>
      <c r="E528" s="20"/>
      <c r="F528" s="19"/>
      <c r="G528" s="18"/>
      <c r="H528" s="18"/>
      <c r="I528" s="18"/>
      <c r="J528" s="18"/>
      <c r="K528" s="18"/>
      <c r="L528" s="20"/>
      <c r="M528" s="21"/>
      <c r="N528" s="19"/>
      <c r="O528" s="5"/>
    </row>
    <row r="529" spans="1:15" x14ac:dyDescent="0.3">
      <c r="A529" s="25"/>
      <c r="B529" s="26"/>
      <c r="C529" s="24"/>
      <c r="D529" s="17">
        <v>1526</v>
      </c>
      <c r="E529" s="20"/>
      <c r="F529" s="19"/>
      <c r="G529" s="18"/>
      <c r="H529" s="18"/>
      <c r="I529" s="18"/>
      <c r="J529" s="18"/>
      <c r="K529" s="18"/>
      <c r="L529" s="20"/>
      <c r="M529" s="21"/>
      <c r="N529" s="19"/>
      <c r="O529" s="5"/>
    </row>
    <row r="530" spans="1:15" x14ac:dyDescent="0.3">
      <c r="A530" s="25"/>
      <c r="B530" s="26"/>
      <c r="C530" s="24"/>
      <c r="D530" s="17">
        <v>1527</v>
      </c>
      <c r="E530" s="20"/>
      <c r="F530" s="19"/>
      <c r="G530" s="18"/>
      <c r="H530" s="18"/>
      <c r="I530" s="18"/>
      <c r="J530" s="18"/>
      <c r="K530" s="18"/>
      <c r="L530" s="20"/>
      <c r="M530" s="21"/>
      <c r="N530" s="19"/>
      <c r="O530" s="5"/>
    </row>
    <row r="531" spans="1:15" x14ac:dyDescent="0.3">
      <c r="A531" s="25"/>
      <c r="B531" s="26"/>
      <c r="C531" s="24"/>
      <c r="D531" s="17">
        <v>1528</v>
      </c>
      <c r="E531" s="20"/>
      <c r="F531" s="19"/>
      <c r="G531" s="18"/>
      <c r="H531" s="18"/>
      <c r="I531" s="18"/>
      <c r="J531" s="18"/>
      <c r="K531" s="18"/>
      <c r="L531" s="20"/>
      <c r="M531" s="21"/>
      <c r="N531" s="19"/>
      <c r="O531" s="5"/>
    </row>
    <row r="532" spans="1:15" x14ac:dyDescent="0.3">
      <c r="A532" s="25"/>
      <c r="B532" s="26"/>
      <c r="C532" s="24"/>
      <c r="D532" s="17">
        <v>1529</v>
      </c>
      <c r="E532" s="20"/>
      <c r="F532" s="19"/>
      <c r="G532" s="18"/>
      <c r="H532" s="18"/>
      <c r="I532" s="18"/>
      <c r="J532" s="18"/>
      <c r="K532" s="18"/>
      <c r="L532" s="20"/>
      <c r="M532" s="21"/>
      <c r="N532" s="19"/>
      <c r="O532" s="5"/>
    </row>
    <row r="533" spans="1:15" x14ac:dyDescent="0.3">
      <c r="A533" s="25"/>
      <c r="B533" s="26"/>
      <c r="C533" s="24"/>
      <c r="D533" s="17">
        <v>1530</v>
      </c>
      <c r="E533" s="20"/>
      <c r="F533" s="19"/>
      <c r="G533" s="18"/>
      <c r="H533" s="18"/>
      <c r="I533" s="18"/>
      <c r="J533" s="18"/>
      <c r="K533" s="18"/>
      <c r="L533" s="20"/>
      <c r="M533" s="21"/>
      <c r="N533" s="19"/>
      <c r="O533" s="5"/>
    </row>
    <row r="534" spans="1:15" x14ac:dyDescent="0.3">
      <c r="A534" s="25"/>
      <c r="B534" s="26"/>
      <c r="C534" s="24"/>
      <c r="D534" s="17">
        <v>1531</v>
      </c>
      <c r="E534" s="20"/>
      <c r="F534" s="19"/>
      <c r="G534" s="18"/>
      <c r="H534" s="18"/>
      <c r="I534" s="18"/>
      <c r="J534" s="18"/>
      <c r="K534" s="18"/>
      <c r="L534" s="20"/>
      <c r="M534" s="21"/>
      <c r="N534" s="19"/>
      <c r="O534" s="5"/>
    </row>
    <row r="535" spans="1:15" x14ac:dyDescent="0.3">
      <c r="A535" s="25"/>
      <c r="B535" s="26"/>
      <c r="C535" s="24"/>
      <c r="D535" s="17">
        <v>1532</v>
      </c>
      <c r="E535" s="20"/>
      <c r="F535" s="19"/>
      <c r="G535" s="18"/>
      <c r="H535" s="18"/>
      <c r="I535" s="18"/>
      <c r="J535" s="18"/>
      <c r="K535" s="18"/>
      <c r="L535" s="20"/>
      <c r="M535" s="21"/>
      <c r="N535" s="19"/>
      <c r="O535" s="5"/>
    </row>
    <row r="536" spans="1:15" x14ac:dyDescent="0.3">
      <c r="A536" s="25"/>
      <c r="B536" s="26"/>
      <c r="C536" s="24"/>
      <c r="D536" s="17">
        <v>1533</v>
      </c>
      <c r="E536" s="20"/>
      <c r="F536" s="19"/>
      <c r="G536" s="18"/>
      <c r="H536" s="18"/>
      <c r="I536" s="18"/>
      <c r="J536" s="18"/>
      <c r="K536" s="18"/>
      <c r="L536" s="20"/>
      <c r="M536" s="21"/>
      <c r="N536" s="19"/>
      <c r="O536" s="5"/>
    </row>
    <row r="537" spans="1:15" x14ac:dyDescent="0.3">
      <c r="A537" s="25"/>
      <c r="B537" s="26"/>
      <c r="C537" s="24"/>
      <c r="D537" s="17">
        <v>1534</v>
      </c>
      <c r="E537" s="20"/>
      <c r="F537" s="19"/>
      <c r="G537" s="18"/>
      <c r="H537" s="18"/>
      <c r="I537" s="18"/>
      <c r="J537" s="18"/>
      <c r="K537" s="18"/>
      <c r="L537" s="20"/>
      <c r="M537" s="21"/>
      <c r="N537" s="19"/>
      <c r="O537" s="5"/>
    </row>
    <row r="538" spans="1:15" x14ac:dyDescent="0.3">
      <c r="A538" s="25"/>
      <c r="B538" s="26"/>
      <c r="C538" s="24"/>
      <c r="D538" s="17">
        <v>1535</v>
      </c>
      <c r="E538" s="20"/>
      <c r="F538" s="19"/>
      <c r="G538" s="18"/>
      <c r="H538" s="18"/>
      <c r="I538" s="18"/>
      <c r="J538" s="18"/>
      <c r="K538" s="18"/>
      <c r="L538" s="20"/>
      <c r="M538" s="21"/>
      <c r="N538" s="19"/>
      <c r="O538" s="5"/>
    </row>
    <row r="539" spans="1:15" x14ac:dyDescent="0.3">
      <c r="A539" s="25"/>
      <c r="B539" s="26"/>
      <c r="C539" s="24"/>
      <c r="D539" s="17">
        <v>1536</v>
      </c>
      <c r="E539" s="20"/>
      <c r="F539" s="19"/>
      <c r="G539" s="18"/>
      <c r="H539" s="18"/>
      <c r="I539" s="18"/>
      <c r="J539" s="18"/>
      <c r="K539" s="18"/>
      <c r="L539" s="20"/>
      <c r="M539" s="21"/>
      <c r="N539" s="19"/>
      <c r="O539" s="5"/>
    </row>
    <row r="540" spans="1:15" x14ac:dyDescent="0.3">
      <c r="A540" s="25"/>
      <c r="B540" s="26"/>
      <c r="C540" s="24"/>
      <c r="D540" s="17">
        <v>1537</v>
      </c>
      <c r="E540" s="20"/>
      <c r="F540" s="19"/>
      <c r="G540" s="18"/>
      <c r="H540" s="18"/>
      <c r="I540" s="18"/>
      <c r="J540" s="18"/>
      <c r="K540" s="18"/>
      <c r="L540" s="20"/>
      <c r="M540" s="21"/>
      <c r="N540" s="19"/>
      <c r="O540" s="5"/>
    </row>
    <row r="541" spans="1:15" x14ac:dyDescent="0.3">
      <c r="A541" s="25"/>
      <c r="B541" s="26"/>
      <c r="C541" s="24"/>
      <c r="D541" s="17">
        <v>1538</v>
      </c>
      <c r="E541" s="20"/>
      <c r="F541" s="19"/>
      <c r="G541" s="18"/>
      <c r="H541" s="18"/>
      <c r="I541" s="18"/>
      <c r="J541" s="18"/>
      <c r="K541" s="18"/>
      <c r="L541" s="20"/>
      <c r="M541" s="21"/>
      <c r="N541" s="19"/>
      <c r="O541" s="5"/>
    </row>
    <row r="542" spans="1:15" x14ac:dyDescent="0.3">
      <c r="A542" s="25"/>
      <c r="B542" s="26"/>
      <c r="C542" s="24"/>
      <c r="D542" s="17">
        <v>1539</v>
      </c>
      <c r="E542" s="20"/>
      <c r="F542" s="19"/>
      <c r="G542" s="18"/>
      <c r="H542" s="18"/>
      <c r="I542" s="18"/>
      <c r="J542" s="18"/>
      <c r="K542" s="18"/>
      <c r="L542" s="20"/>
      <c r="M542" s="21"/>
      <c r="N542" s="19"/>
      <c r="O542" s="5"/>
    </row>
    <row r="543" spans="1:15" x14ac:dyDescent="0.3">
      <c r="A543" s="25"/>
      <c r="B543" s="26"/>
      <c r="C543" s="24"/>
      <c r="D543" s="17">
        <v>1540</v>
      </c>
      <c r="E543" s="20"/>
      <c r="F543" s="19"/>
      <c r="G543" s="18"/>
      <c r="H543" s="18"/>
      <c r="I543" s="18"/>
      <c r="J543" s="18"/>
      <c r="K543" s="18"/>
      <c r="L543" s="20"/>
      <c r="M543" s="21"/>
      <c r="N543" s="19"/>
      <c r="O543" s="5"/>
    </row>
    <row r="544" spans="1:15" x14ac:dyDescent="0.3">
      <c r="A544" s="25"/>
      <c r="B544" s="26"/>
      <c r="C544" s="24"/>
      <c r="D544" s="17">
        <v>1541</v>
      </c>
      <c r="E544" s="20"/>
      <c r="F544" s="19"/>
      <c r="G544" s="18"/>
      <c r="H544" s="18"/>
      <c r="I544" s="18"/>
      <c r="J544" s="18"/>
      <c r="K544" s="18"/>
      <c r="L544" s="20"/>
      <c r="M544" s="21"/>
      <c r="N544" s="19"/>
      <c r="O544" s="5"/>
    </row>
    <row r="545" spans="1:15" x14ac:dyDescent="0.3">
      <c r="A545" s="25"/>
      <c r="B545" s="26"/>
      <c r="C545" s="24"/>
      <c r="D545" s="17">
        <v>1542</v>
      </c>
      <c r="E545" s="20"/>
      <c r="F545" s="19"/>
      <c r="G545" s="18"/>
      <c r="H545" s="18"/>
      <c r="I545" s="18"/>
      <c r="J545" s="18"/>
      <c r="K545" s="18"/>
      <c r="L545" s="20"/>
      <c r="M545" s="21"/>
      <c r="N545" s="19"/>
      <c r="O545" s="5"/>
    </row>
    <row r="546" spans="1:15" x14ac:dyDescent="0.3">
      <c r="A546" s="25"/>
      <c r="B546" s="26"/>
      <c r="C546" s="24"/>
      <c r="D546" s="17">
        <v>1543</v>
      </c>
      <c r="E546" s="20"/>
      <c r="F546" s="19"/>
      <c r="G546" s="18"/>
      <c r="H546" s="18"/>
      <c r="I546" s="18"/>
      <c r="J546" s="18"/>
      <c r="K546" s="18"/>
      <c r="L546" s="20"/>
      <c r="M546" s="21"/>
      <c r="N546" s="19"/>
      <c r="O546" s="5"/>
    </row>
    <row r="547" spans="1:15" x14ac:dyDescent="0.3">
      <c r="A547" s="25"/>
      <c r="B547" s="26"/>
      <c r="C547" s="24"/>
      <c r="D547" s="17">
        <v>1544</v>
      </c>
      <c r="E547" s="20"/>
      <c r="F547" s="19"/>
      <c r="G547" s="18"/>
      <c r="H547" s="18"/>
      <c r="I547" s="18"/>
      <c r="J547" s="18"/>
      <c r="K547" s="18"/>
      <c r="L547" s="20"/>
      <c r="M547" s="21"/>
      <c r="N547" s="19"/>
      <c r="O547" s="5"/>
    </row>
    <row r="548" spans="1:15" x14ac:dyDescent="0.3">
      <c r="A548" s="25"/>
      <c r="B548" s="26"/>
      <c r="C548" s="24"/>
      <c r="D548" s="17">
        <v>1545</v>
      </c>
      <c r="E548" s="20"/>
      <c r="F548" s="19"/>
      <c r="G548" s="18"/>
      <c r="H548" s="18"/>
      <c r="I548" s="18"/>
      <c r="J548" s="18"/>
      <c r="K548" s="18"/>
      <c r="L548" s="20"/>
      <c r="M548" s="21"/>
      <c r="N548" s="19"/>
      <c r="O548" s="5"/>
    </row>
    <row r="549" spans="1:15" x14ac:dyDescent="0.3">
      <c r="A549" s="25"/>
      <c r="B549" s="26"/>
      <c r="C549" s="24"/>
      <c r="D549" s="17">
        <v>1546</v>
      </c>
      <c r="E549" s="20"/>
      <c r="F549" s="19"/>
      <c r="G549" s="18"/>
      <c r="H549" s="18"/>
      <c r="I549" s="18"/>
      <c r="J549" s="18"/>
      <c r="K549" s="18"/>
      <c r="L549" s="20"/>
      <c r="M549" s="21"/>
      <c r="N549" s="19"/>
      <c r="O549" s="5"/>
    </row>
    <row r="550" spans="1:15" x14ac:dyDescent="0.3">
      <c r="A550" s="25"/>
      <c r="B550" s="26"/>
      <c r="C550" s="24"/>
      <c r="D550" s="17">
        <v>1547</v>
      </c>
      <c r="E550" s="20"/>
      <c r="F550" s="19"/>
      <c r="G550" s="18"/>
      <c r="H550" s="18"/>
      <c r="I550" s="18"/>
      <c r="J550" s="18"/>
      <c r="K550" s="18"/>
      <c r="L550" s="20"/>
      <c r="M550" s="21"/>
      <c r="N550" s="19"/>
      <c r="O550" s="5"/>
    </row>
    <row r="551" spans="1:15" x14ac:dyDescent="0.3">
      <c r="A551" s="25"/>
      <c r="B551" s="26"/>
      <c r="C551" s="24"/>
      <c r="D551" s="17">
        <v>1548</v>
      </c>
      <c r="E551" s="20"/>
      <c r="F551" s="19"/>
      <c r="G551" s="18"/>
      <c r="H551" s="18"/>
      <c r="I551" s="18"/>
      <c r="J551" s="18"/>
      <c r="K551" s="18"/>
      <c r="L551" s="20"/>
      <c r="M551" s="21"/>
      <c r="N551" s="19"/>
      <c r="O551" s="5"/>
    </row>
    <row r="552" spans="1:15" x14ac:dyDescent="0.3">
      <c r="A552" s="25"/>
      <c r="B552" s="26"/>
      <c r="C552" s="24"/>
      <c r="D552" s="17">
        <v>1549</v>
      </c>
      <c r="E552" s="20"/>
      <c r="F552" s="19"/>
      <c r="G552" s="18"/>
      <c r="H552" s="18"/>
      <c r="I552" s="18"/>
      <c r="J552" s="18"/>
      <c r="K552" s="18"/>
      <c r="L552" s="20"/>
      <c r="M552" s="21"/>
      <c r="N552" s="19"/>
      <c r="O552" s="5"/>
    </row>
    <row r="553" spans="1:15" x14ac:dyDescent="0.3">
      <c r="A553" s="25"/>
      <c r="B553" s="26"/>
      <c r="C553" s="24"/>
      <c r="D553" s="17">
        <v>1550</v>
      </c>
      <c r="E553" s="20"/>
      <c r="F553" s="19"/>
      <c r="G553" s="18"/>
      <c r="H553" s="18"/>
      <c r="I553" s="18"/>
      <c r="J553" s="18"/>
      <c r="K553" s="18"/>
      <c r="L553" s="20"/>
      <c r="M553" s="21"/>
      <c r="N553" s="19"/>
      <c r="O553" s="5"/>
    </row>
    <row r="554" spans="1:15" x14ac:dyDescent="0.3">
      <c r="A554" s="25"/>
      <c r="B554" s="26"/>
      <c r="C554" s="24"/>
      <c r="D554" s="17">
        <v>1551</v>
      </c>
      <c r="E554" s="20"/>
      <c r="F554" s="19"/>
      <c r="G554" s="18"/>
      <c r="H554" s="18"/>
      <c r="I554" s="18"/>
      <c r="J554" s="18"/>
      <c r="K554" s="18"/>
      <c r="L554" s="20"/>
      <c r="M554" s="21"/>
      <c r="N554" s="19"/>
      <c r="O554" s="5"/>
    </row>
    <row r="555" spans="1:15" x14ac:dyDescent="0.3">
      <c r="A555" s="25"/>
      <c r="B555" s="26"/>
      <c r="C555" s="24"/>
      <c r="D555" s="17">
        <v>1552</v>
      </c>
      <c r="E555" s="20"/>
      <c r="F555" s="19"/>
      <c r="G555" s="18"/>
      <c r="H555" s="18"/>
      <c r="I555" s="18"/>
      <c r="J555" s="18"/>
      <c r="K555" s="18"/>
      <c r="L555" s="20"/>
      <c r="M555" s="21"/>
      <c r="N555" s="19"/>
      <c r="O555" s="5"/>
    </row>
    <row r="556" spans="1:15" x14ac:dyDescent="0.3">
      <c r="A556" s="25"/>
      <c r="B556" s="26"/>
      <c r="C556" s="24"/>
      <c r="D556" s="17">
        <v>1553</v>
      </c>
      <c r="E556" s="20"/>
      <c r="F556" s="19"/>
      <c r="G556" s="18"/>
      <c r="H556" s="18"/>
      <c r="I556" s="18"/>
      <c r="J556" s="18"/>
      <c r="K556" s="18"/>
      <c r="L556" s="20"/>
      <c r="M556" s="21"/>
      <c r="N556" s="19"/>
      <c r="O556" s="5"/>
    </row>
    <row r="557" spans="1:15" x14ac:dyDescent="0.3">
      <c r="A557" s="25"/>
      <c r="B557" s="26"/>
      <c r="C557" s="24"/>
      <c r="D557" s="17">
        <v>1554</v>
      </c>
      <c r="E557" s="20"/>
      <c r="F557" s="19"/>
      <c r="G557" s="18"/>
      <c r="H557" s="18"/>
      <c r="I557" s="18"/>
      <c r="J557" s="18"/>
      <c r="K557" s="18"/>
      <c r="L557" s="20"/>
      <c r="M557" s="21"/>
      <c r="N557" s="19"/>
      <c r="O557" s="5"/>
    </row>
    <row r="558" spans="1:15" x14ac:dyDescent="0.3">
      <c r="A558" s="25"/>
      <c r="B558" s="26"/>
      <c r="C558" s="24"/>
      <c r="D558" s="17">
        <v>1555</v>
      </c>
      <c r="E558" s="20"/>
      <c r="F558" s="19"/>
      <c r="G558" s="18"/>
      <c r="H558" s="18"/>
      <c r="I558" s="18"/>
      <c r="J558" s="18"/>
      <c r="K558" s="18"/>
      <c r="L558" s="20"/>
      <c r="M558" s="21"/>
      <c r="N558" s="19"/>
      <c r="O558" s="5"/>
    </row>
    <row r="559" spans="1:15" x14ac:dyDescent="0.3">
      <c r="A559" s="25"/>
      <c r="B559" s="26"/>
      <c r="C559" s="24"/>
      <c r="D559" s="17">
        <v>1556</v>
      </c>
      <c r="E559" s="20"/>
      <c r="F559" s="19"/>
      <c r="G559" s="18"/>
      <c r="H559" s="18"/>
      <c r="I559" s="18"/>
      <c r="J559" s="18"/>
      <c r="K559" s="18"/>
      <c r="L559" s="20"/>
      <c r="M559" s="21"/>
      <c r="N559" s="19"/>
      <c r="O559" s="5"/>
    </row>
    <row r="560" spans="1:15" x14ac:dyDescent="0.3">
      <c r="A560" s="25"/>
      <c r="B560" s="26"/>
      <c r="C560" s="24"/>
      <c r="D560" s="17">
        <v>1557</v>
      </c>
      <c r="E560" s="20"/>
      <c r="F560" s="19"/>
      <c r="G560" s="18"/>
      <c r="H560" s="18"/>
      <c r="I560" s="18"/>
      <c r="J560" s="18"/>
      <c r="K560" s="18"/>
      <c r="L560" s="20"/>
      <c r="M560" s="21"/>
      <c r="N560" s="19"/>
      <c r="O560" s="5"/>
    </row>
    <row r="561" spans="1:15" x14ac:dyDescent="0.3">
      <c r="A561" s="25"/>
      <c r="B561" s="26"/>
      <c r="C561" s="24"/>
      <c r="D561" s="17">
        <v>1558</v>
      </c>
      <c r="E561" s="20"/>
      <c r="F561" s="19"/>
      <c r="G561" s="18"/>
      <c r="H561" s="18"/>
      <c r="I561" s="18"/>
      <c r="J561" s="18"/>
      <c r="K561" s="18"/>
      <c r="L561" s="20"/>
      <c r="M561" s="21"/>
      <c r="N561" s="19"/>
      <c r="O561" s="5"/>
    </row>
    <row r="562" spans="1:15" x14ac:dyDescent="0.3">
      <c r="A562" s="25"/>
      <c r="B562" s="26"/>
      <c r="C562" s="24"/>
      <c r="D562" s="17">
        <v>1559</v>
      </c>
      <c r="E562" s="20"/>
      <c r="F562" s="19"/>
      <c r="G562" s="18"/>
      <c r="H562" s="18"/>
      <c r="I562" s="18"/>
      <c r="J562" s="18"/>
      <c r="K562" s="18"/>
      <c r="L562" s="20"/>
      <c r="M562" s="21"/>
      <c r="N562" s="19"/>
      <c r="O562" s="5"/>
    </row>
    <row r="563" spans="1:15" x14ac:dyDescent="0.3">
      <c r="A563" s="25"/>
      <c r="B563" s="26"/>
      <c r="C563" s="24"/>
      <c r="D563" s="17">
        <v>1560</v>
      </c>
      <c r="E563" s="20"/>
      <c r="F563" s="19"/>
      <c r="G563" s="18"/>
      <c r="H563" s="18"/>
      <c r="I563" s="18"/>
      <c r="J563" s="18"/>
      <c r="K563" s="18"/>
      <c r="L563" s="20"/>
      <c r="M563" s="21"/>
      <c r="N563" s="19"/>
      <c r="O563" s="5"/>
    </row>
    <row r="564" spans="1:15" x14ac:dyDescent="0.3">
      <c r="A564" s="25"/>
      <c r="B564" s="26"/>
      <c r="C564" s="24"/>
      <c r="D564" s="17">
        <v>1561</v>
      </c>
      <c r="E564" s="20"/>
      <c r="F564" s="19"/>
      <c r="G564" s="18"/>
      <c r="H564" s="18"/>
      <c r="I564" s="18"/>
      <c r="J564" s="18"/>
      <c r="K564" s="18"/>
      <c r="L564" s="20"/>
      <c r="M564" s="21"/>
      <c r="N564" s="19"/>
      <c r="O564" s="5"/>
    </row>
    <row r="565" spans="1:15" x14ac:dyDescent="0.3">
      <c r="A565" s="25"/>
      <c r="B565" s="26"/>
      <c r="C565" s="24"/>
      <c r="D565" s="17">
        <v>1562</v>
      </c>
      <c r="E565" s="20"/>
      <c r="F565" s="19"/>
      <c r="G565" s="18"/>
      <c r="H565" s="18"/>
      <c r="I565" s="18"/>
      <c r="J565" s="18"/>
      <c r="K565" s="18"/>
      <c r="L565" s="20"/>
      <c r="M565" s="21"/>
      <c r="N565" s="19"/>
      <c r="O565" s="5"/>
    </row>
    <row r="566" spans="1:15" x14ac:dyDescent="0.3">
      <c r="A566" s="25"/>
      <c r="B566" s="26"/>
      <c r="C566" s="24"/>
      <c r="D566" s="17">
        <v>1563</v>
      </c>
      <c r="E566" s="20"/>
      <c r="F566" s="19"/>
      <c r="G566" s="18"/>
      <c r="H566" s="18"/>
      <c r="I566" s="18"/>
      <c r="J566" s="18"/>
      <c r="K566" s="18"/>
      <c r="L566" s="20"/>
      <c r="M566" s="21"/>
      <c r="N566" s="19"/>
      <c r="O566" s="5"/>
    </row>
    <row r="567" spans="1:15" x14ac:dyDescent="0.3">
      <c r="A567" s="25"/>
      <c r="B567" s="26"/>
      <c r="C567" s="24"/>
      <c r="D567" s="17">
        <v>1564</v>
      </c>
      <c r="E567" s="20"/>
      <c r="F567" s="19"/>
      <c r="G567" s="18"/>
      <c r="H567" s="18"/>
      <c r="I567" s="18"/>
      <c r="J567" s="18"/>
      <c r="K567" s="18"/>
      <c r="L567" s="20"/>
      <c r="M567" s="21"/>
      <c r="N567" s="19"/>
      <c r="O567" s="5"/>
    </row>
    <row r="568" spans="1:15" x14ac:dyDescent="0.3">
      <c r="A568" s="25"/>
      <c r="B568" s="26"/>
      <c r="C568" s="24"/>
      <c r="D568" s="17">
        <v>1565</v>
      </c>
      <c r="E568" s="20"/>
      <c r="F568" s="19"/>
      <c r="G568" s="18"/>
      <c r="H568" s="18"/>
      <c r="I568" s="18"/>
      <c r="J568" s="18"/>
      <c r="K568" s="18"/>
      <c r="L568" s="20"/>
      <c r="M568" s="21"/>
      <c r="N568" s="19"/>
      <c r="O568" s="5"/>
    </row>
    <row r="569" spans="1:15" x14ac:dyDescent="0.3">
      <c r="A569" s="25"/>
      <c r="B569" s="26"/>
      <c r="C569" s="24"/>
      <c r="D569" s="17">
        <v>1566</v>
      </c>
      <c r="E569" s="20"/>
      <c r="F569" s="19"/>
      <c r="G569" s="18"/>
      <c r="H569" s="18"/>
      <c r="I569" s="18"/>
      <c r="J569" s="18"/>
      <c r="K569" s="18"/>
      <c r="L569" s="20"/>
      <c r="M569" s="21"/>
      <c r="N569" s="19"/>
      <c r="O569" s="5"/>
    </row>
    <row r="570" spans="1:15" x14ac:dyDescent="0.3">
      <c r="A570" s="25"/>
      <c r="B570" s="26"/>
      <c r="C570" s="24"/>
      <c r="D570" s="17">
        <v>1567</v>
      </c>
      <c r="E570" s="20"/>
      <c r="F570" s="19"/>
      <c r="G570" s="18"/>
      <c r="H570" s="18"/>
      <c r="I570" s="18"/>
      <c r="J570" s="18"/>
      <c r="K570" s="18"/>
      <c r="L570" s="20"/>
      <c r="M570" s="21"/>
      <c r="N570" s="19"/>
      <c r="O570" s="5"/>
    </row>
    <row r="571" spans="1:15" x14ac:dyDescent="0.3">
      <c r="A571" s="25"/>
      <c r="B571" s="26"/>
      <c r="C571" s="24"/>
      <c r="D571" s="17">
        <v>1568</v>
      </c>
      <c r="E571" s="20"/>
      <c r="F571" s="19"/>
      <c r="G571" s="18"/>
      <c r="H571" s="18"/>
      <c r="I571" s="18"/>
      <c r="J571" s="18"/>
      <c r="K571" s="18"/>
      <c r="L571" s="20"/>
      <c r="M571" s="21"/>
      <c r="N571" s="19"/>
      <c r="O571" s="5"/>
    </row>
    <row r="572" spans="1:15" x14ac:dyDescent="0.3">
      <c r="A572" s="25"/>
      <c r="B572" s="26"/>
      <c r="C572" s="24"/>
      <c r="D572" s="17">
        <v>1569</v>
      </c>
      <c r="E572" s="20"/>
      <c r="F572" s="19"/>
      <c r="G572" s="18"/>
      <c r="H572" s="18"/>
      <c r="I572" s="18"/>
      <c r="J572" s="18"/>
      <c r="K572" s="18"/>
      <c r="L572" s="20"/>
      <c r="M572" s="21"/>
      <c r="N572" s="19"/>
      <c r="O572" s="5"/>
    </row>
    <row r="573" spans="1:15" x14ac:dyDescent="0.3">
      <c r="A573" s="25"/>
      <c r="B573" s="26"/>
      <c r="C573" s="24"/>
      <c r="D573" s="17">
        <v>1570</v>
      </c>
      <c r="E573" s="20"/>
      <c r="F573" s="19"/>
      <c r="G573" s="18"/>
      <c r="H573" s="18"/>
      <c r="I573" s="18"/>
      <c r="J573" s="18"/>
      <c r="K573" s="18"/>
      <c r="L573" s="20"/>
      <c r="M573" s="21"/>
      <c r="N573" s="19"/>
      <c r="O573" s="5"/>
    </row>
    <row r="574" spans="1:15" x14ac:dyDescent="0.3">
      <c r="A574" s="25"/>
      <c r="B574" s="26"/>
      <c r="C574" s="24"/>
      <c r="D574" s="17">
        <v>1571</v>
      </c>
      <c r="E574" s="20"/>
      <c r="F574" s="19"/>
      <c r="G574" s="18"/>
      <c r="H574" s="18"/>
      <c r="I574" s="18"/>
      <c r="J574" s="18"/>
      <c r="K574" s="18"/>
      <c r="L574" s="20"/>
      <c r="M574" s="21"/>
      <c r="N574" s="19"/>
      <c r="O574" s="5"/>
    </row>
    <row r="575" spans="1:15" x14ac:dyDescent="0.3">
      <c r="A575" s="25"/>
      <c r="B575" s="26"/>
      <c r="C575" s="24"/>
      <c r="D575" s="17">
        <v>1572</v>
      </c>
      <c r="E575" s="20"/>
      <c r="F575" s="19"/>
      <c r="G575" s="18"/>
      <c r="H575" s="18"/>
      <c r="I575" s="18"/>
      <c r="J575" s="18"/>
      <c r="K575" s="18"/>
      <c r="L575" s="20"/>
      <c r="M575" s="21"/>
      <c r="N575" s="19"/>
      <c r="O575" s="5"/>
    </row>
    <row r="576" spans="1:15" x14ac:dyDescent="0.3">
      <c r="A576" s="25"/>
      <c r="B576" s="26"/>
      <c r="C576" s="24"/>
      <c r="D576" s="17">
        <v>1573</v>
      </c>
      <c r="E576" s="20"/>
      <c r="F576" s="19"/>
      <c r="G576" s="18"/>
      <c r="H576" s="18"/>
      <c r="I576" s="18"/>
      <c r="J576" s="18"/>
      <c r="K576" s="18"/>
      <c r="L576" s="20"/>
      <c r="M576" s="21"/>
      <c r="N576" s="19"/>
      <c r="O576" s="5"/>
    </row>
    <row r="577" spans="1:15" x14ac:dyDescent="0.3">
      <c r="A577" s="25"/>
      <c r="B577" s="26"/>
      <c r="C577" s="24"/>
      <c r="D577" s="17">
        <v>1574</v>
      </c>
      <c r="E577" s="20"/>
      <c r="F577" s="19"/>
      <c r="G577" s="18"/>
      <c r="H577" s="18"/>
      <c r="I577" s="18"/>
      <c r="J577" s="18"/>
      <c r="K577" s="18"/>
      <c r="L577" s="20"/>
      <c r="M577" s="21"/>
      <c r="N577" s="19"/>
      <c r="O577" s="5"/>
    </row>
    <row r="578" spans="1:15" x14ac:dyDescent="0.3">
      <c r="A578" s="25"/>
      <c r="B578" s="26"/>
      <c r="C578" s="24"/>
      <c r="D578" s="17">
        <v>1575</v>
      </c>
      <c r="E578" s="20"/>
      <c r="F578" s="19"/>
      <c r="G578" s="18"/>
      <c r="H578" s="18"/>
      <c r="I578" s="18"/>
      <c r="J578" s="18"/>
      <c r="K578" s="18"/>
      <c r="L578" s="20"/>
      <c r="M578" s="21"/>
      <c r="N578" s="19"/>
      <c r="O578" s="5"/>
    </row>
    <row r="579" spans="1:15" x14ac:dyDescent="0.3">
      <c r="A579" s="25"/>
      <c r="B579" s="26"/>
      <c r="C579" s="24"/>
      <c r="D579" s="17">
        <v>1576</v>
      </c>
      <c r="E579" s="20"/>
      <c r="F579" s="19"/>
      <c r="G579" s="18"/>
      <c r="H579" s="18"/>
      <c r="I579" s="18"/>
      <c r="J579" s="18"/>
      <c r="K579" s="18"/>
      <c r="L579" s="20"/>
      <c r="M579" s="21"/>
      <c r="N579" s="19"/>
      <c r="O579" s="5"/>
    </row>
    <row r="580" spans="1:15" x14ac:dyDescent="0.3">
      <c r="A580" s="25"/>
      <c r="B580" s="26"/>
      <c r="C580" s="24"/>
      <c r="D580" s="17">
        <v>1577</v>
      </c>
      <c r="E580" s="20"/>
      <c r="F580" s="19"/>
      <c r="G580" s="18"/>
      <c r="H580" s="18"/>
      <c r="I580" s="18"/>
      <c r="J580" s="18"/>
      <c r="K580" s="18"/>
      <c r="L580" s="20"/>
      <c r="M580" s="21"/>
      <c r="N580" s="19"/>
      <c r="O580" s="5"/>
    </row>
    <row r="581" spans="1:15" x14ac:dyDescent="0.3">
      <c r="A581" s="25"/>
      <c r="B581" s="26"/>
      <c r="C581" s="24"/>
      <c r="D581" s="17">
        <v>1578</v>
      </c>
      <c r="E581" s="20"/>
      <c r="F581" s="19"/>
      <c r="G581" s="18"/>
      <c r="H581" s="18"/>
      <c r="I581" s="18"/>
      <c r="J581" s="18"/>
      <c r="K581" s="18"/>
      <c r="L581" s="20"/>
      <c r="M581" s="21"/>
      <c r="N581" s="19"/>
      <c r="O581" s="5"/>
    </row>
    <row r="582" spans="1:15" x14ac:dyDescent="0.3">
      <c r="A582" s="25"/>
      <c r="B582" s="26"/>
      <c r="C582" s="24"/>
      <c r="D582" s="17">
        <v>1579</v>
      </c>
      <c r="E582" s="20"/>
      <c r="F582" s="19"/>
      <c r="G582" s="18"/>
      <c r="H582" s="18"/>
      <c r="I582" s="18"/>
      <c r="J582" s="18"/>
      <c r="K582" s="18"/>
      <c r="L582" s="20"/>
      <c r="M582" s="21"/>
      <c r="N582" s="19"/>
      <c r="O582" s="5"/>
    </row>
    <row r="583" spans="1:15" x14ac:dyDescent="0.3">
      <c r="A583" s="25"/>
      <c r="B583" s="26"/>
      <c r="C583" s="24"/>
      <c r="D583" s="17">
        <v>1580</v>
      </c>
      <c r="E583" s="20"/>
      <c r="F583" s="19"/>
      <c r="G583" s="18"/>
      <c r="H583" s="18"/>
      <c r="I583" s="18"/>
      <c r="J583" s="18"/>
      <c r="K583" s="18"/>
      <c r="L583" s="20"/>
      <c r="M583" s="21"/>
      <c r="N583" s="19"/>
      <c r="O583" s="5"/>
    </row>
    <row r="584" spans="1:15" x14ac:dyDescent="0.3">
      <c r="A584" s="25"/>
      <c r="B584" s="26"/>
      <c r="C584" s="24"/>
      <c r="D584" s="17">
        <v>1581</v>
      </c>
      <c r="E584" s="20"/>
      <c r="F584" s="19"/>
      <c r="G584" s="18"/>
      <c r="H584" s="18"/>
      <c r="I584" s="18"/>
      <c r="J584" s="18"/>
      <c r="K584" s="18"/>
      <c r="L584" s="20"/>
      <c r="M584" s="21"/>
      <c r="N584" s="19"/>
      <c r="O584" s="5"/>
    </row>
    <row r="585" spans="1:15" x14ac:dyDescent="0.3">
      <c r="A585" s="25"/>
      <c r="B585" s="26"/>
      <c r="C585" s="24"/>
      <c r="D585" s="17">
        <v>1582</v>
      </c>
      <c r="E585" s="20"/>
      <c r="F585" s="19"/>
      <c r="G585" s="18"/>
      <c r="H585" s="18"/>
      <c r="I585" s="18"/>
      <c r="J585" s="18"/>
      <c r="K585" s="18"/>
      <c r="L585" s="20"/>
      <c r="M585" s="21"/>
      <c r="N585" s="19"/>
      <c r="O585" s="5"/>
    </row>
    <row r="586" spans="1:15" x14ac:dyDescent="0.3">
      <c r="A586" s="25"/>
      <c r="B586" s="26"/>
      <c r="C586" s="24"/>
      <c r="D586" s="17">
        <v>1583</v>
      </c>
      <c r="E586" s="20"/>
      <c r="F586" s="19"/>
      <c r="G586" s="18"/>
      <c r="H586" s="18"/>
      <c r="I586" s="18"/>
      <c r="J586" s="18"/>
      <c r="K586" s="18"/>
      <c r="L586" s="20"/>
      <c r="M586" s="21"/>
      <c r="N586" s="19"/>
      <c r="O586" s="5"/>
    </row>
    <row r="587" spans="1:15" x14ac:dyDescent="0.3">
      <c r="A587" s="25"/>
      <c r="B587" s="26"/>
      <c r="C587" s="24"/>
      <c r="D587" s="17">
        <v>1584</v>
      </c>
      <c r="E587" s="20"/>
      <c r="F587" s="19"/>
      <c r="G587" s="18"/>
      <c r="H587" s="18"/>
      <c r="I587" s="18"/>
      <c r="J587" s="18"/>
      <c r="K587" s="18"/>
      <c r="L587" s="20"/>
      <c r="M587" s="21"/>
      <c r="N587" s="19"/>
      <c r="O587" s="5"/>
    </row>
    <row r="588" spans="1:15" x14ac:dyDescent="0.3">
      <c r="A588" s="25"/>
      <c r="B588" s="26"/>
      <c r="C588" s="24"/>
      <c r="D588" s="17">
        <v>1585</v>
      </c>
      <c r="E588" s="20"/>
      <c r="F588" s="19"/>
      <c r="G588" s="18"/>
      <c r="H588" s="18"/>
      <c r="I588" s="18"/>
      <c r="J588" s="18"/>
      <c r="K588" s="18"/>
      <c r="L588" s="20"/>
      <c r="M588" s="21"/>
      <c r="N588" s="19"/>
      <c r="O588" s="5"/>
    </row>
    <row r="589" spans="1:15" x14ac:dyDescent="0.3">
      <c r="A589" s="25"/>
      <c r="B589" s="26"/>
      <c r="C589" s="24"/>
      <c r="D589" s="17">
        <v>1586</v>
      </c>
      <c r="E589" s="20"/>
      <c r="F589" s="19"/>
      <c r="G589" s="18"/>
      <c r="H589" s="18"/>
      <c r="I589" s="18"/>
      <c r="J589" s="18"/>
      <c r="K589" s="18"/>
      <c r="L589" s="20"/>
      <c r="M589" s="21"/>
      <c r="N589" s="19"/>
      <c r="O589" s="5"/>
    </row>
    <row r="590" spans="1:15" x14ac:dyDescent="0.3">
      <c r="A590" s="25"/>
      <c r="B590" s="26"/>
      <c r="C590" s="24"/>
      <c r="D590" s="17">
        <v>1587</v>
      </c>
      <c r="E590" s="20"/>
      <c r="F590" s="19"/>
      <c r="G590" s="18"/>
      <c r="H590" s="18"/>
      <c r="I590" s="18"/>
      <c r="J590" s="18"/>
      <c r="K590" s="18"/>
      <c r="L590" s="20"/>
      <c r="M590" s="21"/>
      <c r="N590" s="19"/>
      <c r="O590" s="5"/>
    </row>
    <row r="591" spans="1:15" x14ac:dyDescent="0.3">
      <c r="A591" s="25"/>
      <c r="B591" s="26"/>
      <c r="C591" s="24"/>
      <c r="D591" s="17">
        <v>1588</v>
      </c>
      <c r="E591" s="20"/>
      <c r="F591" s="19"/>
      <c r="G591" s="18"/>
      <c r="H591" s="18"/>
      <c r="I591" s="18"/>
      <c r="J591" s="18"/>
      <c r="K591" s="18"/>
      <c r="L591" s="20"/>
      <c r="M591" s="21"/>
      <c r="N591" s="19"/>
      <c r="O591" s="5"/>
    </row>
    <row r="592" spans="1:15" x14ac:dyDescent="0.3">
      <c r="A592" s="25"/>
      <c r="B592" s="26"/>
      <c r="C592" s="24"/>
      <c r="D592" s="17">
        <v>1589</v>
      </c>
      <c r="E592" s="20"/>
      <c r="F592" s="19"/>
      <c r="G592" s="18"/>
      <c r="H592" s="18"/>
      <c r="I592" s="18"/>
      <c r="J592" s="18"/>
      <c r="K592" s="18"/>
      <c r="L592" s="20"/>
      <c r="M592" s="21"/>
      <c r="N592" s="19"/>
      <c r="O592" s="5"/>
    </row>
    <row r="593" spans="1:15" x14ac:dyDescent="0.3">
      <c r="A593" s="25"/>
      <c r="B593" s="26"/>
      <c r="C593" s="24"/>
      <c r="D593" s="17">
        <v>1590</v>
      </c>
      <c r="E593" s="20"/>
      <c r="F593" s="19"/>
      <c r="G593" s="18"/>
      <c r="H593" s="18"/>
      <c r="I593" s="18"/>
      <c r="J593" s="18"/>
      <c r="K593" s="18"/>
      <c r="L593" s="20"/>
      <c r="M593" s="21"/>
      <c r="N593" s="19"/>
      <c r="O593" s="5"/>
    </row>
    <row r="594" spans="1:15" x14ac:dyDescent="0.3">
      <c r="A594" s="25"/>
      <c r="B594" s="26"/>
      <c r="C594" s="24"/>
      <c r="D594" s="17">
        <v>1591</v>
      </c>
      <c r="E594" s="20"/>
      <c r="F594" s="19"/>
      <c r="G594" s="18"/>
      <c r="H594" s="18"/>
      <c r="I594" s="18"/>
      <c r="J594" s="18"/>
      <c r="K594" s="18"/>
      <c r="L594" s="20"/>
      <c r="M594" s="21"/>
      <c r="N594" s="19"/>
      <c r="O594" s="5"/>
    </row>
    <row r="595" spans="1:15" x14ac:dyDescent="0.3">
      <c r="A595" s="25"/>
      <c r="B595" s="26"/>
      <c r="C595" s="24"/>
      <c r="D595" s="17">
        <v>1592</v>
      </c>
      <c r="E595" s="20"/>
      <c r="F595" s="19"/>
      <c r="G595" s="18"/>
      <c r="H595" s="18"/>
      <c r="I595" s="18"/>
      <c r="J595" s="18"/>
      <c r="K595" s="18"/>
      <c r="L595" s="20"/>
      <c r="M595" s="21"/>
      <c r="N595" s="19"/>
      <c r="O595" s="5"/>
    </row>
    <row r="596" spans="1:15" x14ac:dyDescent="0.3">
      <c r="A596" s="25"/>
      <c r="B596" s="26"/>
      <c r="C596" s="24"/>
      <c r="D596" s="17">
        <v>1593</v>
      </c>
      <c r="E596" s="20"/>
      <c r="F596" s="19"/>
      <c r="G596" s="18"/>
      <c r="H596" s="18"/>
      <c r="I596" s="18"/>
      <c r="J596" s="18"/>
      <c r="K596" s="18"/>
      <c r="L596" s="20"/>
      <c r="M596" s="21"/>
      <c r="N596" s="19"/>
      <c r="O596" s="5"/>
    </row>
    <row r="597" spans="1:15" x14ac:dyDescent="0.3">
      <c r="A597" s="25"/>
      <c r="B597" s="26"/>
      <c r="C597" s="24"/>
      <c r="D597" s="17">
        <v>1594</v>
      </c>
      <c r="E597" s="20"/>
      <c r="F597" s="19"/>
      <c r="G597" s="18"/>
      <c r="H597" s="18"/>
      <c r="I597" s="18"/>
      <c r="J597" s="18"/>
      <c r="K597" s="18"/>
      <c r="L597" s="20"/>
      <c r="M597" s="21"/>
      <c r="N597" s="19"/>
      <c r="O597" s="5"/>
    </row>
    <row r="598" spans="1:15" x14ac:dyDescent="0.3">
      <c r="A598" s="25"/>
      <c r="B598" s="26"/>
      <c r="C598" s="24"/>
      <c r="D598" s="17">
        <v>1595</v>
      </c>
      <c r="E598" s="20"/>
      <c r="F598" s="19"/>
      <c r="G598" s="18"/>
      <c r="H598" s="18"/>
      <c r="I598" s="18"/>
      <c r="J598" s="18"/>
      <c r="K598" s="18"/>
      <c r="L598" s="20"/>
      <c r="M598" s="21"/>
      <c r="N598" s="19"/>
      <c r="O598" s="5"/>
    </row>
    <row r="599" spans="1:15" x14ac:dyDescent="0.3">
      <c r="A599" s="25"/>
      <c r="B599" s="26"/>
      <c r="C599" s="24"/>
      <c r="D599" s="17">
        <v>1596</v>
      </c>
      <c r="E599" s="20"/>
      <c r="F599" s="19"/>
      <c r="G599" s="18"/>
      <c r="H599" s="18"/>
      <c r="I599" s="18"/>
      <c r="J599" s="18"/>
      <c r="K599" s="18"/>
      <c r="L599" s="20"/>
      <c r="M599" s="21"/>
      <c r="N599" s="19"/>
      <c r="O599" s="5"/>
    </row>
    <row r="600" spans="1:15" x14ac:dyDescent="0.3">
      <c r="A600" s="25"/>
      <c r="B600" s="26"/>
      <c r="C600" s="24"/>
      <c r="D600" s="17">
        <v>1597</v>
      </c>
      <c r="E600" s="20"/>
      <c r="F600" s="19"/>
      <c r="G600" s="18"/>
      <c r="H600" s="18"/>
      <c r="I600" s="18"/>
      <c r="J600" s="18"/>
      <c r="K600" s="18"/>
      <c r="L600" s="20"/>
      <c r="M600" s="21"/>
      <c r="N600" s="19"/>
      <c r="O600" s="5"/>
    </row>
    <row r="601" spans="1:15" x14ac:dyDescent="0.3">
      <c r="A601" s="25"/>
      <c r="B601" s="26"/>
      <c r="C601" s="24"/>
      <c r="D601" s="17">
        <v>1598</v>
      </c>
      <c r="E601" s="20"/>
      <c r="F601" s="19"/>
      <c r="G601" s="18"/>
      <c r="H601" s="18"/>
      <c r="I601" s="18"/>
      <c r="J601" s="18"/>
      <c r="K601" s="18"/>
      <c r="L601" s="20"/>
      <c r="M601" s="21"/>
      <c r="N601" s="19"/>
      <c r="O601" s="5"/>
    </row>
    <row r="602" spans="1:15" x14ac:dyDescent="0.3">
      <c r="A602" s="25"/>
      <c r="B602" s="26"/>
      <c r="C602" s="24"/>
      <c r="D602" s="17">
        <v>1599</v>
      </c>
      <c r="E602" s="20"/>
      <c r="F602" s="19"/>
      <c r="G602" s="18"/>
      <c r="H602" s="18"/>
      <c r="I602" s="18"/>
      <c r="J602" s="18"/>
      <c r="K602" s="18"/>
      <c r="L602" s="20"/>
      <c r="M602" s="21"/>
      <c r="N602" s="19"/>
      <c r="O602" s="5"/>
    </row>
    <row r="603" spans="1:15" x14ac:dyDescent="0.3">
      <c r="A603" s="25"/>
      <c r="B603" s="26"/>
      <c r="C603" s="24"/>
      <c r="D603" s="17">
        <v>1600</v>
      </c>
      <c r="E603" s="20"/>
      <c r="F603" s="19"/>
      <c r="G603" s="18"/>
      <c r="H603" s="18"/>
      <c r="I603" s="18"/>
      <c r="J603" s="18"/>
      <c r="K603" s="18"/>
      <c r="L603" s="20"/>
      <c r="M603" s="21"/>
      <c r="N603" s="19"/>
      <c r="O603" s="5"/>
    </row>
    <row r="604" spans="1:15" x14ac:dyDescent="0.3">
      <c r="A604" s="25"/>
      <c r="B604" s="26"/>
      <c r="C604" s="24"/>
      <c r="D604" s="17">
        <v>1601</v>
      </c>
      <c r="E604" s="20"/>
      <c r="F604" s="19"/>
      <c r="G604" s="18"/>
      <c r="H604" s="18"/>
      <c r="I604" s="18"/>
      <c r="J604" s="18"/>
      <c r="K604" s="18"/>
      <c r="L604" s="20"/>
      <c r="M604" s="21"/>
      <c r="N604" s="19"/>
      <c r="O604" s="5"/>
    </row>
    <row r="605" spans="1:15" x14ac:dyDescent="0.3">
      <c r="A605" s="25"/>
      <c r="B605" s="26"/>
      <c r="C605" s="24"/>
      <c r="D605" s="17">
        <v>1602</v>
      </c>
      <c r="E605" s="20"/>
      <c r="F605" s="19"/>
      <c r="G605" s="18"/>
      <c r="H605" s="18"/>
      <c r="I605" s="18"/>
      <c r="J605" s="18"/>
      <c r="K605" s="18"/>
      <c r="L605" s="20"/>
      <c r="M605" s="21"/>
      <c r="N605" s="19"/>
      <c r="O605" s="5"/>
    </row>
    <row r="606" spans="1:15" x14ac:dyDescent="0.3">
      <c r="A606" s="25"/>
      <c r="B606" s="26"/>
      <c r="C606" s="24"/>
      <c r="D606" s="17">
        <v>1603</v>
      </c>
      <c r="E606" s="20"/>
      <c r="F606" s="19"/>
      <c r="G606" s="18"/>
      <c r="H606" s="18"/>
      <c r="I606" s="18"/>
      <c r="J606" s="18"/>
      <c r="K606" s="18"/>
      <c r="L606" s="20"/>
      <c r="M606" s="21"/>
      <c r="N606" s="19"/>
      <c r="O606" s="5"/>
    </row>
    <row r="607" spans="1:15" x14ac:dyDescent="0.3">
      <c r="A607" s="25"/>
      <c r="B607" s="26"/>
      <c r="C607" s="24"/>
      <c r="D607" s="17">
        <v>1604</v>
      </c>
      <c r="E607" s="20"/>
      <c r="F607" s="19"/>
      <c r="G607" s="18"/>
      <c r="H607" s="18"/>
      <c r="I607" s="18"/>
      <c r="J607" s="18"/>
      <c r="K607" s="18"/>
      <c r="L607" s="20"/>
      <c r="M607" s="21"/>
      <c r="N607" s="19"/>
      <c r="O607" s="5"/>
    </row>
    <row r="608" spans="1:15" x14ac:dyDescent="0.3">
      <c r="A608" s="25"/>
      <c r="B608" s="26"/>
      <c r="C608" s="24"/>
      <c r="D608" s="17">
        <v>1605</v>
      </c>
      <c r="E608" s="20"/>
      <c r="F608" s="19"/>
      <c r="G608" s="18"/>
      <c r="H608" s="18"/>
      <c r="I608" s="18"/>
      <c r="J608" s="18"/>
      <c r="K608" s="18"/>
      <c r="L608" s="20"/>
      <c r="M608" s="21"/>
      <c r="N608" s="19"/>
      <c r="O608" s="5"/>
    </row>
    <row r="609" spans="1:15" x14ac:dyDescent="0.3">
      <c r="A609" s="25"/>
      <c r="B609" s="26"/>
      <c r="C609" s="24"/>
      <c r="D609" s="17">
        <v>1606</v>
      </c>
      <c r="E609" s="20"/>
      <c r="F609" s="19"/>
      <c r="G609" s="18"/>
      <c r="H609" s="18"/>
      <c r="I609" s="18"/>
      <c r="J609" s="18"/>
      <c r="K609" s="18"/>
      <c r="L609" s="20"/>
      <c r="M609" s="21"/>
      <c r="N609" s="19"/>
      <c r="O609" s="5"/>
    </row>
    <row r="610" spans="1:15" x14ac:dyDescent="0.3">
      <c r="A610" s="25"/>
      <c r="B610" s="26"/>
      <c r="C610" s="24"/>
      <c r="D610" s="17">
        <v>1607</v>
      </c>
      <c r="E610" s="20"/>
      <c r="F610" s="19"/>
      <c r="G610" s="18"/>
      <c r="H610" s="18"/>
      <c r="I610" s="18"/>
      <c r="J610" s="18"/>
      <c r="K610" s="18"/>
      <c r="L610" s="20"/>
      <c r="M610" s="21"/>
      <c r="N610" s="19"/>
      <c r="O610" s="5"/>
    </row>
    <row r="611" spans="1:15" x14ac:dyDescent="0.3">
      <c r="A611" s="25"/>
      <c r="B611" s="26"/>
      <c r="C611" s="24"/>
      <c r="D611" s="17">
        <v>1608</v>
      </c>
      <c r="E611" s="20"/>
      <c r="F611" s="19"/>
      <c r="G611" s="18"/>
      <c r="H611" s="18"/>
      <c r="I611" s="18"/>
      <c r="J611" s="18"/>
      <c r="K611" s="18"/>
      <c r="L611" s="20"/>
      <c r="M611" s="21"/>
      <c r="N611" s="19"/>
      <c r="O611" s="5"/>
    </row>
    <row r="612" spans="1:15" x14ac:dyDescent="0.3">
      <c r="A612" s="25"/>
      <c r="B612" s="26"/>
      <c r="C612" s="24"/>
      <c r="D612" s="17">
        <v>1609</v>
      </c>
      <c r="E612" s="20"/>
      <c r="F612" s="19"/>
      <c r="G612" s="18"/>
      <c r="H612" s="18"/>
      <c r="I612" s="18"/>
      <c r="J612" s="18"/>
      <c r="K612" s="18"/>
      <c r="L612" s="20"/>
      <c r="M612" s="21"/>
      <c r="N612" s="19"/>
      <c r="O612" s="5"/>
    </row>
    <row r="613" spans="1:15" x14ac:dyDescent="0.3">
      <c r="A613" s="25"/>
      <c r="B613" s="26"/>
      <c r="C613" s="24"/>
      <c r="D613" s="17">
        <v>1610</v>
      </c>
      <c r="E613" s="20"/>
      <c r="F613" s="19"/>
      <c r="G613" s="18"/>
      <c r="H613" s="18"/>
      <c r="I613" s="18"/>
      <c r="J613" s="18"/>
      <c r="K613" s="18"/>
      <c r="L613" s="20"/>
      <c r="M613" s="21"/>
      <c r="N613" s="19"/>
      <c r="O613" s="5"/>
    </row>
    <row r="614" spans="1:15" x14ac:dyDescent="0.3">
      <c r="A614" s="25"/>
      <c r="B614" s="26"/>
      <c r="C614" s="24"/>
      <c r="D614" s="17">
        <v>1611</v>
      </c>
      <c r="E614" s="20"/>
      <c r="F614" s="19"/>
      <c r="G614" s="18"/>
      <c r="H614" s="18"/>
      <c r="I614" s="18"/>
      <c r="J614" s="18"/>
      <c r="K614" s="18"/>
      <c r="L614" s="20"/>
      <c r="M614" s="21"/>
      <c r="N614" s="19"/>
      <c r="O614" s="5"/>
    </row>
    <row r="615" spans="1:15" x14ac:dyDescent="0.3">
      <c r="A615" s="25"/>
      <c r="B615" s="26"/>
      <c r="C615" s="24"/>
      <c r="D615" s="17">
        <v>1612</v>
      </c>
      <c r="E615" s="20"/>
      <c r="F615" s="19"/>
      <c r="G615" s="18"/>
      <c r="H615" s="18"/>
      <c r="I615" s="18"/>
      <c r="J615" s="18"/>
      <c r="K615" s="18"/>
      <c r="L615" s="20"/>
      <c r="M615" s="21"/>
      <c r="N615" s="19"/>
      <c r="O615" s="5"/>
    </row>
    <row r="616" spans="1:15" x14ac:dyDescent="0.3">
      <c r="A616" s="25"/>
      <c r="B616" s="26"/>
      <c r="C616" s="24"/>
      <c r="D616" s="17">
        <v>1613</v>
      </c>
      <c r="E616" s="20"/>
      <c r="F616" s="19"/>
      <c r="G616" s="18"/>
      <c r="H616" s="18"/>
      <c r="I616" s="18"/>
      <c r="J616" s="18"/>
      <c r="K616" s="18"/>
      <c r="L616" s="20"/>
      <c r="M616" s="21"/>
      <c r="N616" s="19"/>
      <c r="O616" s="5"/>
    </row>
    <row r="617" spans="1:15" x14ac:dyDescent="0.3">
      <c r="A617" s="25"/>
      <c r="B617" s="26"/>
      <c r="C617" s="24"/>
      <c r="D617" s="17">
        <v>1614</v>
      </c>
      <c r="E617" s="20"/>
      <c r="F617" s="19"/>
      <c r="G617" s="18"/>
      <c r="H617" s="18"/>
      <c r="I617" s="18"/>
      <c r="J617" s="18"/>
      <c r="K617" s="18"/>
      <c r="L617" s="20"/>
      <c r="M617" s="21"/>
      <c r="N617" s="19"/>
      <c r="O617" s="5"/>
    </row>
    <row r="618" spans="1:15" x14ac:dyDescent="0.3">
      <c r="A618" s="25"/>
      <c r="B618" s="26"/>
      <c r="C618" s="24"/>
      <c r="D618" s="17">
        <v>1615</v>
      </c>
      <c r="E618" s="20"/>
      <c r="F618" s="19"/>
      <c r="G618" s="18"/>
      <c r="H618" s="18"/>
      <c r="I618" s="18"/>
      <c r="J618" s="18"/>
      <c r="K618" s="18"/>
      <c r="L618" s="20"/>
      <c r="M618" s="21"/>
      <c r="N618" s="19"/>
      <c r="O618" s="5"/>
    </row>
    <row r="619" spans="1:15" x14ac:dyDescent="0.3">
      <c r="A619" s="25"/>
      <c r="B619" s="26"/>
      <c r="C619" s="24"/>
      <c r="D619" s="17">
        <v>1616</v>
      </c>
      <c r="E619" s="20"/>
      <c r="F619" s="19"/>
      <c r="G619" s="18"/>
      <c r="H619" s="18"/>
      <c r="I619" s="18"/>
      <c r="J619" s="18"/>
      <c r="K619" s="18"/>
      <c r="L619" s="20"/>
      <c r="M619" s="21"/>
      <c r="N619" s="19"/>
      <c r="O619" s="5"/>
    </row>
    <row r="620" spans="1:15" x14ac:dyDescent="0.3">
      <c r="A620" s="25"/>
      <c r="B620" s="26"/>
      <c r="C620" s="24"/>
      <c r="D620" s="17">
        <v>1617</v>
      </c>
      <c r="E620" s="20"/>
      <c r="F620" s="19"/>
      <c r="G620" s="18"/>
      <c r="H620" s="18"/>
      <c r="I620" s="18"/>
      <c r="J620" s="18"/>
      <c r="K620" s="18"/>
      <c r="L620" s="20"/>
      <c r="M620" s="21"/>
      <c r="N620" s="19"/>
      <c r="O620" s="5"/>
    </row>
    <row r="621" spans="1:15" x14ac:dyDescent="0.3">
      <c r="A621" s="25"/>
      <c r="B621" s="26"/>
      <c r="C621" s="24"/>
      <c r="D621" s="17">
        <v>1618</v>
      </c>
      <c r="E621" s="20"/>
      <c r="F621" s="19"/>
      <c r="G621" s="18"/>
      <c r="H621" s="18"/>
      <c r="I621" s="18"/>
      <c r="J621" s="18"/>
      <c r="K621" s="18"/>
      <c r="L621" s="20"/>
      <c r="M621" s="21"/>
      <c r="N621" s="19"/>
      <c r="O621" s="5"/>
    </row>
    <row r="622" spans="1:15" x14ac:dyDescent="0.3">
      <c r="A622" s="25"/>
      <c r="B622" s="26"/>
      <c r="C622" s="24"/>
      <c r="D622" s="17">
        <v>1619</v>
      </c>
      <c r="E622" s="20"/>
      <c r="F622" s="19"/>
      <c r="G622" s="18"/>
      <c r="H622" s="18"/>
      <c r="I622" s="18"/>
      <c r="J622" s="18"/>
      <c r="K622" s="18"/>
      <c r="L622" s="20"/>
      <c r="M622" s="21"/>
      <c r="N622" s="19"/>
      <c r="O622" s="5"/>
    </row>
    <row r="623" spans="1:15" x14ac:dyDescent="0.3">
      <c r="A623" s="25"/>
      <c r="B623" s="26"/>
      <c r="C623" s="24"/>
      <c r="D623" s="17">
        <v>1620</v>
      </c>
      <c r="E623" s="20"/>
      <c r="F623" s="19"/>
      <c r="G623" s="18"/>
      <c r="H623" s="18"/>
      <c r="I623" s="18"/>
      <c r="J623" s="18"/>
      <c r="K623" s="18"/>
      <c r="L623" s="20"/>
      <c r="M623" s="21"/>
      <c r="N623" s="19"/>
      <c r="O623" s="5"/>
    </row>
    <row r="624" spans="1:15" x14ac:dyDescent="0.3">
      <c r="A624" s="25"/>
      <c r="B624" s="26"/>
      <c r="C624" s="24"/>
      <c r="D624" s="17">
        <v>1621</v>
      </c>
      <c r="E624" s="20"/>
      <c r="F624" s="19"/>
      <c r="G624" s="18"/>
      <c r="H624" s="18"/>
      <c r="I624" s="18"/>
      <c r="J624" s="18"/>
      <c r="K624" s="18"/>
      <c r="L624" s="20"/>
      <c r="M624" s="21"/>
      <c r="N624" s="19"/>
      <c r="O624" s="5"/>
    </row>
    <row r="625" spans="1:15" x14ac:dyDescent="0.3">
      <c r="A625" s="25"/>
      <c r="B625" s="26"/>
      <c r="C625" s="24"/>
      <c r="D625" s="17">
        <v>1622</v>
      </c>
      <c r="E625" s="20"/>
      <c r="F625" s="19"/>
      <c r="G625" s="18"/>
      <c r="H625" s="18"/>
      <c r="I625" s="18"/>
      <c r="J625" s="18"/>
      <c r="K625" s="18"/>
      <c r="L625" s="20"/>
      <c r="M625" s="21"/>
      <c r="N625" s="19"/>
      <c r="O625" s="5"/>
    </row>
    <row r="626" spans="1:15" x14ac:dyDescent="0.3">
      <c r="A626" s="25"/>
      <c r="B626" s="26"/>
      <c r="C626" s="24"/>
      <c r="D626" s="17">
        <v>1623</v>
      </c>
      <c r="E626" s="20"/>
      <c r="F626" s="19"/>
      <c r="G626" s="18"/>
      <c r="H626" s="18"/>
      <c r="I626" s="18"/>
      <c r="J626" s="18"/>
      <c r="K626" s="18"/>
      <c r="L626" s="20"/>
      <c r="M626" s="21"/>
      <c r="N626" s="19"/>
      <c r="O626" s="5"/>
    </row>
    <row r="627" spans="1:15" x14ac:dyDescent="0.3">
      <c r="A627" s="25"/>
      <c r="B627" s="26"/>
      <c r="C627" s="24"/>
      <c r="D627" s="17">
        <v>1624</v>
      </c>
      <c r="E627" s="20"/>
      <c r="F627" s="19"/>
      <c r="G627" s="18"/>
      <c r="H627" s="18"/>
      <c r="I627" s="18"/>
      <c r="J627" s="18"/>
      <c r="K627" s="18"/>
      <c r="L627" s="20"/>
      <c r="M627" s="21"/>
      <c r="N627" s="19"/>
      <c r="O627" s="5"/>
    </row>
    <row r="628" spans="1:15" x14ac:dyDescent="0.3">
      <c r="A628" s="25"/>
      <c r="B628" s="26"/>
      <c r="C628" s="24"/>
      <c r="D628" s="17">
        <v>1625</v>
      </c>
      <c r="E628" s="20"/>
      <c r="F628" s="19"/>
      <c r="G628" s="18"/>
      <c r="H628" s="18"/>
      <c r="I628" s="18"/>
      <c r="J628" s="18"/>
      <c r="K628" s="18"/>
      <c r="L628" s="20"/>
      <c r="M628" s="21"/>
      <c r="N628" s="19"/>
      <c r="O628" s="5"/>
    </row>
    <row r="629" spans="1:15" x14ac:dyDescent="0.3">
      <c r="A629" s="25"/>
      <c r="B629" s="26"/>
      <c r="C629" s="24"/>
      <c r="D629" s="17">
        <v>1626</v>
      </c>
      <c r="E629" s="20"/>
      <c r="F629" s="19"/>
      <c r="G629" s="18"/>
      <c r="H629" s="18"/>
      <c r="I629" s="18"/>
      <c r="J629" s="18"/>
      <c r="K629" s="18"/>
      <c r="L629" s="20"/>
      <c r="M629" s="21"/>
      <c r="N629" s="19"/>
      <c r="O629" s="5"/>
    </row>
    <row r="630" spans="1:15" x14ac:dyDescent="0.3">
      <c r="A630" s="25"/>
      <c r="B630" s="26"/>
      <c r="C630" s="24"/>
      <c r="D630" s="17">
        <v>1627</v>
      </c>
      <c r="E630" s="20"/>
      <c r="F630" s="19"/>
      <c r="G630" s="18"/>
      <c r="H630" s="18"/>
      <c r="I630" s="18"/>
      <c r="J630" s="18"/>
      <c r="K630" s="18"/>
      <c r="L630" s="20"/>
      <c r="M630" s="21"/>
      <c r="N630" s="19"/>
      <c r="O630" s="5"/>
    </row>
    <row r="631" spans="1:15" x14ac:dyDescent="0.3">
      <c r="A631" s="25"/>
      <c r="B631" s="26"/>
      <c r="C631" s="24"/>
      <c r="D631" s="17">
        <v>1628</v>
      </c>
      <c r="E631" s="20"/>
      <c r="F631" s="19"/>
      <c r="G631" s="18"/>
      <c r="H631" s="18"/>
      <c r="I631" s="18"/>
      <c r="J631" s="18"/>
      <c r="K631" s="18"/>
      <c r="L631" s="20"/>
      <c r="M631" s="21"/>
      <c r="N631" s="19"/>
      <c r="O631" s="5"/>
    </row>
    <row r="632" spans="1:15" x14ac:dyDescent="0.3">
      <c r="A632" s="25"/>
      <c r="B632" s="26"/>
      <c r="C632" s="24"/>
      <c r="D632" s="17">
        <v>1629</v>
      </c>
      <c r="E632" s="20"/>
      <c r="F632" s="19"/>
      <c r="G632" s="18"/>
      <c r="H632" s="18"/>
      <c r="I632" s="18"/>
      <c r="J632" s="18"/>
      <c r="K632" s="18"/>
      <c r="L632" s="20"/>
      <c r="M632" s="21"/>
      <c r="N632" s="19"/>
      <c r="O632" s="5"/>
    </row>
    <row r="633" spans="1:15" x14ac:dyDescent="0.3">
      <c r="A633" s="25"/>
      <c r="B633" s="26"/>
      <c r="C633" s="24"/>
      <c r="D633" s="17">
        <v>1630</v>
      </c>
      <c r="E633" s="20"/>
      <c r="F633" s="19"/>
      <c r="G633" s="18"/>
      <c r="H633" s="18"/>
      <c r="I633" s="18"/>
      <c r="J633" s="18"/>
      <c r="K633" s="18"/>
      <c r="L633" s="20"/>
      <c r="M633" s="21"/>
      <c r="N633" s="19"/>
      <c r="O633" s="5"/>
    </row>
    <row r="634" spans="1:15" x14ac:dyDescent="0.3">
      <c r="A634" s="25"/>
      <c r="B634" s="26"/>
      <c r="C634" s="24"/>
      <c r="D634" s="17">
        <v>1631</v>
      </c>
      <c r="E634" s="20"/>
      <c r="F634" s="19"/>
      <c r="G634" s="18"/>
      <c r="H634" s="18"/>
      <c r="I634" s="18"/>
      <c r="J634" s="18"/>
      <c r="K634" s="18"/>
      <c r="L634" s="20"/>
      <c r="M634" s="21"/>
      <c r="N634" s="19"/>
      <c r="O634" s="5"/>
    </row>
    <row r="635" spans="1:15" x14ac:dyDescent="0.3">
      <c r="A635" s="25"/>
      <c r="B635" s="26"/>
      <c r="C635" s="24"/>
      <c r="D635" s="17">
        <v>1632</v>
      </c>
      <c r="E635" s="20"/>
      <c r="F635" s="19"/>
      <c r="G635" s="18"/>
      <c r="H635" s="18"/>
      <c r="I635" s="18"/>
      <c r="J635" s="18"/>
      <c r="K635" s="18"/>
      <c r="L635" s="20"/>
      <c r="M635" s="21"/>
      <c r="N635" s="19"/>
      <c r="O635" s="5"/>
    </row>
    <row r="636" spans="1:15" x14ac:dyDescent="0.3">
      <c r="A636" s="25"/>
      <c r="B636" s="26"/>
      <c r="C636" s="24"/>
      <c r="D636" s="17">
        <v>1633</v>
      </c>
      <c r="E636" s="20"/>
      <c r="F636" s="19"/>
      <c r="G636" s="18"/>
      <c r="H636" s="18"/>
      <c r="I636" s="18"/>
      <c r="J636" s="18"/>
      <c r="K636" s="18"/>
      <c r="L636" s="20"/>
      <c r="M636" s="21"/>
      <c r="N636" s="19"/>
      <c r="O636" s="5"/>
    </row>
    <row r="637" spans="1:15" x14ac:dyDescent="0.3">
      <c r="A637" s="25"/>
      <c r="B637" s="26"/>
      <c r="C637" s="24"/>
      <c r="D637" s="17">
        <v>1634</v>
      </c>
      <c r="E637" s="20"/>
      <c r="F637" s="19"/>
      <c r="G637" s="18"/>
      <c r="H637" s="18"/>
      <c r="I637" s="18"/>
      <c r="J637" s="18"/>
      <c r="K637" s="18"/>
      <c r="L637" s="20"/>
      <c r="M637" s="21"/>
      <c r="N637" s="19"/>
      <c r="O637" s="5"/>
    </row>
    <row r="638" spans="1:15" x14ac:dyDescent="0.3">
      <c r="A638" s="25"/>
      <c r="B638" s="26"/>
      <c r="C638" s="24"/>
      <c r="D638" s="17">
        <v>1635</v>
      </c>
      <c r="E638" s="20"/>
      <c r="F638" s="19"/>
      <c r="G638" s="18"/>
      <c r="H638" s="18"/>
      <c r="I638" s="18"/>
      <c r="J638" s="18"/>
      <c r="K638" s="18"/>
      <c r="L638" s="20"/>
      <c r="M638" s="21"/>
      <c r="N638" s="19"/>
      <c r="O638" s="5"/>
    </row>
    <row r="639" spans="1:15" x14ac:dyDescent="0.3">
      <c r="A639" s="25"/>
      <c r="B639" s="26"/>
      <c r="C639" s="24"/>
      <c r="D639" s="17">
        <v>1636</v>
      </c>
      <c r="E639" s="20"/>
      <c r="F639" s="19"/>
      <c r="G639" s="18"/>
      <c r="H639" s="18"/>
      <c r="I639" s="18"/>
      <c r="J639" s="18"/>
      <c r="K639" s="18"/>
      <c r="L639" s="20"/>
      <c r="M639" s="21"/>
      <c r="N639" s="19"/>
      <c r="O639" s="5"/>
    </row>
    <row r="640" spans="1:15" x14ac:dyDescent="0.3">
      <c r="A640" s="25"/>
      <c r="B640" s="26"/>
      <c r="C640" s="24"/>
      <c r="D640" s="17">
        <v>1637</v>
      </c>
      <c r="E640" s="20"/>
      <c r="F640" s="19"/>
      <c r="G640" s="18"/>
      <c r="H640" s="18"/>
      <c r="I640" s="18"/>
      <c r="J640" s="18"/>
      <c r="K640" s="18"/>
      <c r="L640" s="20"/>
      <c r="M640" s="21"/>
      <c r="N640" s="19"/>
      <c r="O640" s="5"/>
    </row>
    <row r="641" spans="1:15" x14ac:dyDescent="0.3">
      <c r="A641" s="25"/>
      <c r="B641" s="26"/>
      <c r="C641" s="24"/>
      <c r="D641" s="17">
        <v>1638</v>
      </c>
      <c r="E641" s="20"/>
      <c r="F641" s="19"/>
      <c r="G641" s="18"/>
      <c r="H641" s="18"/>
      <c r="I641" s="18"/>
      <c r="J641" s="18"/>
      <c r="K641" s="18"/>
      <c r="L641" s="20"/>
      <c r="M641" s="21"/>
      <c r="N641" s="19"/>
      <c r="O641" s="5"/>
    </row>
    <row r="642" spans="1:15" x14ac:dyDescent="0.3">
      <c r="A642" s="25"/>
      <c r="B642" s="26"/>
      <c r="C642" s="24"/>
      <c r="D642" s="17">
        <v>1639</v>
      </c>
      <c r="E642" s="20"/>
      <c r="F642" s="19"/>
      <c r="G642" s="18"/>
      <c r="H642" s="18"/>
      <c r="I642" s="18"/>
      <c r="J642" s="18"/>
      <c r="K642" s="18"/>
      <c r="L642" s="20"/>
      <c r="M642" s="21"/>
      <c r="N642" s="19"/>
      <c r="O642" s="5"/>
    </row>
    <row r="643" spans="1:15" x14ac:dyDescent="0.3">
      <c r="A643" s="25"/>
      <c r="B643" s="26"/>
      <c r="C643" s="24"/>
      <c r="D643" s="17">
        <v>1640</v>
      </c>
      <c r="E643" s="20"/>
      <c r="F643" s="19"/>
      <c r="G643" s="18"/>
      <c r="H643" s="18"/>
      <c r="I643" s="18"/>
      <c r="J643" s="18"/>
      <c r="K643" s="18"/>
      <c r="L643" s="20"/>
      <c r="M643" s="21"/>
      <c r="N643" s="19"/>
      <c r="O643" s="5"/>
    </row>
    <row r="644" spans="1:15" x14ac:dyDescent="0.3">
      <c r="A644" s="25"/>
      <c r="B644" s="26"/>
      <c r="C644" s="24"/>
      <c r="D644" s="17">
        <v>1641</v>
      </c>
      <c r="E644" s="20"/>
      <c r="F644" s="19"/>
      <c r="G644" s="18"/>
      <c r="H644" s="18"/>
      <c r="I644" s="18"/>
      <c r="J644" s="18"/>
      <c r="K644" s="18"/>
      <c r="L644" s="20"/>
      <c r="M644" s="21"/>
      <c r="N644" s="19"/>
      <c r="O644" s="5"/>
    </row>
    <row r="645" spans="1:15" x14ac:dyDescent="0.3">
      <c r="A645" s="25"/>
      <c r="B645" s="26"/>
      <c r="C645" s="24"/>
      <c r="D645" s="17">
        <v>1642</v>
      </c>
      <c r="E645" s="20"/>
      <c r="F645" s="19"/>
      <c r="G645" s="18"/>
      <c r="H645" s="18"/>
      <c r="I645" s="18"/>
      <c r="J645" s="18"/>
      <c r="K645" s="18"/>
      <c r="L645" s="20"/>
      <c r="M645" s="21"/>
      <c r="N645" s="19"/>
      <c r="O645" s="5"/>
    </row>
    <row r="646" spans="1:15" x14ac:dyDescent="0.3">
      <c r="A646" s="25"/>
      <c r="B646" s="26"/>
      <c r="C646" s="24"/>
      <c r="D646" s="17">
        <v>1643</v>
      </c>
      <c r="E646" s="20"/>
      <c r="F646" s="19"/>
      <c r="G646" s="18"/>
      <c r="H646" s="18"/>
      <c r="I646" s="18"/>
      <c r="J646" s="18"/>
      <c r="K646" s="18"/>
      <c r="L646" s="20"/>
      <c r="M646" s="21"/>
      <c r="N646" s="19"/>
      <c r="O646" s="5"/>
    </row>
    <row r="647" spans="1:15" x14ac:dyDescent="0.3">
      <c r="A647" s="25"/>
      <c r="B647" s="26"/>
      <c r="C647" s="24"/>
      <c r="D647" s="17">
        <v>1644</v>
      </c>
      <c r="E647" s="20"/>
      <c r="F647" s="19"/>
      <c r="G647" s="18"/>
      <c r="H647" s="18"/>
      <c r="I647" s="18"/>
      <c r="J647" s="18"/>
      <c r="K647" s="18"/>
      <c r="L647" s="20"/>
      <c r="M647" s="21"/>
      <c r="N647" s="19"/>
      <c r="O647" s="5"/>
    </row>
    <row r="648" spans="1:15" x14ac:dyDescent="0.3">
      <c r="A648" s="25"/>
      <c r="B648" s="26"/>
      <c r="C648" s="24"/>
      <c r="D648" s="17">
        <v>1645</v>
      </c>
      <c r="E648" s="20"/>
      <c r="F648" s="19"/>
      <c r="G648" s="18"/>
      <c r="H648" s="18"/>
      <c r="I648" s="18"/>
      <c r="J648" s="18"/>
      <c r="K648" s="18"/>
      <c r="L648" s="20"/>
      <c r="M648" s="21"/>
      <c r="N648" s="19"/>
      <c r="O648" s="5"/>
    </row>
    <row r="649" spans="1:15" x14ac:dyDescent="0.3">
      <c r="A649" s="25"/>
      <c r="B649" s="26"/>
      <c r="C649" s="24"/>
      <c r="D649" s="17">
        <v>1646</v>
      </c>
      <c r="E649" s="20"/>
      <c r="F649" s="19"/>
      <c r="G649" s="18"/>
      <c r="H649" s="18"/>
      <c r="I649" s="18"/>
      <c r="J649" s="18"/>
      <c r="K649" s="18"/>
      <c r="L649" s="20"/>
      <c r="M649" s="21"/>
      <c r="N649" s="19"/>
      <c r="O649" s="5"/>
    </row>
    <row r="650" spans="1:15" x14ac:dyDescent="0.3">
      <c r="A650" s="25"/>
      <c r="B650" s="26"/>
      <c r="C650" s="24"/>
      <c r="D650" s="17">
        <v>1647</v>
      </c>
      <c r="E650" s="20"/>
      <c r="F650" s="19"/>
      <c r="G650" s="18"/>
      <c r="H650" s="18"/>
      <c r="I650" s="18"/>
      <c r="J650" s="18"/>
      <c r="K650" s="18"/>
      <c r="L650" s="20"/>
      <c r="M650" s="21"/>
      <c r="N650" s="19"/>
      <c r="O650" s="5"/>
    </row>
    <row r="651" spans="1:15" x14ac:dyDescent="0.3">
      <c r="A651" s="25"/>
      <c r="B651" s="26"/>
      <c r="C651" s="24"/>
      <c r="D651" s="17">
        <v>1648</v>
      </c>
      <c r="E651" s="20"/>
      <c r="F651" s="19"/>
      <c r="G651" s="18"/>
      <c r="H651" s="18"/>
      <c r="I651" s="18"/>
      <c r="J651" s="18"/>
      <c r="K651" s="18"/>
      <c r="L651" s="20"/>
      <c r="M651" s="21"/>
      <c r="N651" s="19"/>
      <c r="O651" s="5"/>
    </row>
    <row r="652" spans="1:15" x14ac:dyDescent="0.3">
      <c r="A652" s="25"/>
      <c r="B652" s="26"/>
      <c r="C652" s="24"/>
      <c r="D652" s="17">
        <v>1649</v>
      </c>
      <c r="E652" s="20"/>
      <c r="F652" s="19"/>
      <c r="G652" s="18"/>
      <c r="H652" s="18"/>
      <c r="I652" s="18"/>
      <c r="J652" s="18"/>
      <c r="K652" s="18"/>
      <c r="L652" s="20"/>
      <c r="M652" s="21"/>
      <c r="N652" s="19"/>
      <c r="O652" s="5"/>
    </row>
    <row r="653" spans="1:15" x14ac:dyDescent="0.3">
      <c r="A653" s="25"/>
      <c r="B653" s="26"/>
      <c r="C653" s="24"/>
      <c r="D653" s="17">
        <v>1650</v>
      </c>
      <c r="E653" s="20"/>
      <c r="F653" s="19"/>
      <c r="G653" s="18"/>
      <c r="H653" s="18"/>
      <c r="I653" s="18"/>
      <c r="J653" s="18"/>
      <c r="K653" s="18"/>
      <c r="L653" s="20"/>
      <c r="M653" s="21"/>
      <c r="N653" s="19"/>
      <c r="O653" s="5"/>
    </row>
    <row r="654" spans="1:15" x14ac:dyDescent="0.3">
      <c r="A654" s="25"/>
      <c r="B654" s="26"/>
      <c r="C654" s="24"/>
      <c r="D654" s="17">
        <v>1651</v>
      </c>
      <c r="E654" s="20"/>
      <c r="F654" s="19"/>
      <c r="G654" s="18"/>
      <c r="H654" s="18"/>
      <c r="I654" s="18"/>
      <c r="J654" s="18"/>
      <c r="K654" s="18"/>
      <c r="L654" s="20"/>
      <c r="M654" s="21"/>
      <c r="N654" s="19"/>
      <c r="O654" s="5"/>
    </row>
    <row r="655" spans="1:15" x14ac:dyDescent="0.3">
      <c r="A655" s="25"/>
      <c r="B655" s="26"/>
      <c r="C655" s="24"/>
      <c r="D655" s="17">
        <v>1652</v>
      </c>
      <c r="E655" s="20"/>
      <c r="F655" s="19"/>
      <c r="G655" s="18"/>
      <c r="H655" s="18"/>
      <c r="I655" s="18"/>
      <c r="J655" s="18"/>
      <c r="K655" s="18"/>
      <c r="L655" s="20"/>
      <c r="M655" s="21"/>
      <c r="N655" s="19"/>
      <c r="O655" s="5"/>
    </row>
    <row r="656" spans="1:15" x14ac:dyDescent="0.3">
      <c r="A656" s="25"/>
      <c r="B656" s="26"/>
      <c r="C656" s="24"/>
      <c r="D656" s="17">
        <v>1653</v>
      </c>
      <c r="E656" s="20"/>
      <c r="F656" s="19"/>
      <c r="G656" s="18"/>
      <c r="H656" s="18"/>
      <c r="I656" s="18"/>
      <c r="J656" s="18"/>
      <c r="K656" s="18"/>
      <c r="L656" s="20"/>
      <c r="M656" s="21"/>
      <c r="N656" s="19"/>
      <c r="O656" s="5"/>
    </row>
    <row r="657" spans="1:15" x14ac:dyDescent="0.3">
      <c r="A657" s="25"/>
      <c r="B657" s="26"/>
      <c r="C657" s="24"/>
      <c r="D657" s="17">
        <v>1654</v>
      </c>
      <c r="E657" s="20"/>
      <c r="F657" s="19"/>
      <c r="G657" s="18"/>
      <c r="H657" s="18"/>
      <c r="I657" s="18"/>
      <c r="J657" s="18"/>
      <c r="K657" s="18"/>
      <c r="L657" s="20"/>
      <c r="M657" s="21"/>
      <c r="N657" s="19"/>
      <c r="O657" s="5"/>
    </row>
    <row r="658" spans="1:15" x14ac:dyDescent="0.3">
      <c r="A658" s="25"/>
      <c r="B658" s="26"/>
      <c r="C658" s="24"/>
      <c r="D658" s="17">
        <v>1655</v>
      </c>
      <c r="E658" s="20"/>
      <c r="F658" s="19"/>
      <c r="G658" s="18"/>
      <c r="H658" s="18"/>
      <c r="I658" s="18"/>
      <c r="J658" s="18"/>
      <c r="K658" s="18"/>
      <c r="L658" s="20"/>
      <c r="M658" s="21"/>
      <c r="N658" s="19"/>
      <c r="O658" s="5"/>
    </row>
    <row r="659" spans="1:15" x14ac:dyDescent="0.3">
      <c r="A659" s="25"/>
      <c r="B659" s="26"/>
      <c r="C659" s="24"/>
      <c r="D659" s="17">
        <v>1656</v>
      </c>
      <c r="E659" s="20"/>
      <c r="F659" s="19"/>
      <c r="G659" s="18"/>
      <c r="H659" s="18"/>
      <c r="I659" s="18"/>
      <c r="J659" s="18"/>
      <c r="K659" s="18"/>
      <c r="L659" s="20"/>
      <c r="M659" s="21"/>
      <c r="N659" s="19"/>
      <c r="O659" s="5"/>
    </row>
    <row r="660" spans="1:15" x14ac:dyDescent="0.3">
      <c r="A660" s="25"/>
      <c r="B660" s="26"/>
      <c r="C660" s="24"/>
      <c r="D660" s="17">
        <v>1657</v>
      </c>
      <c r="E660" s="20"/>
      <c r="F660" s="19"/>
      <c r="G660" s="18"/>
      <c r="H660" s="18"/>
      <c r="I660" s="18"/>
      <c r="J660" s="18"/>
      <c r="K660" s="18"/>
      <c r="L660" s="20"/>
      <c r="M660" s="21"/>
      <c r="N660" s="19"/>
      <c r="O660" s="5"/>
    </row>
    <row r="661" spans="1:15" x14ac:dyDescent="0.3">
      <c r="A661" s="25"/>
      <c r="B661" s="26"/>
      <c r="C661" s="24"/>
      <c r="D661" s="17">
        <v>1658</v>
      </c>
      <c r="E661" s="20"/>
      <c r="F661" s="19"/>
      <c r="G661" s="18"/>
      <c r="H661" s="18"/>
      <c r="I661" s="18"/>
      <c r="J661" s="18"/>
      <c r="K661" s="18"/>
      <c r="L661" s="20"/>
      <c r="M661" s="21"/>
      <c r="N661" s="19"/>
      <c r="O661" s="5"/>
    </row>
    <row r="662" spans="1:15" x14ac:dyDescent="0.3">
      <c r="A662" s="25"/>
      <c r="B662" s="26"/>
      <c r="C662" s="24"/>
      <c r="D662" s="17">
        <v>1659</v>
      </c>
      <c r="E662" s="20"/>
      <c r="F662" s="19"/>
      <c r="G662" s="18"/>
      <c r="H662" s="18"/>
      <c r="I662" s="18"/>
      <c r="J662" s="18"/>
      <c r="K662" s="18"/>
      <c r="L662" s="20"/>
      <c r="M662" s="21"/>
      <c r="N662" s="19"/>
      <c r="O662" s="5"/>
    </row>
    <row r="663" spans="1:15" x14ac:dyDescent="0.3">
      <c r="A663" s="25"/>
      <c r="B663" s="26"/>
      <c r="C663" s="24"/>
      <c r="D663" s="17">
        <v>1660</v>
      </c>
      <c r="E663" s="20"/>
      <c r="F663" s="19"/>
      <c r="G663" s="18"/>
      <c r="H663" s="18"/>
      <c r="I663" s="18"/>
      <c r="J663" s="18"/>
      <c r="K663" s="18"/>
      <c r="L663" s="20"/>
      <c r="M663" s="21"/>
      <c r="N663" s="19"/>
      <c r="O663" s="5"/>
    </row>
    <row r="664" spans="1:15" x14ac:dyDescent="0.3">
      <c r="A664" s="25"/>
      <c r="B664" s="26"/>
      <c r="C664" s="24"/>
      <c r="D664" s="17">
        <v>1661</v>
      </c>
      <c r="E664" s="20"/>
      <c r="F664" s="19"/>
      <c r="G664" s="18"/>
      <c r="H664" s="18"/>
      <c r="I664" s="18"/>
      <c r="J664" s="18"/>
      <c r="K664" s="18"/>
      <c r="L664" s="20"/>
      <c r="M664" s="21"/>
      <c r="N664" s="19"/>
      <c r="O664" s="5"/>
    </row>
    <row r="665" spans="1:15" x14ac:dyDescent="0.3">
      <c r="A665" s="25"/>
      <c r="B665" s="26"/>
      <c r="C665" s="24"/>
      <c r="D665" s="17">
        <v>1662</v>
      </c>
      <c r="E665" s="20"/>
      <c r="F665" s="19"/>
      <c r="G665" s="18"/>
      <c r="H665" s="18"/>
      <c r="I665" s="18"/>
      <c r="J665" s="18"/>
      <c r="K665" s="18"/>
      <c r="L665" s="20"/>
      <c r="M665" s="21"/>
      <c r="N665" s="19"/>
      <c r="O665" s="5"/>
    </row>
    <row r="666" spans="1:15" x14ac:dyDescent="0.3">
      <c r="A666" s="25"/>
      <c r="B666" s="26"/>
      <c r="C666" s="24"/>
      <c r="D666" s="17">
        <v>1663</v>
      </c>
      <c r="E666" s="20"/>
      <c r="F666" s="19"/>
      <c r="G666" s="18"/>
      <c r="H666" s="18"/>
      <c r="I666" s="18"/>
      <c r="J666" s="18"/>
      <c r="K666" s="18"/>
      <c r="L666" s="20"/>
      <c r="M666" s="21"/>
      <c r="N666" s="19"/>
      <c r="O666" s="5"/>
    </row>
    <row r="667" spans="1:15" x14ac:dyDescent="0.3">
      <c r="A667" s="25"/>
      <c r="B667" s="26"/>
      <c r="C667" s="24"/>
      <c r="D667" s="17">
        <v>1664</v>
      </c>
      <c r="E667" s="20"/>
      <c r="F667" s="19"/>
      <c r="G667" s="18"/>
      <c r="H667" s="18"/>
      <c r="I667" s="18"/>
      <c r="J667" s="18"/>
      <c r="K667" s="18"/>
      <c r="L667" s="20"/>
      <c r="M667" s="21"/>
      <c r="N667" s="19"/>
      <c r="O667" s="5"/>
    </row>
    <row r="668" spans="1:15" x14ac:dyDescent="0.3">
      <c r="A668" s="25"/>
      <c r="B668" s="26"/>
      <c r="C668" s="24"/>
      <c r="D668" s="17">
        <v>1665</v>
      </c>
      <c r="E668" s="20"/>
      <c r="F668" s="19"/>
      <c r="G668" s="18"/>
      <c r="H668" s="18"/>
      <c r="I668" s="18"/>
      <c r="J668" s="18"/>
      <c r="K668" s="18"/>
      <c r="L668" s="20"/>
      <c r="M668" s="21"/>
      <c r="N668" s="19"/>
      <c r="O668" s="5"/>
    </row>
    <row r="669" spans="1:15" x14ac:dyDescent="0.3">
      <c r="A669" s="25"/>
      <c r="B669" s="26"/>
      <c r="C669" s="24"/>
      <c r="D669" s="17">
        <v>1666</v>
      </c>
      <c r="E669" s="20"/>
      <c r="F669" s="19"/>
      <c r="G669" s="18"/>
      <c r="H669" s="18"/>
      <c r="I669" s="18"/>
      <c r="J669" s="18"/>
      <c r="K669" s="18"/>
      <c r="L669" s="20"/>
      <c r="M669" s="21"/>
      <c r="N669" s="19"/>
      <c r="O669" s="5"/>
    </row>
    <row r="670" spans="1:15" x14ac:dyDescent="0.3">
      <c r="A670" s="25"/>
      <c r="B670" s="26"/>
      <c r="C670" s="24"/>
      <c r="D670" s="17">
        <v>1667</v>
      </c>
      <c r="E670" s="20"/>
      <c r="F670" s="19"/>
      <c r="G670" s="18"/>
      <c r="H670" s="18"/>
      <c r="I670" s="18"/>
      <c r="J670" s="18"/>
      <c r="K670" s="18"/>
      <c r="L670" s="20"/>
      <c r="M670" s="21"/>
      <c r="N670" s="19"/>
      <c r="O670" s="5"/>
    </row>
    <row r="671" spans="1:15" x14ac:dyDescent="0.3">
      <c r="A671" s="25"/>
      <c r="B671" s="26"/>
      <c r="C671" s="24"/>
      <c r="D671" s="17">
        <v>1668</v>
      </c>
      <c r="E671" s="20"/>
      <c r="F671" s="19"/>
      <c r="G671" s="18"/>
      <c r="H671" s="18"/>
      <c r="I671" s="18"/>
      <c r="J671" s="18"/>
      <c r="K671" s="18"/>
      <c r="L671" s="20"/>
      <c r="M671" s="21"/>
      <c r="N671" s="19"/>
      <c r="O671" s="5"/>
    </row>
    <row r="672" spans="1:15" x14ac:dyDescent="0.3">
      <c r="A672" s="25"/>
      <c r="B672" s="26"/>
      <c r="C672" s="24"/>
      <c r="D672" s="17">
        <v>1669</v>
      </c>
      <c r="E672" s="20"/>
      <c r="F672" s="19"/>
      <c r="G672" s="18"/>
      <c r="H672" s="18"/>
      <c r="I672" s="18"/>
      <c r="J672" s="18"/>
      <c r="K672" s="18"/>
      <c r="L672" s="20"/>
      <c r="M672" s="21"/>
      <c r="N672" s="19"/>
      <c r="O672" s="5"/>
    </row>
    <row r="673" spans="1:15" x14ac:dyDescent="0.3">
      <c r="A673" s="25"/>
      <c r="B673" s="26"/>
      <c r="C673" s="24"/>
      <c r="D673" s="17">
        <v>1670</v>
      </c>
      <c r="E673" s="20"/>
      <c r="F673" s="19"/>
      <c r="G673" s="18"/>
      <c r="H673" s="18"/>
      <c r="I673" s="18"/>
      <c r="J673" s="18"/>
      <c r="K673" s="18"/>
      <c r="L673" s="20"/>
      <c r="M673" s="21"/>
      <c r="N673" s="19"/>
      <c r="O673" s="5"/>
    </row>
    <row r="674" spans="1:15" x14ac:dyDescent="0.3">
      <c r="A674" s="25"/>
      <c r="B674" s="26"/>
      <c r="C674" s="24"/>
      <c r="D674" s="17">
        <v>1671</v>
      </c>
      <c r="E674" s="20"/>
      <c r="F674" s="19"/>
      <c r="G674" s="18"/>
      <c r="H674" s="18"/>
      <c r="I674" s="18"/>
      <c r="J674" s="18"/>
      <c r="K674" s="18"/>
      <c r="L674" s="20"/>
      <c r="M674" s="21"/>
      <c r="N674" s="19"/>
      <c r="O674" s="5"/>
    </row>
    <row r="675" spans="1:15" x14ac:dyDescent="0.3">
      <c r="A675" s="25"/>
      <c r="B675" s="26"/>
      <c r="C675" s="24"/>
      <c r="D675" s="17">
        <v>1672</v>
      </c>
      <c r="E675" s="20"/>
      <c r="F675" s="19"/>
      <c r="G675" s="18"/>
      <c r="H675" s="18"/>
      <c r="I675" s="18"/>
      <c r="J675" s="18"/>
      <c r="K675" s="18"/>
      <c r="L675" s="20"/>
      <c r="M675" s="21"/>
      <c r="N675" s="19"/>
      <c r="O675" s="5"/>
    </row>
    <row r="676" spans="1:15" x14ac:dyDescent="0.3">
      <c r="A676" s="25"/>
      <c r="B676" s="26"/>
      <c r="C676" s="24"/>
      <c r="D676" s="17">
        <v>1673</v>
      </c>
      <c r="E676" s="20"/>
      <c r="F676" s="19"/>
      <c r="G676" s="18"/>
      <c r="H676" s="18"/>
      <c r="I676" s="18"/>
      <c r="J676" s="18"/>
      <c r="K676" s="18"/>
      <c r="L676" s="20"/>
      <c r="M676" s="21"/>
      <c r="N676" s="19"/>
      <c r="O676" s="5"/>
    </row>
    <row r="677" spans="1:15" x14ac:dyDescent="0.3">
      <c r="A677" s="25"/>
      <c r="B677" s="26"/>
      <c r="C677" s="24"/>
      <c r="D677" s="17">
        <v>1674</v>
      </c>
      <c r="E677" s="20"/>
      <c r="F677" s="19"/>
      <c r="G677" s="18"/>
      <c r="H677" s="18"/>
      <c r="I677" s="18"/>
      <c r="J677" s="18"/>
      <c r="K677" s="18"/>
      <c r="L677" s="20"/>
      <c r="M677" s="21"/>
      <c r="N677" s="19"/>
      <c r="O677" s="5"/>
    </row>
    <row r="678" spans="1:15" x14ac:dyDescent="0.3">
      <c r="A678" s="25"/>
      <c r="B678" s="26"/>
      <c r="C678" s="24"/>
      <c r="D678" s="17">
        <v>1675</v>
      </c>
      <c r="E678" s="20"/>
      <c r="F678" s="19"/>
      <c r="G678" s="18"/>
      <c r="H678" s="18"/>
      <c r="I678" s="18"/>
      <c r="J678" s="18"/>
      <c r="K678" s="18"/>
      <c r="L678" s="20"/>
      <c r="M678" s="21"/>
      <c r="N678" s="19"/>
      <c r="O678" s="5"/>
    </row>
    <row r="679" spans="1:15" x14ac:dyDescent="0.3">
      <c r="A679" s="25"/>
      <c r="B679" s="26"/>
      <c r="C679" s="24"/>
      <c r="D679" s="17">
        <v>1676</v>
      </c>
      <c r="E679" s="20"/>
      <c r="F679" s="19"/>
      <c r="G679" s="18"/>
      <c r="H679" s="18"/>
      <c r="I679" s="18"/>
      <c r="J679" s="18"/>
      <c r="K679" s="18"/>
      <c r="L679" s="20"/>
      <c r="M679" s="21"/>
      <c r="N679" s="19"/>
      <c r="O679" s="5"/>
    </row>
    <row r="680" spans="1:15" x14ac:dyDescent="0.3">
      <c r="A680" s="25"/>
      <c r="B680" s="26"/>
      <c r="C680" s="24"/>
      <c r="D680" s="17">
        <v>1677</v>
      </c>
      <c r="E680" s="20"/>
      <c r="F680" s="19"/>
      <c r="G680" s="18"/>
      <c r="H680" s="18"/>
      <c r="I680" s="18"/>
      <c r="J680" s="18"/>
      <c r="K680" s="18"/>
      <c r="L680" s="20"/>
      <c r="M680" s="21"/>
      <c r="N680" s="19"/>
      <c r="O680" s="5"/>
    </row>
    <row r="681" spans="1:15" x14ac:dyDescent="0.3">
      <c r="A681" s="25"/>
      <c r="B681" s="26"/>
      <c r="C681" s="24"/>
      <c r="D681" s="17">
        <v>1678</v>
      </c>
      <c r="E681" s="20"/>
      <c r="F681" s="19"/>
      <c r="G681" s="18"/>
      <c r="H681" s="18"/>
      <c r="I681" s="18"/>
      <c r="J681" s="18"/>
      <c r="K681" s="18"/>
      <c r="L681" s="20"/>
      <c r="M681" s="21"/>
      <c r="N681" s="19"/>
      <c r="O681" s="5"/>
    </row>
    <row r="682" spans="1:15" x14ac:dyDescent="0.3">
      <c r="A682" s="25"/>
      <c r="B682" s="26"/>
      <c r="C682" s="24"/>
      <c r="D682" s="17">
        <v>1679</v>
      </c>
      <c r="E682" s="20"/>
      <c r="F682" s="19"/>
      <c r="G682" s="18"/>
      <c r="H682" s="18"/>
      <c r="I682" s="18"/>
      <c r="J682" s="18"/>
      <c r="K682" s="18"/>
      <c r="L682" s="20"/>
      <c r="M682" s="21"/>
      <c r="N682" s="19"/>
      <c r="O682" s="5"/>
    </row>
    <row r="683" spans="1:15" x14ac:dyDescent="0.3">
      <c r="A683" s="25"/>
      <c r="B683" s="26"/>
      <c r="C683" s="24"/>
      <c r="D683" s="17">
        <v>1680</v>
      </c>
      <c r="E683" s="20"/>
      <c r="F683" s="19"/>
      <c r="G683" s="18"/>
      <c r="H683" s="18"/>
      <c r="I683" s="18"/>
      <c r="J683" s="18"/>
      <c r="K683" s="18"/>
      <c r="L683" s="20"/>
      <c r="M683" s="21"/>
      <c r="N683" s="19"/>
      <c r="O683" s="5"/>
    </row>
    <row r="684" spans="1:15" x14ac:dyDescent="0.3">
      <c r="A684" s="25"/>
      <c r="B684" s="26"/>
      <c r="C684" s="24"/>
      <c r="D684" s="17">
        <v>1681</v>
      </c>
      <c r="E684" s="20"/>
      <c r="F684" s="19"/>
      <c r="G684" s="18"/>
      <c r="H684" s="18"/>
      <c r="I684" s="18"/>
      <c r="J684" s="18"/>
      <c r="K684" s="18"/>
      <c r="L684" s="20"/>
      <c r="M684" s="21"/>
      <c r="N684" s="19"/>
      <c r="O684" s="5"/>
    </row>
    <row r="685" spans="1:15" x14ac:dyDescent="0.3">
      <c r="A685" s="25"/>
      <c r="B685" s="26"/>
      <c r="C685" s="24"/>
      <c r="D685" s="17">
        <v>1682</v>
      </c>
      <c r="E685" s="20"/>
      <c r="F685" s="19"/>
      <c r="G685" s="18"/>
      <c r="H685" s="18"/>
      <c r="I685" s="18"/>
      <c r="J685" s="18"/>
      <c r="K685" s="18"/>
      <c r="L685" s="20"/>
      <c r="M685" s="21"/>
      <c r="N685" s="19"/>
      <c r="O685" s="5"/>
    </row>
    <row r="686" spans="1:15" x14ac:dyDescent="0.3">
      <c r="A686" s="25"/>
      <c r="B686" s="26"/>
      <c r="C686" s="24"/>
      <c r="D686" s="17">
        <v>1683</v>
      </c>
      <c r="E686" s="20"/>
      <c r="F686" s="19"/>
      <c r="G686" s="18"/>
      <c r="H686" s="18"/>
      <c r="I686" s="18"/>
      <c r="J686" s="18"/>
      <c r="K686" s="18"/>
      <c r="L686" s="20"/>
      <c r="M686" s="21"/>
      <c r="N686" s="19"/>
      <c r="O686" s="5"/>
    </row>
    <row r="687" spans="1:15" x14ac:dyDescent="0.3">
      <c r="A687" s="25"/>
      <c r="B687" s="26"/>
      <c r="C687" s="24"/>
      <c r="D687" s="17">
        <v>1684</v>
      </c>
      <c r="E687" s="20"/>
      <c r="F687" s="19"/>
      <c r="G687" s="18"/>
      <c r="H687" s="18"/>
      <c r="I687" s="18"/>
      <c r="J687" s="18"/>
      <c r="K687" s="18"/>
      <c r="L687" s="20"/>
      <c r="M687" s="21"/>
      <c r="N687" s="19"/>
      <c r="O687" s="5"/>
    </row>
    <row r="688" spans="1:15" x14ac:dyDescent="0.3">
      <c r="A688" s="25"/>
      <c r="B688" s="26"/>
      <c r="C688" s="24"/>
      <c r="D688" s="17">
        <v>1685</v>
      </c>
      <c r="E688" s="20"/>
      <c r="F688" s="19"/>
      <c r="G688" s="18"/>
      <c r="H688" s="18"/>
      <c r="I688" s="18"/>
      <c r="J688" s="18"/>
      <c r="K688" s="18"/>
      <c r="L688" s="20"/>
      <c r="M688" s="21"/>
      <c r="N688" s="19"/>
      <c r="O688" s="5"/>
    </row>
    <row r="689" spans="1:15" x14ac:dyDescent="0.3">
      <c r="A689" s="25"/>
      <c r="B689" s="26"/>
      <c r="C689" s="24"/>
      <c r="D689" s="17">
        <v>1686</v>
      </c>
      <c r="E689" s="20"/>
      <c r="F689" s="19"/>
      <c r="G689" s="18"/>
      <c r="H689" s="18"/>
      <c r="I689" s="18"/>
      <c r="J689" s="18"/>
      <c r="K689" s="18"/>
      <c r="L689" s="20"/>
      <c r="M689" s="21"/>
      <c r="N689" s="19"/>
      <c r="O689" s="5"/>
    </row>
    <row r="690" spans="1:15" x14ac:dyDescent="0.3">
      <c r="A690" s="25"/>
      <c r="B690" s="26"/>
      <c r="C690" s="24"/>
      <c r="D690" s="17">
        <v>1687</v>
      </c>
      <c r="E690" s="20"/>
      <c r="F690" s="19"/>
      <c r="G690" s="18"/>
      <c r="H690" s="18"/>
      <c r="I690" s="18"/>
      <c r="J690" s="18"/>
      <c r="K690" s="18"/>
      <c r="L690" s="20"/>
      <c r="M690" s="21"/>
      <c r="N690" s="19"/>
      <c r="O690" s="5"/>
    </row>
    <row r="691" spans="1:15" x14ac:dyDescent="0.3">
      <c r="A691" s="25"/>
      <c r="B691" s="26"/>
      <c r="C691" s="24"/>
      <c r="D691" s="17">
        <v>1688</v>
      </c>
      <c r="E691" s="20"/>
      <c r="F691" s="19"/>
      <c r="G691" s="18"/>
      <c r="H691" s="18"/>
      <c r="I691" s="18"/>
      <c r="J691" s="18"/>
      <c r="K691" s="18"/>
      <c r="L691" s="20"/>
      <c r="M691" s="21"/>
      <c r="N691" s="19"/>
      <c r="O691" s="5"/>
    </row>
    <row r="692" spans="1:15" x14ac:dyDescent="0.3">
      <c r="A692" s="25"/>
      <c r="B692" s="26"/>
      <c r="C692" s="24"/>
      <c r="D692" s="17">
        <v>1689</v>
      </c>
      <c r="E692" s="20"/>
      <c r="F692" s="19"/>
      <c r="G692" s="18"/>
      <c r="H692" s="18"/>
      <c r="I692" s="18"/>
      <c r="J692" s="18"/>
      <c r="K692" s="18"/>
      <c r="L692" s="20"/>
      <c r="M692" s="21"/>
      <c r="N692" s="19"/>
      <c r="O692" s="5"/>
    </row>
    <row r="693" spans="1:15" x14ac:dyDescent="0.3">
      <c r="A693" s="25"/>
      <c r="B693" s="26"/>
      <c r="C693" s="24"/>
      <c r="D693" s="17">
        <v>1690</v>
      </c>
      <c r="E693" s="20"/>
      <c r="F693" s="19"/>
      <c r="G693" s="18"/>
      <c r="H693" s="18"/>
      <c r="I693" s="18"/>
      <c r="J693" s="18"/>
      <c r="K693" s="18"/>
      <c r="L693" s="20"/>
      <c r="M693" s="21"/>
      <c r="N693" s="19"/>
      <c r="O693" s="5"/>
    </row>
    <row r="694" spans="1:15" x14ac:dyDescent="0.3">
      <c r="A694" s="25"/>
      <c r="B694" s="26"/>
      <c r="C694" s="24"/>
      <c r="D694" s="17">
        <v>1691</v>
      </c>
      <c r="E694" s="20"/>
      <c r="F694" s="19"/>
      <c r="G694" s="18"/>
      <c r="H694" s="18"/>
      <c r="I694" s="18"/>
      <c r="J694" s="18"/>
      <c r="K694" s="18"/>
      <c r="L694" s="20"/>
      <c r="M694" s="21"/>
      <c r="N694" s="19"/>
      <c r="O694" s="5"/>
    </row>
    <row r="695" spans="1:15" x14ac:dyDescent="0.3">
      <c r="A695" s="25"/>
      <c r="B695" s="26"/>
      <c r="C695" s="24"/>
      <c r="D695" s="17">
        <v>1692</v>
      </c>
      <c r="E695" s="20"/>
      <c r="F695" s="19"/>
      <c r="G695" s="18"/>
      <c r="H695" s="18"/>
      <c r="I695" s="18"/>
      <c r="J695" s="18"/>
      <c r="K695" s="18"/>
      <c r="L695" s="20"/>
      <c r="M695" s="21"/>
      <c r="N695" s="19"/>
      <c r="O695" s="5"/>
    </row>
    <row r="696" spans="1:15" x14ac:dyDescent="0.3">
      <c r="A696" s="25"/>
      <c r="B696" s="26"/>
      <c r="C696" s="24"/>
      <c r="D696" s="17">
        <v>1693</v>
      </c>
      <c r="E696" s="20"/>
      <c r="F696" s="19"/>
      <c r="G696" s="18"/>
      <c r="H696" s="18"/>
      <c r="I696" s="18"/>
      <c r="J696" s="18"/>
      <c r="K696" s="18"/>
      <c r="L696" s="20"/>
      <c r="M696" s="21"/>
      <c r="N696" s="19"/>
      <c r="O696" s="5"/>
    </row>
    <row r="697" spans="1:15" x14ac:dyDescent="0.3">
      <c r="A697" s="25"/>
      <c r="B697" s="26"/>
      <c r="C697" s="24"/>
      <c r="D697" s="17">
        <v>1694</v>
      </c>
      <c r="E697" s="20"/>
      <c r="F697" s="19"/>
      <c r="G697" s="18"/>
      <c r="H697" s="18"/>
      <c r="I697" s="18"/>
      <c r="J697" s="18"/>
      <c r="K697" s="18"/>
      <c r="L697" s="20"/>
      <c r="M697" s="21"/>
      <c r="N697" s="19"/>
      <c r="O697" s="5"/>
    </row>
    <row r="698" spans="1:15" x14ac:dyDescent="0.3">
      <c r="A698" s="25"/>
      <c r="B698" s="26"/>
      <c r="C698" s="24"/>
      <c r="D698" s="17">
        <v>1695</v>
      </c>
      <c r="E698" s="20"/>
      <c r="F698" s="19"/>
      <c r="G698" s="18"/>
      <c r="H698" s="18"/>
      <c r="I698" s="18"/>
      <c r="J698" s="18"/>
      <c r="K698" s="18"/>
      <c r="L698" s="20"/>
      <c r="M698" s="21"/>
      <c r="N698" s="19"/>
      <c r="O698" s="5"/>
    </row>
    <row r="699" spans="1:15" x14ac:dyDescent="0.3">
      <c r="A699" s="25"/>
      <c r="B699" s="26"/>
      <c r="C699" s="24"/>
      <c r="D699" s="17">
        <v>1696</v>
      </c>
      <c r="E699" s="20"/>
      <c r="F699" s="19"/>
      <c r="G699" s="18"/>
      <c r="H699" s="18"/>
      <c r="I699" s="18"/>
      <c r="J699" s="18"/>
      <c r="K699" s="18"/>
      <c r="L699" s="20"/>
      <c r="M699" s="21"/>
      <c r="N699" s="19"/>
      <c r="O699" s="5"/>
    </row>
    <row r="700" spans="1:15" x14ac:dyDescent="0.3">
      <c r="A700" s="25"/>
      <c r="B700" s="26"/>
      <c r="C700" s="24"/>
      <c r="D700" s="17">
        <v>1697</v>
      </c>
      <c r="E700" s="20"/>
      <c r="F700" s="19"/>
      <c r="G700" s="18"/>
      <c r="H700" s="18"/>
      <c r="I700" s="18"/>
      <c r="J700" s="18"/>
      <c r="K700" s="18"/>
      <c r="L700" s="20"/>
      <c r="M700" s="21"/>
      <c r="N700" s="19"/>
      <c r="O700" s="5"/>
    </row>
    <row r="701" spans="1:15" x14ac:dyDescent="0.3">
      <c r="A701" s="25"/>
      <c r="B701" s="26"/>
      <c r="C701" s="24"/>
      <c r="D701" s="17">
        <v>1698</v>
      </c>
      <c r="E701" s="20"/>
      <c r="F701" s="19"/>
      <c r="G701" s="18"/>
      <c r="H701" s="18"/>
      <c r="I701" s="18"/>
      <c r="J701" s="18"/>
      <c r="K701" s="18"/>
      <c r="L701" s="20"/>
      <c r="M701" s="21"/>
      <c r="N701" s="19"/>
      <c r="O701" s="5"/>
    </row>
    <row r="702" spans="1:15" x14ac:dyDescent="0.3">
      <c r="A702" s="25"/>
      <c r="B702" s="26"/>
      <c r="C702" s="24"/>
      <c r="D702" s="17">
        <v>1699</v>
      </c>
      <c r="E702" s="20"/>
      <c r="F702" s="19"/>
      <c r="G702" s="18"/>
      <c r="H702" s="18"/>
      <c r="I702" s="18"/>
      <c r="J702" s="18"/>
      <c r="K702" s="18"/>
      <c r="L702" s="20"/>
      <c r="M702" s="21"/>
      <c r="N702" s="19"/>
      <c r="O702" s="5"/>
    </row>
    <row r="703" spans="1:15" x14ac:dyDescent="0.3">
      <c r="A703" s="25"/>
      <c r="B703" s="26"/>
      <c r="C703" s="24"/>
      <c r="D703" s="17">
        <v>1700</v>
      </c>
      <c r="E703" s="20"/>
      <c r="F703" s="19"/>
      <c r="G703" s="18"/>
      <c r="H703" s="18"/>
      <c r="I703" s="18"/>
      <c r="J703" s="18"/>
      <c r="K703" s="18"/>
      <c r="L703" s="20"/>
      <c r="M703" s="21"/>
      <c r="N703" s="19"/>
      <c r="O703" s="5"/>
    </row>
    <row r="704" spans="1:15" x14ac:dyDescent="0.3">
      <c r="A704" s="25"/>
      <c r="B704" s="26"/>
      <c r="C704" s="24"/>
      <c r="D704" s="17">
        <v>1701</v>
      </c>
      <c r="E704" s="20"/>
      <c r="F704" s="19"/>
      <c r="G704" s="18"/>
      <c r="H704" s="18"/>
      <c r="I704" s="18"/>
      <c r="J704" s="18"/>
      <c r="K704" s="18"/>
      <c r="L704" s="20"/>
      <c r="M704" s="21"/>
      <c r="N704" s="19"/>
      <c r="O704" s="5"/>
    </row>
    <row r="705" spans="1:15" x14ac:dyDescent="0.3">
      <c r="A705" s="25"/>
      <c r="B705" s="26"/>
      <c r="C705" s="24"/>
      <c r="D705" s="17">
        <v>1702</v>
      </c>
      <c r="E705" s="20"/>
      <c r="F705" s="19"/>
      <c r="G705" s="18"/>
      <c r="H705" s="18"/>
      <c r="I705" s="18"/>
      <c r="J705" s="18"/>
      <c r="K705" s="18"/>
      <c r="L705" s="20"/>
      <c r="M705" s="21"/>
      <c r="N705" s="19"/>
      <c r="O705" s="5"/>
    </row>
    <row r="706" spans="1:15" x14ac:dyDescent="0.3">
      <c r="A706" s="25"/>
      <c r="B706" s="26"/>
      <c r="C706" s="24"/>
      <c r="D706" s="17">
        <v>1703</v>
      </c>
      <c r="E706" s="20"/>
      <c r="F706" s="19"/>
      <c r="G706" s="18"/>
      <c r="H706" s="18"/>
      <c r="I706" s="18"/>
      <c r="J706" s="18"/>
      <c r="K706" s="18"/>
      <c r="L706" s="20"/>
      <c r="M706" s="21"/>
      <c r="N706" s="19"/>
      <c r="O706" s="5"/>
    </row>
    <row r="707" spans="1:15" x14ac:dyDescent="0.3">
      <c r="A707" s="25"/>
      <c r="B707" s="26"/>
      <c r="C707" s="24"/>
      <c r="D707" s="17">
        <v>1704</v>
      </c>
      <c r="E707" s="20"/>
      <c r="F707" s="19"/>
      <c r="G707" s="18"/>
      <c r="H707" s="18"/>
      <c r="I707" s="18"/>
      <c r="J707" s="18"/>
      <c r="K707" s="18"/>
      <c r="L707" s="20"/>
      <c r="M707" s="21"/>
      <c r="N707" s="19"/>
      <c r="O707" s="5"/>
    </row>
    <row r="708" spans="1:15" x14ac:dyDescent="0.3">
      <c r="A708" s="25"/>
      <c r="B708" s="26"/>
      <c r="C708" s="24"/>
      <c r="D708" s="17">
        <v>1705</v>
      </c>
      <c r="E708" s="20"/>
      <c r="F708" s="19"/>
      <c r="G708" s="18"/>
      <c r="H708" s="18"/>
      <c r="I708" s="18"/>
      <c r="J708" s="18"/>
      <c r="K708" s="18"/>
      <c r="L708" s="20"/>
      <c r="M708" s="21"/>
      <c r="N708" s="19"/>
      <c r="O708" s="5"/>
    </row>
    <row r="709" spans="1:15" x14ac:dyDescent="0.3">
      <c r="A709" s="25"/>
      <c r="B709" s="26"/>
      <c r="C709" s="24"/>
      <c r="D709" s="17">
        <v>1706</v>
      </c>
      <c r="E709" s="20"/>
      <c r="F709" s="19"/>
      <c r="G709" s="18"/>
      <c r="H709" s="18"/>
      <c r="I709" s="18"/>
      <c r="J709" s="18"/>
      <c r="K709" s="18"/>
      <c r="L709" s="20"/>
      <c r="M709" s="21"/>
      <c r="N709" s="19"/>
      <c r="O709" s="5"/>
    </row>
    <row r="710" spans="1:15" x14ac:dyDescent="0.3">
      <c r="A710" s="25"/>
      <c r="B710" s="26"/>
      <c r="C710" s="24"/>
      <c r="D710" s="17">
        <v>1707</v>
      </c>
      <c r="E710" s="20"/>
      <c r="F710" s="19"/>
      <c r="G710" s="18"/>
      <c r="H710" s="18"/>
      <c r="I710" s="18"/>
      <c r="J710" s="18"/>
      <c r="K710" s="18"/>
      <c r="L710" s="20"/>
      <c r="M710" s="21"/>
      <c r="N710" s="19"/>
      <c r="O710" s="5"/>
    </row>
    <row r="711" spans="1:15" x14ac:dyDescent="0.3">
      <c r="A711" s="25"/>
      <c r="B711" s="26"/>
      <c r="C711" s="24"/>
      <c r="D711" s="17">
        <v>1708</v>
      </c>
      <c r="E711" s="20"/>
      <c r="F711" s="19"/>
      <c r="G711" s="18"/>
      <c r="H711" s="18"/>
      <c r="I711" s="18"/>
      <c r="J711" s="18"/>
      <c r="K711" s="18"/>
      <c r="L711" s="20"/>
      <c r="M711" s="21"/>
      <c r="N711" s="19"/>
      <c r="O711" s="5"/>
    </row>
    <row r="712" spans="1:15" x14ac:dyDescent="0.3">
      <c r="A712" s="25"/>
      <c r="B712" s="26"/>
      <c r="C712" s="24"/>
      <c r="D712" s="17">
        <v>1709</v>
      </c>
      <c r="E712" s="20"/>
      <c r="F712" s="19"/>
      <c r="G712" s="18"/>
      <c r="H712" s="18"/>
      <c r="I712" s="18"/>
      <c r="J712" s="18"/>
      <c r="K712" s="18"/>
      <c r="L712" s="20"/>
      <c r="M712" s="21"/>
      <c r="N712" s="19"/>
      <c r="O712" s="5"/>
    </row>
    <row r="713" spans="1:15" x14ac:dyDescent="0.3">
      <c r="A713" s="25"/>
      <c r="B713" s="26"/>
      <c r="C713" s="24"/>
      <c r="D713" s="17">
        <v>1710</v>
      </c>
      <c r="E713" s="20"/>
      <c r="F713" s="19"/>
      <c r="G713" s="18"/>
      <c r="H713" s="18"/>
      <c r="I713" s="18"/>
      <c r="J713" s="18"/>
      <c r="K713" s="18"/>
      <c r="L713" s="20"/>
      <c r="M713" s="21"/>
      <c r="N713" s="19"/>
      <c r="O713" s="5"/>
    </row>
    <row r="714" spans="1:15" x14ac:dyDescent="0.3">
      <c r="A714" s="25"/>
      <c r="B714" s="26"/>
      <c r="C714" s="24"/>
      <c r="D714" s="17">
        <v>1711</v>
      </c>
      <c r="E714" s="20"/>
      <c r="F714" s="19"/>
      <c r="G714" s="18"/>
      <c r="H714" s="18"/>
      <c r="I714" s="18"/>
      <c r="J714" s="18"/>
      <c r="K714" s="18"/>
      <c r="L714" s="20"/>
      <c r="M714" s="21"/>
      <c r="N714" s="19"/>
      <c r="O714" s="5"/>
    </row>
    <row r="715" spans="1:15" x14ac:dyDescent="0.3">
      <c r="A715" s="25"/>
      <c r="B715" s="26"/>
      <c r="C715" s="24"/>
      <c r="D715" s="17">
        <v>1712</v>
      </c>
      <c r="E715" s="20"/>
      <c r="F715" s="19"/>
      <c r="G715" s="18"/>
      <c r="H715" s="18"/>
      <c r="I715" s="18"/>
      <c r="J715" s="18"/>
      <c r="K715" s="18"/>
      <c r="L715" s="20"/>
      <c r="M715" s="21"/>
      <c r="N715" s="19"/>
      <c r="O715" s="5"/>
    </row>
    <row r="716" spans="1:15" x14ac:dyDescent="0.3">
      <c r="A716" s="25"/>
      <c r="B716" s="26"/>
      <c r="C716" s="24"/>
      <c r="D716" s="17">
        <v>1713</v>
      </c>
      <c r="E716" s="20"/>
      <c r="F716" s="19"/>
      <c r="G716" s="18"/>
      <c r="H716" s="18"/>
      <c r="I716" s="18"/>
      <c r="J716" s="18"/>
      <c r="K716" s="18"/>
      <c r="L716" s="20"/>
      <c r="M716" s="21"/>
      <c r="N716" s="19"/>
      <c r="O716" s="5"/>
    </row>
    <row r="717" spans="1:15" x14ac:dyDescent="0.3">
      <c r="A717" s="25"/>
      <c r="B717" s="26"/>
      <c r="C717" s="24"/>
      <c r="D717" s="17">
        <v>1714</v>
      </c>
      <c r="E717" s="20"/>
      <c r="F717" s="19"/>
      <c r="G717" s="18"/>
      <c r="H717" s="18"/>
      <c r="I717" s="18"/>
      <c r="J717" s="18"/>
      <c r="K717" s="18"/>
      <c r="L717" s="20"/>
      <c r="M717" s="21"/>
      <c r="N717" s="19"/>
      <c r="O717" s="5"/>
    </row>
    <row r="718" spans="1:15" x14ac:dyDescent="0.3">
      <c r="A718" s="25"/>
      <c r="B718" s="26"/>
      <c r="C718" s="24"/>
      <c r="D718" s="17">
        <v>1715</v>
      </c>
      <c r="E718" s="20"/>
      <c r="F718" s="19"/>
      <c r="G718" s="18"/>
      <c r="H718" s="18"/>
      <c r="I718" s="18"/>
      <c r="J718" s="18"/>
      <c r="K718" s="18"/>
      <c r="L718" s="20"/>
      <c r="M718" s="21"/>
      <c r="N718" s="19"/>
      <c r="O718" s="5"/>
    </row>
    <row r="719" spans="1:15" x14ac:dyDescent="0.3">
      <c r="A719" s="25"/>
      <c r="B719" s="26"/>
      <c r="C719" s="24"/>
      <c r="D719" s="17">
        <v>1716</v>
      </c>
      <c r="E719" s="20"/>
      <c r="F719" s="19"/>
      <c r="G719" s="18"/>
      <c r="H719" s="18"/>
      <c r="I719" s="18"/>
      <c r="J719" s="18"/>
      <c r="K719" s="18"/>
      <c r="L719" s="20"/>
      <c r="M719" s="21"/>
      <c r="N719" s="19"/>
      <c r="O719" s="5"/>
    </row>
    <row r="720" spans="1:15" x14ac:dyDescent="0.3">
      <c r="A720" s="25"/>
      <c r="B720" s="26"/>
      <c r="C720" s="24"/>
      <c r="D720" s="17">
        <v>1717</v>
      </c>
      <c r="E720" s="20"/>
      <c r="F720" s="19"/>
      <c r="G720" s="18"/>
      <c r="H720" s="18"/>
      <c r="I720" s="18"/>
      <c r="J720" s="18"/>
      <c r="K720" s="18"/>
      <c r="L720" s="20"/>
      <c r="M720" s="21"/>
      <c r="N720" s="19"/>
      <c r="O720" s="5"/>
    </row>
    <row r="721" spans="1:15" x14ac:dyDescent="0.3">
      <c r="A721" s="25"/>
      <c r="B721" s="26"/>
      <c r="C721" s="24"/>
      <c r="D721" s="17">
        <v>1718</v>
      </c>
      <c r="E721" s="20"/>
      <c r="F721" s="19"/>
      <c r="G721" s="18"/>
      <c r="H721" s="18"/>
      <c r="I721" s="18"/>
      <c r="J721" s="18"/>
      <c r="K721" s="18"/>
      <c r="L721" s="20"/>
      <c r="M721" s="21"/>
      <c r="N721" s="19"/>
      <c r="O721" s="5"/>
    </row>
    <row r="722" spans="1:15" x14ac:dyDescent="0.3">
      <c r="A722" s="25"/>
      <c r="B722" s="26"/>
      <c r="C722" s="24"/>
      <c r="D722" s="17">
        <v>1719</v>
      </c>
      <c r="E722" s="20"/>
      <c r="F722" s="19"/>
      <c r="G722" s="18"/>
      <c r="H722" s="18"/>
      <c r="I722" s="18"/>
      <c r="J722" s="18"/>
      <c r="K722" s="18"/>
      <c r="L722" s="20"/>
      <c r="M722" s="21"/>
      <c r="N722" s="19"/>
      <c r="O722" s="5"/>
    </row>
    <row r="723" spans="1:15" x14ac:dyDescent="0.3">
      <c r="A723" s="25"/>
      <c r="B723" s="26"/>
      <c r="C723" s="24"/>
      <c r="D723" s="17">
        <v>1720</v>
      </c>
      <c r="E723" s="20"/>
      <c r="F723" s="19"/>
      <c r="G723" s="18"/>
      <c r="H723" s="18"/>
      <c r="I723" s="18"/>
      <c r="J723" s="18"/>
      <c r="K723" s="18"/>
      <c r="L723" s="20"/>
      <c r="M723" s="21"/>
      <c r="N723" s="19"/>
      <c r="O723" s="5"/>
    </row>
    <row r="724" spans="1:15" x14ac:dyDescent="0.3">
      <c r="A724" s="25"/>
      <c r="B724" s="26"/>
      <c r="C724" s="24"/>
      <c r="D724" s="17">
        <v>1721</v>
      </c>
      <c r="E724" s="20"/>
      <c r="F724" s="19"/>
      <c r="G724" s="18"/>
      <c r="H724" s="18"/>
      <c r="I724" s="18"/>
      <c r="J724" s="18"/>
      <c r="K724" s="18"/>
      <c r="L724" s="20"/>
      <c r="M724" s="21"/>
      <c r="N724" s="19"/>
      <c r="O724" s="5"/>
    </row>
    <row r="725" spans="1:15" x14ac:dyDescent="0.3">
      <c r="A725" s="25"/>
      <c r="B725" s="26"/>
      <c r="C725" s="24"/>
      <c r="D725" s="17">
        <v>1722</v>
      </c>
      <c r="E725" s="20"/>
      <c r="F725" s="19"/>
      <c r="G725" s="18"/>
      <c r="H725" s="18"/>
      <c r="I725" s="18"/>
      <c r="J725" s="18"/>
      <c r="K725" s="18"/>
      <c r="L725" s="20"/>
      <c r="M725" s="21"/>
      <c r="N725" s="19"/>
      <c r="O725" s="5"/>
    </row>
    <row r="726" spans="1:15" x14ac:dyDescent="0.3">
      <c r="A726" s="25"/>
      <c r="B726" s="26"/>
      <c r="C726" s="24"/>
      <c r="D726" s="17">
        <v>1723</v>
      </c>
      <c r="E726" s="20"/>
      <c r="F726" s="19"/>
      <c r="G726" s="18"/>
      <c r="H726" s="18"/>
      <c r="I726" s="18"/>
      <c r="J726" s="18"/>
      <c r="K726" s="18"/>
      <c r="L726" s="20"/>
      <c r="M726" s="21"/>
      <c r="N726" s="19"/>
      <c r="O726" s="5"/>
    </row>
    <row r="727" spans="1:15" x14ac:dyDescent="0.3">
      <c r="A727" s="25"/>
      <c r="B727" s="26"/>
      <c r="C727" s="24"/>
      <c r="D727" s="17">
        <v>1724</v>
      </c>
      <c r="E727" s="20"/>
      <c r="F727" s="19"/>
      <c r="G727" s="18"/>
      <c r="H727" s="18"/>
      <c r="I727" s="18"/>
      <c r="J727" s="18"/>
      <c r="K727" s="18"/>
      <c r="L727" s="20"/>
      <c r="M727" s="21"/>
      <c r="N727" s="19"/>
      <c r="O727" s="5"/>
    </row>
    <row r="728" spans="1:15" x14ac:dyDescent="0.3">
      <c r="A728" s="25"/>
      <c r="B728" s="26"/>
      <c r="C728" s="24"/>
      <c r="D728" s="17">
        <v>1725</v>
      </c>
      <c r="E728" s="20"/>
      <c r="F728" s="19"/>
      <c r="G728" s="18"/>
      <c r="H728" s="18"/>
      <c r="I728" s="18"/>
      <c r="J728" s="18"/>
      <c r="K728" s="18"/>
      <c r="L728" s="20"/>
      <c r="M728" s="21"/>
      <c r="N728" s="19"/>
      <c r="O728" s="5"/>
    </row>
    <row r="729" spans="1:15" x14ac:dyDescent="0.3">
      <c r="A729" s="25"/>
      <c r="B729" s="26"/>
      <c r="C729" s="24"/>
      <c r="D729" s="17">
        <v>1726</v>
      </c>
      <c r="E729" s="20"/>
      <c r="F729" s="19"/>
      <c r="G729" s="18"/>
      <c r="H729" s="18"/>
      <c r="I729" s="18"/>
      <c r="J729" s="18"/>
      <c r="K729" s="18"/>
      <c r="L729" s="20"/>
      <c r="M729" s="21"/>
      <c r="N729" s="19"/>
      <c r="O729" s="5"/>
    </row>
    <row r="730" spans="1:15" x14ac:dyDescent="0.3">
      <c r="A730" s="25"/>
      <c r="B730" s="26"/>
      <c r="C730" s="24"/>
      <c r="D730" s="17">
        <v>1727</v>
      </c>
      <c r="E730" s="20"/>
      <c r="F730" s="19"/>
      <c r="G730" s="18"/>
      <c r="H730" s="18"/>
      <c r="I730" s="18"/>
      <c r="J730" s="18"/>
      <c r="K730" s="18"/>
      <c r="L730" s="20"/>
      <c r="M730" s="21"/>
      <c r="N730" s="19"/>
      <c r="O730" s="5"/>
    </row>
    <row r="731" spans="1:15" x14ac:dyDescent="0.3">
      <c r="A731" s="25"/>
      <c r="B731" s="26"/>
      <c r="C731" s="24"/>
      <c r="D731" s="17">
        <v>1728</v>
      </c>
      <c r="E731" s="20"/>
      <c r="F731" s="19"/>
      <c r="G731" s="18"/>
      <c r="H731" s="18"/>
      <c r="I731" s="18"/>
      <c r="J731" s="18"/>
      <c r="K731" s="18"/>
      <c r="L731" s="20"/>
      <c r="M731" s="21"/>
      <c r="N731" s="19"/>
      <c r="O731" s="5"/>
    </row>
    <row r="732" spans="1:15" x14ac:dyDescent="0.3">
      <c r="A732" s="25"/>
      <c r="B732" s="26"/>
      <c r="C732" s="24"/>
      <c r="D732" s="17">
        <v>1729</v>
      </c>
      <c r="E732" s="20"/>
      <c r="F732" s="19"/>
      <c r="G732" s="18"/>
      <c r="H732" s="18"/>
      <c r="I732" s="18"/>
      <c r="J732" s="18"/>
      <c r="K732" s="18"/>
      <c r="L732" s="20"/>
      <c r="M732" s="21"/>
      <c r="N732" s="19"/>
      <c r="O732" s="5"/>
    </row>
    <row r="733" spans="1:15" x14ac:dyDescent="0.3">
      <c r="A733" s="25"/>
      <c r="B733" s="26"/>
      <c r="C733" s="24"/>
      <c r="D733" s="17">
        <v>1730</v>
      </c>
      <c r="E733" s="20"/>
      <c r="F733" s="19"/>
      <c r="G733" s="18"/>
      <c r="H733" s="18"/>
      <c r="I733" s="18"/>
      <c r="J733" s="18"/>
      <c r="K733" s="18"/>
      <c r="L733" s="20"/>
      <c r="M733" s="21"/>
      <c r="N733" s="19"/>
      <c r="O733" s="5"/>
    </row>
    <row r="734" spans="1:15" x14ac:dyDescent="0.3">
      <c r="A734" s="25"/>
      <c r="B734" s="26"/>
      <c r="C734" s="24"/>
      <c r="D734" s="17">
        <v>1731</v>
      </c>
      <c r="E734" s="20"/>
      <c r="F734" s="19"/>
      <c r="G734" s="18"/>
      <c r="H734" s="18"/>
      <c r="I734" s="18"/>
      <c r="J734" s="18"/>
      <c r="K734" s="18"/>
      <c r="L734" s="20"/>
      <c r="M734" s="21"/>
      <c r="N734" s="19"/>
      <c r="O734" s="5"/>
    </row>
    <row r="735" spans="1:15" x14ac:dyDescent="0.3">
      <c r="A735" s="25"/>
      <c r="B735" s="26"/>
      <c r="C735" s="24"/>
      <c r="D735" s="17">
        <v>1732</v>
      </c>
      <c r="E735" s="20"/>
      <c r="F735" s="19"/>
      <c r="G735" s="18"/>
      <c r="H735" s="18"/>
      <c r="I735" s="18"/>
      <c r="J735" s="18"/>
      <c r="K735" s="18"/>
      <c r="L735" s="20"/>
      <c r="M735" s="21"/>
      <c r="N735" s="19"/>
      <c r="O735" s="5"/>
    </row>
    <row r="736" spans="1:15" x14ac:dyDescent="0.3">
      <c r="A736" s="25"/>
      <c r="B736" s="26"/>
      <c r="C736" s="24"/>
      <c r="D736" s="17">
        <v>1733</v>
      </c>
      <c r="E736" s="20"/>
      <c r="F736" s="19"/>
      <c r="G736" s="18"/>
      <c r="H736" s="18"/>
      <c r="I736" s="18"/>
      <c r="J736" s="18"/>
      <c r="K736" s="18"/>
      <c r="L736" s="20"/>
      <c r="M736" s="21"/>
      <c r="N736" s="19"/>
      <c r="O736" s="5"/>
    </row>
    <row r="737" spans="1:15" x14ac:dyDescent="0.3">
      <c r="A737" s="25"/>
      <c r="B737" s="26"/>
      <c r="C737" s="24"/>
      <c r="D737" s="17">
        <v>1734</v>
      </c>
      <c r="E737" s="20"/>
      <c r="F737" s="19"/>
      <c r="G737" s="18"/>
      <c r="H737" s="18"/>
      <c r="I737" s="18"/>
      <c r="J737" s="18"/>
      <c r="K737" s="18"/>
      <c r="L737" s="20"/>
      <c r="M737" s="21"/>
      <c r="N737" s="19"/>
      <c r="O737" s="5"/>
    </row>
    <row r="738" spans="1:15" x14ac:dyDescent="0.3">
      <c r="A738" s="25"/>
      <c r="B738" s="26"/>
      <c r="C738" s="24"/>
      <c r="D738" s="17">
        <v>1735</v>
      </c>
      <c r="E738" s="20"/>
      <c r="F738" s="19"/>
      <c r="G738" s="18"/>
      <c r="H738" s="18"/>
      <c r="I738" s="18"/>
      <c r="J738" s="18"/>
      <c r="K738" s="18"/>
      <c r="L738" s="20"/>
      <c r="M738" s="21"/>
      <c r="N738" s="19"/>
      <c r="O738" s="5"/>
    </row>
    <row r="739" spans="1:15" x14ac:dyDescent="0.3">
      <c r="A739" s="25"/>
      <c r="B739" s="26"/>
      <c r="C739" s="24"/>
      <c r="D739" s="17">
        <v>1736</v>
      </c>
      <c r="E739" s="20"/>
      <c r="F739" s="19"/>
      <c r="G739" s="18"/>
      <c r="H739" s="18"/>
      <c r="I739" s="18"/>
      <c r="J739" s="18"/>
      <c r="K739" s="18"/>
      <c r="L739" s="20"/>
      <c r="M739" s="21"/>
      <c r="N739" s="19"/>
      <c r="O739" s="5"/>
    </row>
    <row r="740" spans="1:15" x14ac:dyDescent="0.3">
      <c r="A740" s="25"/>
      <c r="B740" s="26"/>
      <c r="C740" s="24"/>
      <c r="D740" s="17">
        <v>1737</v>
      </c>
      <c r="E740" s="20"/>
      <c r="F740" s="19"/>
      <c r="G740" s="18"/>
      <c r="H740" s="18"/>
      <c r="I740" s="18"/>
      <c r="J740" s="18"/>
      <c r="K740" s="18"/>
      <c r="L740" s="20"/>
      <c r="M740" s="21"/>
      <c r="N740" s="19"/>
      <c r="O740" s="5"/>
    </row>
    <row r="741" spans="1:15" x14ac:dyDescent="0.3">
      <c r="A741" s="25"/>
      <c r="B741" s="26"/>
      <c r="C741" s="24"/>
      <c r="D741" s="17">
        <v>1738</v>
      </c>
      <c r="E741" s="20"/>
      <c r="F741" s="19"/>
      <c r="G741" s="18"/>
      <c r="H741" s="18"/>
      <c r="I741" s="18"/>
      <c r="J741" s="18"/>
      <c r="K741" s="18"/>
      <c r="L741" s="20"/>
      <c r="M741" s="21"/>
      <c r="N741" s="19"/>
      <c r="O741" s="5"/>
    </row>
    <row r="742" spans="1:15" x14ac:dyDescent="0.3">
      <c r="A742" s="25"/>
      <c r="B742" s="26"/>
      <c r="C742" s="24"/>
      <c r="D742" s="17">
        <v>1739</v>
      </c>
      <c r="E742" s="20"/>
      <c r="F742" s="19"/>
      <c r="G742" s="18"/>
      <c r="H742" s="18"/>
      <c r="I742" s="18"/>
      <c r="J742" s="18"/>
      <c r="K742" s="18"/>
      <c r="L742" s="20"/>
      <c r="M742" s="21"/>
      <c r="N742" s="19"/>
      <c r="O742" s="5"/>
    </row>
    <row r="743" spans="1:15" x14ac:dyDescent="0.3">
      <c r="A743" s="25"/>
      <c r="B743" s="26"/>
      <c r="C743" s="24"/>
      <c r="D743" s="17">
        <v>1740</v>
      </c>
      <c r="E743" s="20"/>
      <c r="F743" s="19"/>
      <c r="G743" s="18"/>
      <c r="H743" s="18"/>
      <c r="I743" s="18"/>
      <c r="J743" s="18"/>
      <c r="K743" s="18"/>
      <c r="L743" s="20"/>
      <c r="M743" s="21"/>
      <c r="N743" s="19"/>
      <c r="O743" s="5"/>
    </row>
    <row r="744" spans="1:15" x14ac:dyDescent="0.3">
      <c r="A744" s="25"/>
      <c r="B744" s="26"/>
      <c r="C744" s="24"/>
      <c r="D744" s="17">
        <v>1741</v>
      </c>
      <c r="E744" s="20"/>
      <c r="F744" s="19"/>
      <c r="G744" s="18"/>
      <c r="H744" s="18"/>
      <c r="I744" s="18"/>
      <c r="J744" s="18"/>
      <c r="K744" s="18"/>
      <c r="L744" s="20"/>
      <c r="M744" s="21"/>
      <c r="N744" s="19"/>
      <c r="O744" s="5"/>
    </row>
    <row r="745" spans="1:15" x14ac:dyDescent="0.3">
      <c r="A745" s="25"/>
      <c r="B745" s="26"/>
      <c r="C745" s="24"/>
      <c r="D745" s="17">
        <v>1742</v>
      </c>
      <c r="E745" s="20"/>
      <c r="F745" s="19"/>
      <c r="G745" s="18"/>
      <c r="H745" s="18"/>
      <c r="I745" s="18"/>
      <c r="J745" s="18"/>
      <c r="K745" s="18"/>
      <c r="L745" s="20"/>
      <c r="M745" s="21"/>
      <c r="N745" s="19"/>
      <c r="O745" s="5"/>
    </row>
    <row r="746" spans="1:15" x14ac:dyDescent="0.3">
      <c r="A746" s="25"/>
      <c r="B746" s="26"/>
      <c r="C746" s="24"/>
      <c r="D746" s="17">
        <v>1743</v>
      </c>
      <c r="E746" s="20"/>
      <c r="F746" s="19"/>
      <c r="G746" s="18"/>
      <c r="H746" s="18"/>
      <c r="I746" s="18"/>
      <c r="J746" s="18"/>
      <c r="K746" s="18"/>
      <c r="L746" s="20"/>
      <c r="M746" s="21"/>
      <c r="N746" s="19"/>
      <c r="O746" s="5"/>
    </row>
    <row r="747" spans="1:15" x14ac:dyDescent="0.3">
      <c r="A747" s="25"/>
      <c r="B747" s="26"/>
      <c r="C747" s="24"/>
      <c r="D747" s="17">
        <v>1744</v>
      </c>
      <c r="E747" s="20"/>
      <c r="F747" s="19"/>
      <c r="G747" s="18"/>
      <c r="H747" s="18"/>
      <c r="I747" s="18"/>
      <c r="J747" s="18"/>
      <c r="K747" s="18"/>
      <c r="L747" s="20"/>
      <c r="M747" s="21"/>
      <c r="N747" s="19"/>
      <c r="O747" s="5"/>
    </row>
    <row r="748" spans="1:15" x14ac:dyDescent="0.3">
      <c r="A748" s="25"/>
      <c r="B748" s="26"/>
      <c r="C748" s="24"/>
      <c r="D748" s="17">
        <v>1745</v>
      </c>
      <c r="E748" s="20"/>
      <c r="F748" s="19"/>
      <c r="G748" s="18"/>
      <c r="H748" s="18"/>
      <c r="I748" s="18"/>
      <c r="J748" s="18"/>
      <c r="K748" s="18"/>
      <c r="L748" s="20"/>
      <c r="M748" s="21"/>
      <c r="N748" s="19"/>
      <c r="O748" s="5"/>
    </row>
    <row r="749" spans="1:15" x14ac:dyDescent="0.3">
      <c r="A749" s="25"/>
      <c r="B749" s="26"/>
      <c r="C749" s="24"/>
      <c r="D749" s="17">
        <v>1746</v>
      </c>
      <c r="E749" s="20"/>
      <c r="F749" s="19"/>
      <c r="G749" s="18"/>
      <c r="H749" s="18"/>
      <c r="I749" s="18"/>
      <c r="J749" s="18"/>
      <c r="K749" s="18"/>
      <c r="L749" s="20"/>
      <c r="M749" s="21"/>
      <c r="N749" s="19"/>
      <c r="O749" s="5"/>
    </row>
    <row r="750" spans="1:15" x14ac:dyDescent="0.3">
      <c r="A750" s="25"/>
      <c r="B750" s="26"/>
      <c r="C750" s="24"/>
      <c r="D750" s="17">
        <v>1747</v>
      </c>
      <c r="E750" s="20"/>
      <c r="F750" s="19"/>
      <c r="G750" s="18"/>
      <c r="H750" s="18"/>
      <c r="I750" s="18"/>
      <c r="J750" s="18"/>
      <c r="K750" s="18"/>
      <c r="L750" s="20"/>
      <c r="M750" s="21"/>
      <c r="N750" s="19"/>
      <c r="O750" s="5"/>
    </row>
    <row r="751" spans="1:15" x14ac:dyDescent="0.3">
      <c r="A751" s="25"/>
      <c r="B751" s="26"/>
      <c r="C751" s="24"/>
      <c r="D751" s="17">
        <v>1748</v>
      </c>
      <c r="E751" s="20"/>
      <c r="F751" s="19"/>
      <c r="G751" s="18"/>
      <c r="H751" s="18"/>
      <c r="I751" s="18"/>
      <c r="J751" s="18"/>
      <c r="K751" s="18"/>
      <c r="L751" s="20"/>
      <c r="M751" s="21"/>
      <c r="N751" s="19"/>
      <c r="O751" s="5"/>
    </row>
    <row r="752" spans="1:15" x14ac:dyDescent="0.3">
      <c r="A752" s="25"/>
      <c r="B752" s="26"/>
      <c r="C752" s="24"/>
      <c r="D752" s="17">
        <v>1749</v>
      </c>
      <c r="E752" s="20"/>
      <c r="F752" s="19"/>
      <c r="G752" s="18"/>
      <c r="H752" s="18"/>
      <c r="I752" s="18"/>
      <c r="J752" s="18"/>
      <c r="K752" s="18"/>
      <c r="L752" s="20"/>
      <c r="M752" s="21"/>
      <c r="N752" s="19"/>
      <c r="O752" s="5"/>
    </row>
    <row r="753" spans="1:15" x14ac:dyDescent="0.3">
      <c r="A753" s="25"/>
      <c r="B753" s="26"/>
      <c r="C753" s="24"/>
      <c r="D753" s="17">
        <v>1750</v>
      </c>
      <c r="E753" s="20"/>
      <c r="F753" s="19"/>
      <c r="G753" s="18"/>
      <c r="H753" s="18"/>
      <c r="I753" s="18"/>
      <c r="J753" s="18"/>
      <c r="K753" s="18"/>
      <c r="L753" s="20"/>
      <c r="M753" s="21"/>
      <c r="N753" s="19"/>
      <c r="O753" s="5"/>
    </row>
    <row r="754" spans="1:15" x14ac:dyDescent="0.3">
      <c r="A754" s="25"/>
      <c r="B754" s="26"/>
      <c r="C754" s="24"/>
      <c r="D754" s="17">
        <v>1751</v>
      </c>
      <c r="E754" s="20"/>
      <c r="F754" s="19"/>
      <c r="G754" s="18"/>
      <c r="H754" s="18"/>
      <c r="I754" s="18"/>
      <c r="J754" s="18"/>
      <c r="K754" s="18"/>
      <c r="L754" s="20"/>
      <c r="M754" s="21"/>
      <c r="N754" s="19"/>
      <c r="O754" s="5"/>
    </row>
    <row r="755" spans="1:15" x14ac:dyDescent="0.3">
      <c r="A755" s="25"/>
      <c r="B755" s="26"/>
      <c r="C755" s="24"/>
      <c r="D755" s="17">
        <v>1752</v>
      </c>
      <c r="E755" s="20"/>
      <c r="F755" s="19"/>
      <c r="G755" s="18"/>
      <c r="H755" s="18"/>
      <c r="I755" s="18"/>
      <c r="J755" s="18"/>
      <c r="K755" s="18"/>
      <c r="L755" s="20"/>
      <c r="M755" s="21"/>
      <c r="N755" s="19"/>
      <c r="O755" s="5"/>
    </row>
    <row r="756" spans="1:15" x14ac:dyDescent="0.3">
      <c r="A756" s="25"/>
      <c r="B756" s="26"/>
      <c r="C756" s="24"/>
      <c r="D756" s="17">
        <v>1753</v>
      </c>
      <c r="E756" s="20"/>
      <c r="F756" s="19"/>
      <c r="G756" s="18"/>
      <c r="H756" s="18"/>
      <c r="I756" s="18"/>
      <c r="J756" s="18"/>
      <c r="K756" s="18"/>
      <c r="L756" s="20"/>
      <c r="M756" s="21"/>
      <c r="N756" s="19"/>
      <c r="O756" s="5"/>
    </row>
    <row r="757" spans="1:15" x14ac:dyDescent="0.3">
      <c r="A757" s="25"/>
      <c r="B757" s="26"/>
      <c r="C757" s="24"/>
      <c r="D757" s="17">
        <v>1754</v>
      </c>
      <c r="E757" s="20"/>
      <c r="F757" s="19"/>
      <c r="G757" s="18"/>
      <c r="H757" s="18"/>
      <c r="I757" s="18"/>
      <c r="J757" s="18"/>
      <c r="K757" s="18"/>
      <c r="L757" s="20"/>
      <c r="M757" s="21"/>
      <c r="N757" s="19"/>
      <c r="O757" s="5"/>
    </row>
    <row r="758" spans="1:15" x14ac:dyDescent="0.3">
      <c r="A758" s="25"/>
      <c r="B758" s="26"/>
      <c r="C758" s="24"/>
      <c r="D758" s="17">
        <v>1755</v>
      </c>
      <c r="E758" s="20"/>
      <c r="F758" s="19"/>
      <c r="G758" s="18"/>
      <c r="H758" s="18"/>
      <c r="I758" s="18"/>
      <c r="J758" s="18"/>
      <c r="K758" s="18"/>
      <c r="L758" s="20"/>
      <c r="M758" s="21"/>
      <c r="N758" s="19"/>
      <c r="O758" s="5"/>
    </row>
    <row r="759" spans="1:15" x14ac:dyDescent="0.3">
      <c r="A759" s="25"/>
      <c r="B759" s="26"/>
      <c r="C759" s="24"/>
      <c r="D759" s="17">
        <v>1756</v>
      </c>
      <c r="E759" s="20"/>
      <c r="F759" s="19"/>
      <c r="G759" s="18"/>
      <c r="H759" s="18"/>
      <c r="I759" s="18"/>
      <c r="J759" s="18"/>
      <c r="K759" s="18"/>
      <c r="L759" s="20"/>
      <c r="M759" s="21"/>
      <c r="N759" s="19"/>
      <c r="O759" s="5"/>
    </row>
    <row r="760" spans="1:15" x14ac:dyDescent="0.3">
      <c r="A760" s="25"/>
      <c r="B760" s="26"/>
      <c r="C760" s="24"/>
      <c r="D760" s="17">
        <v>1757</v>
      </c>
      <c r="E760" s="20"/>
      <c r="F760" s="19"/>
      <c r="G760" s="18"/>
      <c r="H760" s="18"/>
      <c r="I760" s="18"/>
      <c r="J760" s="18"/>
      <c r="K760" s="18"/>
      <c r="L760" s="20"/>
      <c r="M760" s="21"/>
      <c r="N760" s="19"/>
      <c r="O760" s="5"/>
    </row>
    <row r="761" spans="1:15" x14ac:dyDescent="0.3">
      <c r="A761" s="25"/>
      <c r="B761" s="26"/>
      <c r="C761" s="24"/>
      <c r="D761" s="17">
        <v>1758</v>
      </c>
      <c r="E761" s="20"/>
      <c r="F761" s="19"/>
      <c r="G761" s="18"/>
      <c r="H761" s="18"/>
      <c r="I761" s="18"/>
      <c r="J761" s="18"/>
      <c r="K761" s="18"/>
      <c r="L761" s="20"/>
      <c r="M761" s="21"/>
      <c r="N761" s="19"/>
      <c r="O761" s="5"/>
    </row>
    <row r="762" spans="1:15" x14ac:dyDescent="0.3">
      <c r="A762" s="25"/>
      <c r="B762" s="26"/>
      <c r="C762" s="24"/>
      <c r="D762" s="17">
        <v>1759</v>
      </c>
      <c r="E762" s="20"/>
      <c r="F762" s="19"/>
      <c r="G762" s="18"/>
      <c r="H762" s="18"/>
      <c r="I762" s="18"/>
      <c r="J762" s="18"/>
      <c r="K762" s="18"/>
      <c r="L762" s="20"/>
      <c r="M762" s="21"/>
      <c r="N762" s="19"/>
      <c r="O762" s="5"/>
    </row>
    <row r="763" spans="1:15" x14ac:dyDescent="0.3">
      <c r="A763" s="25"/>
      <c r="B763" s="26"/>
      <c r="C763" s="24"/>
      <c r="D763" s="17">
        <v>1760</v>
      </c>
      <c r="E763" s="20"/>
      <c r="F763" s="19"/>
      <c r="G763" s="18"/>
      <c r="H763" s="18"/>
      <c r="I763" s="18"/>
      <c r="J763" s="18"/>
      <c r="K763" s="18"/>
      <c r="L763" s="20"/>
      <c r="M763" s="21"/>
      <c r="N763" s="19"/>
      <c r="O763" s="5"/>
    </row>
    <row r="764" spans="1:15" x14ac:dyDescent="0.3">
      <c r="A764" s="25"/>
      <c r="B764" s="26"/>
      <c r="C764" s="24"/>
      <c r="D764" s="17">
        <v>1761</v>
      </c>
      <c r="E764" s="20"/>
      <c r="F764" s="19"/>
      <c r="G764" s="18"/>
      <c r="H764" s="18"/>
      <c r="I764" s="18"/>
      <c r="J764" s="18"/>
      <c r="K764" s="18"/>
      <c r="L764" s="20"/>
      <c r="M764" s="21"/>
      <c r="N764" s="19"/>
      <c r="O764" s="5"/>
    </row>
    <row r="765" spans="1:15" x14ac:dyDescent="0.3">
      <c r="A765" s="25"/>
      <c r="B765" s="26"/>
      <c r="C765" s="24"/>
      <c r="D765" s="17">
        <v>1762</v>
      </c>
      <c r="E765" s="20"/>
      <c r="F765" s="19"/>
      <c r="G765" s="18"/>
      <c r="H765" s="18"/>
      <c r="I765" s="18"/>
      <c r="J765" s="18"/>
      <c r="K765" s="18"/>
      <c r="L765" s="20"/>
      <c r="M765" s="21"/>
      <c r="N765" s="19"/>
      <c r="O765" s="5"/>
    </row>
    <row r="766" spans="1:15" x14ac:dyDescent="0.3">
      <c r="A766" s="25"/>
      <c r="B766" s="26"/>
      <c r="C766" s="24"/>
      <c r="D766" s="17">
        <v>1763</v>
      </c>
      <c r="E766" s="20"/>
      <c r="F766" s="19"/>
      <c r="G766" s="18"/>
      <c r="H766" s="18"/>
      <c r="I766" s="18"/>
      <c r="J766" s="18"/>
      <c r="K766" s="18"/>
      <c r="L766" s="20"/>
      <c r="M766" s="21"/>
      <c r="N766" s="19"/>
      <c r="O766" s="5"/>
    </row>
    <row r="767" spans="1:15" x14ac:dyDescent="0.3">
      <c r="A767" s="25"/>
      <c r="B767" s="26"/>
      <c r="C767" s="24"/>
      <c r="D767" s="17">
        <v>1764</v>
      </c>
      <c r="E767" s="20"/>
      <c r="F767" s="19"/>
      <c r="G767" s="18"/>
      <c r="H767" s="18"/>
      <c r="I767" s="18"/>
      <c r="J767" s="18"/>
      <c r="K767" s="18"/>
      <c r="L767" s="20"/>
      <c r="M767" s="21"/>
      <c r="N767" s="19"/>
      <c r="O767" s="5"/>
    </row>
    <row r="768" spans="1:15" x14ac:dyDescent="0.3">
      <c r="A768" s="25"/>
      <c r="B768" s="26"/>
      <c r="C768" s="24"/>
      <c r="D768" s="17">
        <v>1765</v>
      </c>
      <c r="E768" s="20"/>
      <c r="F768" s="19"/>
      <c r="G768" s="18"/>
      <c r="H768" s="18"/>
      <c r="I768" s="18"/>
      <c r="J768" s="18"/>
      <c r="K768" s="18"/>
      <c r="L768" s="20"/>
      <c r="M768" s="21"/>
      <c r="N768" s="19"/>
      <c r="O768" s="5"/>
    </row>
    <row r="769" spans="1:15" x14ac:dyDescent="0.3">
      <c r="A769" s="25"/>
      <c r="B769" s="26"/>
      <c r="C769" s="24"/>
      <c r="D769" s="17">
        <v>1766</v>
      </c>
      <c r="E769" s="20"/>
      <c r="F769" s="19"/>
      <c r="G769" s="18"/>
      <c r="H769" s="18"/>
      <c r="I769" s="18"/>
      <c r="J769" s="18"/>
      <c r="K769" s="18"/>
      <c r="L769" s="20"/>
      <c r="M769" s="21"/>
      <c r="N769" s="19"/>
      <c r="O769" s="5"/>
    </row>
    <row r="770" spans="1:15" x14ac:dyDescent="0.3">
      <c r="A770" s="25"/>
      <c r="B770" s="26"/>
      <c r="C770" s="24"/>
      <c r="D770" s="17">
        <v>1767</v>
      </c>
      <c r="E770" s="20"/>
      <c r="F770" s="19"/>
      <c r="G770" s="18"/>
      <c r="H770" s="18"/>
      <c r="I770" s="18"/>
      <c r="J770" s="18"/>
      <c r="K770" s="18"/>
      <c r="L770" s="20"/>
      <c r="M770" s="21"/>
      <c r="N770" s="19"/>
      <c r="O770" s="5"/>
    </row>
    <row r="771" spans="1:15" x14ac:dyDescent="0.3">
      <c r="A771" s="25"/>
      <c r="B771" s="26"/>
      <c r="C771" s="24"/>
      <c r="D771" s="17">
        <v>1768</v>
      </c>
      <c r="E771" s="20"/>
      <c r="F771" s="19"/>
      <c r="G771" s="18"/>
      <c r="H771" s="18"/>
      <c r="I771" s="18"/>
      <c r="J771" s="18"/>
      <c r="K771" s="18"/>
      <c r="L771" s="20"/>
      <c r="M771" s="21"/>
      <c r="N771" s="19"/>
      <c r="O771" s="5"/>
    </row>
    <row r="772" spans="1:15" x14ac:dyDescent="0.3">
      <c r="A772" s="25"/>
      <c r="B772" s="26"/>
      <c r="C772" s="24"/>
      <c r="D772" s="17">
        <v>1769</v>
      </c>
      <c r="E772" s="20"/>
      <c r="F772" s="19"/>
      <c r="G772" s="18"/>
      <c r="H772" s="18"/>
      <c r="I772" s="18"/>
      <c r="J772" s="18"/>
      <c r="K772" s="18"/>
      <c r="L772" s="20"/>
      <c r="M772" s="21"/>
      <c r="N772" s="19"/>
      <c r="O772" s="5"/>
    </row>
    <row r="773" spans="1:15" x14ac:dyDescent="0.3">
      <c r="A773" s="25"/>
      <c r="B773" s="26"/>
      <c r="C773" s="24"/>
      <c r="D773" s="17">
        <v>1770</v>
      </c>
      <c r="E773" s="20"/>
      <c r="F773" s="19"/>
      <c r="G773" s="18"/>
      <c r="H773" s="18"/>
      <c r="I773" s="18"/>
      <c r="J773" s="18"/>
      <c r="K773" s="18"/>
      <c r="L773" s="20"/>
      <c r="M773" s="21"/>
      <c r="N773" s="19"/>
      <c r="O773" s="5"/>
    </row>
    <row r="774" spans="1:15" x14ac:dyDescent="0.3">
      <c r="A774" s="25"/>
      <c r="B774" s="26"/>
      <c r="C774" s="24"/>
      <c r="D774" s="17">
        <v>1771</v>
      </c>
      <c r="E774" s="20"/>
      <c r="F774" s="19"/>
      <c r="G774" s="18"/>
      <c r="H774" s="18"/>
      <c r="I774" s="18"/>
      <c r="J774" s="18"/>
      <c r="K774" s="18"/>
      <c r="L774" s="20"/>
      <c r="M774" s="21"/>
      <c r="N774" s="19"/>
      <c r="O774" s="5"/>
    </row>
    <row r="775" spans="1:15" x14ac:dyDescent="0.3">
      <c r="A775" s="25"/>
      <c r="B775" s="26"/>
      <c r="C775" s="24"/>
      <c r="D775" s="17">
        <v>1772</v>
      </c>
      <c r="E775" s="20"/>
      <c r="F775" s="19"/>
      <c r="G775" s="18"/>
      <c r="H775" s="18"/>
      <c r="I775" s="18"/>
      <c r="J775" s="18"/>
      <c r="K775" s="18"/>
      <c r="L775" s="20"/>
      <c r="M775" s="21"/>
      <c r="N775" s="19"/>
      <c r="O775" s="5"/>
    </row>
    <row r="776" spans="1:15" x14ac:dyDescent="0.3">
      <c r="A776" s="25"/>
      <c r="B776" s="26"/>
      <c r="C776" s="24"/>
      <c r="D776" s="17">
        <v>1773</v>
      </c>
      <c r="E776" s="20"/>
      <c r="F776" s="19"/>
      <c r="G776" s="18"/>
      <c r="H776" s="18"/>
      <c r="I776" s="18"/>
      <c r="J776" s="18"/>
      <c r="K776" s="18"/>
      <c r="L776" s="20"/>
      <c r="M776" s="21"/>
      <c r="N776" s="19"/>
      <c r="O776" s="5"/>
    </row>
    <row r="777" spans="1:15" x14ac:dyDescent="0.3">
      <c r="A777" s="25"/>
      <c r="B777" s="26"/>
      <c r="C777" s="24"/>
      <c r="D777" s="17">
        <v>1774</v>
      </c>
      <c r="E777" s="20"/>
      <c r="F777" s="19"/>
      <c r="G777" s="18"/>
      <c r="H777" s="18"/>
      <c r="I777" s="18"/>
      <c r="J777" s="18"/>
      <c r="K777" s="18"/>
      <c r="L777" s="20"/>
      <c r="M777" s="21"/>
      <c r="N777" s="19"/>
      <c r="O777" s="5"/>
    </row>
    <row r="778" spans="1:15" x14ac:dyDescent="0.3">
      <c r="A778" s="25"/>
      <c r="B778" s="26"/>
      <c r="C778" s="24"/>
      <c r="D778" s="17">
        <v>1775</v>
      </c>
      <c r="E778" s="20"/>
      <c r="F778" s="19"/>
      <c r="G778" s="18"/>
      <c r="H778" s="18"/>
      <c r="I778" s="18"/>
      <c r="J778" s="18"/>
      <c r="K778" s="18"/>
      <c r="L778" s="20"/>
      <c r="M778" s="21"/>
      <c r="N778" s="19"/>
      <c r="O778" s="5"/>
    </row>
    <row r="779" spans="1:15" x14ac:dyDescent="0.3">
      <c r="A779" s="25"/>
      <c r="B779" s="26"/>
      <c r="C779" s="24"/>
      <c r="D779" s="17">
        <v>1776</v>
      </c>
      <c r="E779" s="20"/>
      <c r="F779" s="19"/>
      <c r="G779" s="18"/>
      <c r="H779" s="18"/>
      <c r="I779" s="18"/>
      <c r="J779" s="18"/>
      <c r="K779" s="18"/>
      <c r="L779" s="20"/>
      <c r="M779" s="21"/>
      <c r="N779" s="19"/>
      <c r="O779" s="5"/>
    </row>
    <row r="780" spans="1:15" x14ac:dyDescent="0.3">
      <c r="A780" s="25"/>
      <c r="B780" s="26"/>
      <c r="C780" s="24"/>
      <c r="D780" s="17">
        <v>1777</v>
      </c>
      <c r="E780" s="20"/>
      <c r="F780" s="19"/>
      <c r="G780" s="18"/>
      <c r="H780" s="18"/>
      <c r="I780" s="18"/>
      <c r="J780" s="18"/>
      <c r="K780" s="18"/>
      <c r="L780" s="20"/>
      <c r="M780" s="21"/>
      <c r="N780" s="19"/>
      <c r="O780" s="5"/>
    </row>
    <row r="781" spans="1:15" x14ac:dyDescent="0.3">
      <c r="A781" s="25"/>
      <c r="B781" s="26"/>
      <c r="C781" s="24"/>
      <c r="D781" s="17">
        <v>1778</v>
      </c>
      <c r="E781" s="20"/>
      <c r="F781" s="19"/>
      <c r="G781" s="18"/>
      <c r="H781" s="18"/>
      <c r="I781" s="18"/>
      <c r="J781" s="18"/>
      <c r="K781" s="18"/>
      <c r="L781" s="20"/>
      <c r="M781" s="21"/>
      <c r="N781" s="19"/>
      <c r="O781" s="5"/>
    </row>
    <row r="782" spans="1:15" x14ac:dyDescent="0.3">
      <c r="A782" s="25"/>
      <c r="B782" s="26"/>
      <c r="C782" s="24"/>
      <c r="D782" s="17">
        <v>1779</v>
      </c>
      <c r="E782" s="20"/>
      <c r="F782" s="19"/>
      <c r="G782" s="18"/>
      <c r="H782" s="18"/>
      <c r="I782" s="18"/>
      <c r="J782" s="18"/>
      <c r="K782" s="18"/>
      <c r="L782" s="20"/>
      <c r="M782" s="21"/>
      <c r="N782" s="19"/>
      <c r="O782" s="5"/>
    </row>
    <row r="783" spans="1:15" x14ac:dyDescent="0.3">
      <c r="A783" s="25"/>
      <c r="B783" s="26"/>
      <c r="C783" s="24"/>
      <c r="D783" s="17">
        <v>1780</v>
      </c>
      <c r="E783" s="20"/>
      <c r="F783" s="19"/>
      <c r="G783" s="18"/>
      <c r="H783" s="18"/>
      <c r="I783" s="18"/>
      <c r="J783" s="18"/>
      <c r="K783" s="18"/>
      <c r="L783" s="20"/>
      <c r="M783" s="21"/>
      <c r="N783" s="19"/>
      <c r="O783" s="5"/>
    </row>
    <row r="784" spans="1:15" x14ac:dyDescent="0.3">
      <c r="A784" s="25"/>
      <c r="B784" s="26"/>
      <c r="C784" s="24"/>
      <c r="D784" s="17">
        <v>1781</v>
      </c>
      <c r="E784" s="20"/>
      <c r="F784" s="19"/>
      <c r="G784" s="18"/>
      <c r="H784" s="18"/>
      <c r="I784" s="18"/>
      <c r="J784" s="18"/>
      <c r="K784" s="18"/>
      <c r="L784" s="20"/>
      <c r="M784" s="21"/>
      <c r="N784" s="19"/>
      <c r="O784" s="5"/>
    </row>
    <row r="785" spans="1:15" x14ac:dyDescent="0.3">
      <c r="A785" s="25"/>
      <c r="B785" s="26"/>
      <c r="C785" s="24"/>
      <c r="D785" s="17">
        <v>1782</v>
      </c>
      <c r="E785" s="20"/>
      <c r="F785" s="19"/>
      <c r="G785" s="18"/>
      <c r="H785" s="18"/>
      <c r="I785" s="18"/>
      <c r="J785" s="18"/>
      <c r="K785" s="18"/>
      <c r="L785" s="20"/>
      <c r="M785" s="21"/>
      <c r="N785" s="19"/>
      <c r="O785" s="5"/>
    </row>
    <row r="786" spans="1:15" x14ac:dyDescent="0.3">
      <c r="A786" s="25"/>
      <c r="B786" s="26"/>
      <c r="C786" s="24"/>
      <c r="D786" s="17">
        <v>1783</v>
      </c>
      <c r="E786" s="20"/>
      <c r="F786" s="19"/>
      <c r="G786" s="18"/>
      <c r="H786" s="18"/>
      <c r="I786" s="18"/>
      <c r="J786" s="18"/>
      <c r="K786" s="18"/>
      <c r="L786" s="20"/>
      <c r="M786" s="21"/>
      <c r="N786" s="19"/>
      <c r="O786" s="5"/>
    </row>
    <row r="787" spans="1:15" x14ac:dyDescent="0.3">
      <c r="A787" s="25"/>
      <c r="B787" s="26"/>
      <c r="C787" s="24"/>
      <c r="D787" s="17">
        <v>1784</v>
      </c>
      <c r="E787" s="20"/>
      <c r="F787" s="19"/>
      <c r="G787" s="18"/>
      <c r="H787" s="18"/>
      <c r="I787" s="18"/>
      <c r="J787" s="18"/>
      <c r="K787" s="18"/>
      <c r="L787" s="20"/>
      <c r="M787" s="21"/>
      <c r="N787" s="19"/>
      <c r="O787" s="5"/>
    </row>
    <row r="788" spans="1:15" x14ac:dyDescent="0.3">
      <c r="A788" s="25"/>
      <c r="B788" s="26"/>
      <c r="C788" s="24"/>
      <c r="D788" s="17">
        <v>1785</v>
      </c>
      <c r="E788" s="20"/>
      <c r="F788" s="19"/>
      <c r="G788" s="18"/>
      <c r="H788" s="18"/>
      <c r="I788" s="18"/>
      <c r="J788" s="18"/>
      <c r="K788" s="18"/>
      <c r="L788" s="20"/>
      <c r="M788" s="21"/>
      <c r="N788" s="19"/>
      <c r="O788" s="5"/>
    </row>
    <row r="789" spans="1:15" x14ac:dyDescent="0.3">
      <c r="A789" s="25"/>
      <c r="B789" s="26"/>
      <c r="C789" s="24"/>
      <c r="D789" s="17">
        <v>1786</v>
      </c>
      <c r="E789" s="20"/>
      <c r="F789" s="19"/>
      <c r="G789" s="18"/>
      <c r="H789" s="18"/>
      <c r="I789" s="18"/>
      <c r="J789" s="18"/>
      <c r="K789" s="18"/>
      <c r="L789" s="20"/>
      <c r="M789" s="21"/>
      <c r="N789" s="19"/>
      <c r="O789" s="5"/>
    </row>
    <row r="790" spans="1:15" x14ac:dyDescent="0.3">
      <c r="A790" s="25"/>
      <c r="B790" s="26"/>
      <c r="C790" s="24"/>
      <c r="D790" s="17">
        <v>1787</v>
      </c>
      <c r="E790" s="20"/>
      <c r="F790" s="19"/>
      <c r="G790" s="18"/>
      <c r="H790" s="18"/>
      <c r="I790" s="18"/>
      <c r="J790" s="18"/>
      <c r="K790" s="18"/>
      <c r="L790" s="20"/>
      <c r="M790" s="21"/>
      <c r="N790" s="19"/>
      <c r="O790" s="5"/>
    </row>
    <row r="791" spans="1:15" x14ac:dyDescent="0.3">
      <c r="A791" s="25"/>
      <c r="B791" s="26"/>
      <c r="C791" s="24"/>
      <c r="D791" s="17">
        <v>1788</v>
      </c>
      <c r="E791" s="20"/>
      <c r="F791" s="19"/>
      <c r="G791" s="18"/>
      <c r="H791" s="18"/>
      <c r="I791" s="18"/>
      <c r="J791" s="18"/>
      <c r="K791" s="18"/>
      <c r="L791" s="20"/>
      <c r="M791" s="21"/>
      <c r="N791" s="19"/>
      <c r="O791" s="5"/>
    </row>
    <row r="792" spans="1:15" x14ac:dyDescent="0.3">
      <c r="A792" s="25"/>
      <c r="B792" s="26"/>
      <c r="C792" s="24"/>
      <c r="D792" s="17">
        <v>1789</v>
      </c>
      <c r="E792" s="20"/>
      <c r="F792" s="19"/>
      <c r="G792" s="18"/>
      <c r="H792" s="18"/>
      <c r="I792" s="18"/>
      <c r="J792" s="18"/>
      <c r="K792" s="18"/>
      <c r="L792" s="20"/>
      <c r="M792" s="21"/>
      <c r="N792" s="19"/>
      <c r="O792" s="5"/>
    </row>
    <row r="793" spans="1:15" x14ac:dyDescent="0.3">
      <c r="A793" s="25"/>
      <c r="B793" s="26"/>
      <c r="C793" s="24"/>
      <c r="D793" s="17">
        <v>1790</v>
      </c>
      <c r="E793" s="20"/>
      <c r="F793" s="19"/>
      <c r="G793" s="18"/>
      <c r="H793" s="18"/>
      <c r="I793" s="18"/>
      <c r="J793" s="18"/>
      <c r="K793" s="18"/>
      <c r="L793" s="20"/>
      <c r="M793" s="21"/>
      <c r="N793" s="19"/>
      <c r="O793" s="5"/>
    </row>
    <row r="794" spans="1:15" x14ac:dyDescent="0.3">
      <c r="A794" s="25"/>
      <c r="B794" s="26"/>
      <c r="C794" s="24"/>
      <c r="D794" s="17">
        <v>1791</v>
      </c>
      <c r="E794" s="20"/>
      <c r="F794" s="19"/>
      <c r="G794" s="18"/>
      <c r="H794" s="18"/>
      <c r="I794" s="18"/>
      <c r="J794" s="18"/>
      <c r="K794" s="18"/>
      <c r="L794" s="20"/>
      <c r="M794" s="21"/>
      <c r="N794" s="19"/>
      <c r="O794" s="5"/>
    </row>
    <row r="795" spans="1:15" x14ac:dyDescent="0.3">
      <c r="A795" s="25"/>
      <c r="B795" s="26"/>
      <c r="C795" s="24"/>
      <c r="D795" s="17">
        <v>1792</v>
      </c>
      <c r="E795" s="20"/>
      <c r="F795" s="19"/>
      <c r="G795" s="18"/>
      <c r="H795" s="18"/>
      <c r="I795" s="18"/>
      <c r="J795" s="18"/>
      <c r="K795" s="18"/>
      <c r="L795" s="20"/>
      <c r="M795" s="21"/>
      <c r="N795" s="19"/>
      <c r="O795" s="5"/>
    </row>
    <row r="796" spans="1:15" x14ac:dyDescent="0.3">
      <c r="A796" s="25"/>
      <c r="B796" s="26"/>
      <c r="C796" s="24"/>
      <c r="D796" s="17">
        <v>1793</v>
      </c>
      <c r="E796" s="20"/>
      <c r="F796" s="19"/>
      <c r="G796" s="18"/>
      <c r="H796" s="18"/>
      <c r="I796" s="18"/>
      <c r="J796" s="18"/>
      <c r="K796" s="18"/>
      <c r="L796" s="20"/>
      <c r="M796" s="21"/>
      <c r="N796" s="19"/>
      <c r="O796" s="5"/>
    </row>
    <row r="797" spans="1:15" x14ac:dyDescent="0.3">
      <c r="A797" s="25"/>
      <c r="B797" s="26"/>
      <c r="C797" s="24"/>
      <c r="D797" s="17">
        <v>1794</v>
      </c>
      <c r="E797" s="20"/>
      <c r="F797" s="19"/>
      <c r="G797" s="18"/>
      <c r="H797" s="18"/>
      <c r="I797" s="18"/>
      <c r="J797" s="18"/>
      <c r="K797" s="18"/>
      <c r="L797" s="20"/>
      <c r="M797" s="21"/>
      <c r="N797" s="19"/>
      <c r="O797" s="5"/>
    </row>
    <row r="798" spans="1:15" x14ac:dyDescent="0.3">
      <c r="A798" s="25"/>
      <c r="B798" s="26"/>
      <c r="C798" s="24"/>
      <c r="D798" s="17">
        <v>1795</v>
      </c>
      <c r="E798" s="20"/>
      <c r="F798" s="19"/>
      <c r="G798" s="18"/>
      <c r="H798" s="18"/>
      <c r="I798" s="18"/>
      <c r="J798" s="18"/>
      <c r="K798" s="18"/>
      <c r="L798" s="20"/>
      <c r="M798" s="21"/>
      <c r="N798" s="19"/>
      <c r="O798" s="5"/>
    </row>
    <row r="799" spans="1:15" x14ac:dyDescent="0.3">
      <c r="A799" s="25"/>
      <c r="B799" s="26"/>
      <c r="C799" s="24"/>
      <c r="D799" s="17">
        <v>1796</v>
      </c>
      <c r="E799" s="20"/>
      <c r="F799" s="19"/>
      <c r="G799" s="18"/>
      <c r="H799" s="18"/>
      <c r="I799" s="18"/>
      <c r="J799" s="18"/>
      <c r="K799" s="18"/>
      <c r="L799" s="20"/>
      <c r="M799" s="21"/>
      <c r="N799" s="19"/>
      <c r="O799" s="5"/>
    </row>
    <row r="800" spans="1:15" x14ac:dyDescent="0.3">
      <c r="A800" s="25"/>
      <c r="B800" s="26"/>
      <c r="C800" s="24"/>
      <c r="D800" s="17">
        <v>1797</v>
      </c>
      <c r="E800" s="20"/>
      <c r="F800" s="19"/>
      <c r="G800" s="18"/>
      <c r="H800" s="18"/>
      <c r="I800" s="18"/>
      <c r="J800" s="18"/>
      <c r="K800" s="18"/>
      <c r="L800" s="20"/>
      <c r="M800" s="21"/>
      <c r="N800" s="19"/>
      <c r="O800" s="5"/>
    </row>
    <row r="801" spans="1:15" x14ac:dyDescent="0.3">
      <c r="A801" s="25"/>
      <c r="B801" s="26"/>
      <c r="C801" s="24"/>
      <c r="D801" s="17">
        <v>1798</v>
      </c>
      <c r="E801" s="20"/>
      <c r="F801" s="19"/>
      <c r="G801" s="18"/>
      <c r="H801" s="18"/>
      <c r="I801" s="18"/>
      <c r="J801" s="18"/>
      <c r="K801" s="18"/>
      <c r="L801" s="20"/>
      <c r="M801" s="21"/>
      <c r="N801" s="19"/>
      <c r="O801" s="5"/>
    </row>
    <row r="802" spans="1:15" x14ac:dyDescent="0.3">
      <c r="A802" s="25"/>
      <c r="B802" s="26"/>
      <c r="C802" s="24"/>
      <c r="D802" s="17">
        <v>1799</v>
      </c>
      <c r="E802" s="20"/>
      <c r="F802" s="19"/>
      <c r="G802" s="18"/>
      <c r="H802" s="18"/>
      <c r="I802" s="18"/>
      <c r="J802" s="18"/>
      <c r="K802" s="18"/>
      <c r="L802" s="20"/>
      <c r="M802" s="21"/>
      <c r="N802" s="19"/>
      <c r="O802" s="5"/>
    </row>
    <row r="803" spans="1:15" x14ac:dyDescent="0.3">
      <c r="A803" s="25"/>
      <c r="B803" s="26"/>
      <c r="C803" s="24"/>
      <c r="D803" s="17">
        <v>1800</v>
      </c>
      <c r="E803" s="20"/>
      <c r="F803" s="19"/>
      <c r="G803" s="18"/>
      <c r="H803" s="18"/>
      <c r="I803" s="18"/>
      <c r="J803" s="18"/>
      <c r="K803" s="18"/>
      <c r="L803" s="20"/>
      <c r="M803" s="21"/>
      <c r="N803" s="19"/>
      <c r="O803" s="5"/>
    </row>
    <row r="804" spans="1:15" x14ac:dyDescent="0.3">
      <c r="A804" s="25"/>
      <c r="B804" s="26"/>
      <c r="C804" s="24"/>
      <c r="D804" s="17">
        <v>1801</v>
      </c>
      <c r="E804" s="20"/>
      <c r="F804" s="19"/>
      <c r="G804" s="18"/>
      <c r="H804" s="18"/>
      <c r="I804" s="18"/>
      <c r="J804" s="18"/>
      <c r="K804" s="18"/>
      <c r="L804" s="20"/>
      <c r="M804" s="21"/>
      <c r="N804" s="19"/>
      <c r="O804" s="5"/>
    </row>
    <row r="805" spans="1:15" x14ac:dyDescent="0.3">
      <c r="A805" s="25"/>
      <c r="B805" s="26"/>
      <c r="C805" s="24"/>
      <c r="D805" s="17">
        <v>1802</v>
      </c>
      <c r="E805" s="20"/>
      <c r="F805" s="19"/>
      <c r="G805" s="18"/>
      <c r="H805" s="18"/>
      <c r="I805" s="18"/>
      <c r="J805" s="18"/>
      <c r="K805" s="18"/>
      <c r="L805" s="20"/>
      <c r="M805" s="21"/>
      <c r="N805" s="19"/>
      <c r="O805" s="5"/>
    </row>
    <row r="806" spans="1:15" x14ac:dyDescent="0.3">
      <c r="A806" s="25"/>
      <c r="B806" s="26"/>
      <c r="C806" s="24"/>
      <c r="D806" s="17">
        <v>1803</v>
      </c>
      <c r="E806" s="20"/>
      <c r="F806" s="19"/>
      <c r="G806" s="18"/>
      <c r="H806" s="18"/>
      <c r="I806" s="18"/>
      <c r="J806" s="18"/>
      <c r="K806" s="18"/>
      <c r="L806" s="20"/>
      <c r="M806" s="21"/>
      <c r="N806" s="19"/>
      <c r="O806" s="5"/>
    </row>
    <row r="807" spans="1:15" x14ac:dyDescent="0.3">
      <c r="A807" s="25"/>
      <c r="B807" s="26"/>
      <c r="C807" s="24"/>
      <c r="D807" s="17">
        <v>1804</v>
      </c>
      <c r="E807" s="20"/>
      <c r="F807" s="19"/>
      <c r="G807" s="18"/>
      <c r="H807" s="18"/>
      <c r="I807" s="18"/>
      <c r="J807" s="18"/>
      <c r="K807" s="18"/>
      <c r="L807" s="20"/>
      <c r="M807" s="21"/>
      <c r="N807" s="19"/>
      <c r="O807" s="5"/>
    </row>
    <row r="808" spans="1:15" x14ac:dyDescent="0.3">
      <c r="A808" s="25"/>
      <c r="B808" s="26"/>
      <c r="C808" s="24"/>
      <c r="D808" s="17">
        <v>1805</v>
      </c>
      <c r="E808" s="20"/>
      <c r="F808" s="19"/>
      <c r="G808" s="18"/>
      <c r="H808" s="18"/>
      <c r="I808" s="18"/>
      <c r="J808" s="18"/>
      <c r="K808" s="18"/>
      <c r="L808" s="20"/>
      <c r="M808" s="21"/>
      <c r="N808" s="19"/>
      <c r="O808" s="5"/>
    </row>
    <row r="809" spans="1:15" x14ac:dyDescent="0.3">
      <c r="A809" s="25"/>
      <c r="B809" s="26"/>
      <c r="C809" s="24"/>
      <c r="D809" s="17">
        <v>1806</v>
      </c>
      <c r="E809" s="20"/>
      <c r="F809" s="19"/>
      <c r="G809" s="18"/>
      <c r="H809" s="18"/>
      <c r="I809" s="18"/>
      <c r="J809" s="18"/>
      <c r="K809" s="18"/>
      <c r="L809" s="20"/>
      <c r="M809" s="21"/>
      <c r="N809" s="19"/>
      <c r="O809" s="5"/>
    </row>
    <row r="810" spans="1:15" x14ac:dyDescent="0.3">
      <c r="A810" s="25"/>
      <c r="B810" s="26"/>
      <c r="C810" s="24"/>
      <c r="D810" s="17">
        <v>1807</v>
      </c>
      <c r="E810" s="20"/>
      <c r="F810" s="19"/>
      <c r="G810" s="18"/>
      <c r="H810" s="18"/>
      <c r="I810" s="18"/>
      <c r="J810" s="18"/>
      <c r="K810" s="18"/>
      <c r="L810" s="20"/>
      <c r="M810" s="21"/>
      <c r="N810" s="19"/>
      <c r="O810" s="5"/>
    </row>
    <row r="811" spans="1:15" x14ac:dyDescent="0.3">
      <c r="A811" s="25"/>
      <c r="B811" s="26"/>
      <c r="C811" s="24"/>
      <c r="D811" s="17">
        <v>1808</v>
      </c>
      <c r="E811" s="20"/>
      <c r="F811" s="19"/>
      <c r="G811" s="18"/>
      <c r="H811" s="18"/>
      <c r="I811" s="18"/>
      <c r="J811" s="18"/>
      <c r="K811" s="18"/>
      <c r="L811" s="20"/>
      <c r="M811" s="21"/>
      <c r="N811" s="19"/>
      <c r="O811" s="5"/>
    </row>
    <row r="812" spans="1:15" x14ac:dyDescent="0.3">
      <c r="A812" s="25"/>
      <c r="B812" s="26"/>
      <c r="C812" s="24"/>
      <c r="D812" s="17">
        <v>1809</v>
      </c>
      <c r="E812" s="20"/>
      <c r="F812" s="19"/>
      <c r="G812" s="18"/>
      <c r="H812" s="18"/>
      <c r="I812" s="18"/>
      <c r="J812" s="18"/>
      <c r="K812" s="18"/>
      <c r="L812" s="20"/>
      <c r="M812" s="21"/>
      <c r="N812" s="19"/>
      <c r="O812" s="5"/>
    </row>
    <row r="813" spans="1:15" x14ac:dyDescent="0.3">
      <c r="A813" s="25"/>
      <c r="B813" s="26"/>
      <c r="C813" s="24"/>
      <c r="D813" s="17">
        <v>1810</v>
      </c>
      <c r="E813" s="20"/>
      <c r="F813" s="19"/>
      <c r="G813" s="18"/>
      <c r="H813" s="18"/>
      <c r="I813" s="18"/>
      <c r="J813" s="18"/>
      <c r="K813" s="18"/>
      <c r="L813" s="20"/>
      <c r="M813" s="21"/>
      <c r="N813" s="19"/>
      <c r="O813" s="5"/>
    </row>
    <row r="814" spans="1:15" x14ac:dyDescent="0.3">
      <c r="A814" s="25"/>
      <c r="B814" s="26"/>
      <c r="C814" s="24"/>
      <c r="D814" s="17">
        <v>1811</v>
      </c>
      <c r="E814" s="20"/>
      <c r="F814" s="19"/>
      <c r="G814" s="18"/>
      <c r="H814" s="18"/>
      <c r="I814" s="18"/>
      <c r="J814" s="18"/>
      <c r="K814" s="18"/>
      <c r="L814" s="20"/>
      <c r="M814" s="21"/>
      <c r="N814" s="19"/>
      <c r="O814" s="5"/>
    </row>
    <row r="815" spans="1:15" x14ac:dyDescent="0.3">
      <c r="A815" s="25"/>
      <c r="B815" s="26"/>
      <c r="C815" s="24"/>
      <c r="D815" s="17">
        <v>1812</v>
      </c>
      <c r="E815" s="20"/>
      <c r="F815" s="19"/>
      <c r="G815" s="18"/>
      <c r="H815" s="18"/>
      <c r="I815" s="18"/>
      <c r="J815" s="18"/>
      <c r="K815" s="18"/>
      <c r="L815" s="20"/>
      <c r="M815" s="21"/>
      <c r="N815" s="19"/>
      <c r="O815" s="5"/>
    </row>
    <row r="816" spans="1:15" x14ac:dyDescent="0.3">
      <c r="A816" s="25"/>
      <c r="B816" s="26"/>
      <c r="C816" s="24"/>
      <c r="D816" s="17">
        <v>1813</v>
      </c>
      <c r="E816" s="20"/>
      <c r="F816" s="19"/>
      <c r="G816" s="18"/>
      <c r="H816" s="18"/>
      <c r="I816" s="18"/>
      <c r="J816" s="18"/>
      <c r="K816" s="18"/>
      <c r="L816" s="20"/>
      <c r="M816" s="21"/>
      <c r="N816" s="19"/>
      <c r="O816" s="5"/>
    </row>
    <row r="817" spans="1:15" x14ac:dyDescent="0.3">
      <c r="A817" s="25"/>
      <c r="B817" s="26"/>
      <c r="C817" s="24"/>
      <c r="D817" s="17">
        <v>1814</v>
      </c>
      <c r="E817" s="20"/>
      <c r="F817" s="19"/>
      <c r="G817" s="18"/>
      <c r="H817" s="18"/>
      <c r="I817" s="18"/>
      <c r="J817" s="18"/>
      <c r="K817" s="18"/>
      <c r="L817" s="20"/>
      <c r="M817" s="21"/>
      <c r="N817" s="19"/>
      <c r="O817" s="5"/>
    </row>
    <row r="818" spans="1:15" x14ac:dyDescent="0.3">
      <c r="A818" s="25"/>
      <c r="B818" s="26"/>
      <c r="C818" s="24"/>
      <c r="D818" s="17">
        <v>1815</v>
      </c>
      <c r="E818" s="20"/>
      <c r="F818" s="19"/>
      <c r="G818" s="18"/>
      <c r="H818" s="18"/>
      <c r="I818" s="18"/>
      <c r="J818" s="18"/>
      <c r="K818" s="18"/>
      <c r="L818" s="20"/>
      <c r="M818" s="21"/>
      <c r="N818" s="19"/>
      <c r="O818" s="5"/>
    </row>
    <row r="819" spans="1:15" x14ac:dyDescent="0.3">
      <c r="A819" s="25"/>
      <c r="B819" s="26"/>
      <c r="C819" s="24"/>
      <c r="D819" s="17">
        <v>1816</v>
      </c>
      <c r="E819" s="20"/>
      <c r="F819" s="19"/>
      <c r="G819" s="18"/>
      <c r="H819" s="18"/>
      <c r="I819" s="18"/>
      <c r="J819" s="18"/>
      <c r="K819" s="18"/>
      <c r="L819" s="20"/>
      <c r="M819" s="21"/>
      <c r="N819" s="19"/>
      <c r="O819" s="5"/>
    </row>
    <row r="820" spans="1:15" x14ac:dyDescent="0.3">
      <c r="A820" s="25"/>
      <c r="B820" s="26"/>
      <c r="C820" s="24"/>
      <c r="D820" s="17">
        <v>1817</v>
      </c>
      <c r="E820" s="20"/>
      <c r="F820" s="19"/>
      <c r="G820" s="18"/>
      <c r="H820" s="18"/>
      <c r="I820" s="18"/>
      <c r="J820" s="18"/>
      <c r="K820" s="18"/>
      <c r="L820" s="20"/>
      <c r="M820" s="21"/>
      <c r="N820" s="19"/>
      <c r="O820" s="5"/>
    </row>
    <row r="821" spans="1:15" x14ac:dyDescent="0.3">
      <c r="A821" s="25"/>
      <c r="B821" s="26"/>
      <c r="C821" s="24"/>
      <c r="D821" s="17">
        <v>1818</v>
      </c>
      <c r="E821" s="20"/>
      <c r="F821" s="19"/>
      <c r="G821" s="18"/>
      <c r="H821" s="18"/>
      <c r="I821" s="18"/>
      <c r="J821" s="18"/>
      <c r="K821" s="18"/>
      <c r="L821" s="20"/>
      <c r="M821" s="21"/>
      <c r="N821" s="19"/>
      <c r="O821" s="5"/>
    </row>
    <row r="822" spans="1:15" x14ac:dyDescent="0.3">
      <c r="A822" s="25"/>
      <c r="B822" s="26"/>
      <c r="C822" s="24"/>
      <c r="D822" s="17">
        <v>1819</v>
      </c>
      <c r="E822" s="20"/>
      <c r="F822" s="19"/>
      <c r="G822" s="18"/>
      <c r="H822" s="18"/>
      <c r="I822" s="18"/>
      <c r="J822" s="18"/>
      <c r="K822" s="18"/>
      <c r="L822" s="20"/>
      <c r="M822" s="21"/>
      <c r="N822" s="19"/>
      <c r="O822" s="5"/>
    </row>
    <row r="823" spans="1:15" x14ac:dyDescent="0.3">
      <c r="A823" s="25"/>
      <c r="B823" s="26"/>
      <c r="C823" s="24"/>
      <c r="D823" s="17">
        <v>1820</v>
      </c>
      <c r="E823" s="20"/>
      <c r="F823" s="19"/>
      <c r="G823" s="18"/>
      <c r="H823" s="18"/>
      <c r="I823" s="18"/>
      <c r="J823" s="18"/>
      <c r="K823" s="18"/>
      <c r="L823" s="20"/>
      <c r="M823" s="21"/>
      <c r="N823" s="19"/>
      <c r="O823" s="5"/>
    </row>
    <row r="824" spans="1:15" x14ac:dyDescent="0.3">
      <c r="A824" s="25"/>
      <c r="B824" s="26"/>
      <c r="C824" s="24"/>
      <c r="D824" s="17">
        <v>1821</v>
      </c>
      <c r="E824" s="20"/>
      <c r="F824" s="19"/>
      <c r="G824" s="18"/>
      <c r="H824" s="18"/>
      <c r="I824" s="18"/>
      <c r="J824" s="18"/>
      <c r="K824" s="18"/>
      <c r="L824" s="20"/>
      <c r="M824" s="21"/>
      <c r="N824" s="19"/>
      <c r="O824" s="5"/>
    </row>
    <row r="825" spans="1:15" x14ac:dyDescent="0.3">
      <c r="A825" s="25"/>
      <c r="B825" s="26"/>
      <c r="C825" s="24"/>
      <c r="D825" s="17">
        <v>1822</v>
      </c>
      <c r="E825" s="20"/>
      <c r="F825" s="19"/>
      <c r="G825" s="18"/>
      <c r="H825" s="18"/>
      <c r="I825" s="18"/>
      <c r="J825" s="18"/>
      <c r="K825" s="18"/>
      <c r="L825" s="20"/>
      <c r="M825" s="21"/>
      <c r="N825" s="19"/>
      <c r="O825" s="5"/>
    </row>
    <row r="826" spans="1:15" x14ac:dyDescent="0.3">
      <c r="A826" s="25"/>
      <c r="B826" s="26"/>
      <c r="C826" s="24"/>
      <c r="D826" s="17">
        <v>1823</v>
      </c>
      <c r="E826" s="20"/>
      <c r="F826" s="19"/>
      <c r="G826" s="18"/>
      <c r="H826" s="18"/>
      <c r="I826" s="18"/>
      <c r="J826" s="18"/>
      <c r="K826" s="18"/>
      <c r="L826" s="20"/>
      <c r="M826" s="21"/>
      <c r="N826" s="19"/>
      <c r="O826" s="5"/>
    </row>
    <row r="827" spans="1:15" x14ac:dyDescent="0.3">
      <c r="A827" s="25"/>
      <c r="B827" s="26"/>
      <c r="C827" s="24"/>
      <c r="D827" s="17">
        <v>1824</v>
      </c>
      <c r="E827" s="20"/>
      <c r="F827" s="19"/>
      <c r="G827" s="18"/>
      <c r="H827" s="18"/>
      <c r="I827" s="18"/>
      <c r="J827" s="18"/>
      <c r="K827" s="18"/>
      <c r="L827" s="20"/>
      <c r="M827" s="21"/>
      <c r="N827" s="19"/>
      <c r="O827" s="5"/>
    </row>
    <row r="828" spans="1:15" x14ac:dyDescent="0.3">
      <c r="A828" s="25"/>
      <c r="B828" s="26"/>
      <c r="C828" s="24"/>
      <c r="D828" s="17">
        <v>1825</v>
      </c>
      <c r="E828" s="20"/>
      <c r="F828" s="19"/>
      <c r="G828" s="18"/>
      <c r="H828" s="18"/>
      <c r="I828" s="18"/>
      <c r="J828" s="18"/>
      <c r="K828" s="18"/>
      <c r="L828" s="20"/>
      <c r="M828" s="21"/>
      <c r="N828" s="19"/>
      <c r="O828" s="5"/>
    </row>
    <row r="829" spans="1:15" x14ac:dyDescent="0.3">
      <c r="A829" s="25"/>
      <c r="B829" s="26"/>
      <c r="C829" s="24"/>
      <c r="D829" s="17">
        <v>1826</v>
      </c>
      <c r="E829" s="20"/>
      <c r="F829" s="19"/>
      <c r="G829" s="18"/>
      <c r="H829" s="18"/>
      <c r="I829" s="18"/>
      <c r="J829" s="18"/>
      <c r="K829" s="18"/>
      <c r="L829" s="20"/>
      <c r="M829" s="21"/>
      <c r="N829" s="19"/>
      <c r="O829" s="5"/>
    </row>
    <row r="830" spans="1:15" x14ac:dyDescent="0.3">
      <c r="A830" s="25"/>
      <c r="B830" s="26"/>
      <c r="C830" s="24"/>
      <c r="D830" s="17">
        <v>1827</v>
      </c>
      <c r="E830" s="20"/>
      <c r="F830" s="19"/>
      <c r="G830" s="18"/>
      <c r="H830" s="18"/>
      <c r="I830" s="18"/>
      <c r="J830" s="18"/>
      <c r="K830" s="18"/>
      <c r="L830" s="20"/>
      <c r="M830" s="21"/>
      <c r="N830" s="19"/>
      <c r="O830" s="5"/>
    </row>
    <row r="831" spans="1:15" x14ac:dyDescent="0.3">
      <c r="A831" s="25"/>
      <c r="B831" s="26"/>
      <c r="C831" s="24"/>
      <c r="D831" s="17">
        <v>1828</v>
      </c>
      <c r="E831" s="20"/>
      <c r="F831" s="19"/>
      <c r="G831" s="18"/>
      <c r="H831" s="18"/>
      <c r="I831" s="18"/>
      <c r="J831" s="18"/>
      <c r="K831" s="18"/>
      <c r="L831" s="20"/>
      <c r="M831" s="21"/>
      <c r="N831" s="19"/>
      <c r="O831" s="5"/>
    </row>
    <row r="832" spans="1:15" x14ac:dyDescent="0.3">
      <c r="A832" s="25"/>
      <c r="B832" s="26"/>
      <c r="C832" s="24"/>
      <c r="D832" s="17">
        <v>1829</v>
      </c>
      <c r="E832" s="20"/>
      <c r="F832" s="19"/>
      <c r="G832" s="18"/>
      <c r="H832" s="18"/>
      <c r="I832" s="18"/>
      <c r="J832" s="18"/>
      <c r="K832" s="18"/>
      <c r="L832" s="20"/>
      <c r="M832" s="21"/>
      <c r="N832" s="19"/>
      <c r="O832" s="5"/>
    </row>
    <row r="833" spans="1:15" x14ac:dyDescent="0.3">
      <c r="A833" s="25"/>
      <c r="B833" s="26"/>
      <c r="C833" s="24"/>
      <c r="D833" s="17">
        <v>1830</v>
      </c>
      <c r="E833" s="20"/>
      <c r="F833" s="19"/>
      <c r="G833" s="18"/>
      <c r="H833" s="18"/>
      <c r="I833" s="18"/>
      <c r="J833" s="18"/>
      <c r="K833" s="18"/>
      <c r="L833" s="20"/>
      <c r="M833" s="21"/>
      <c r="N833" s="19"/>
      <c r="O833" s="5"/>
    </row>
    <row r="834" spans="1:15" x14ac:dyDescent="0.3">
      <c r="A834" s="25"/>
      <c r="B834" s="26"/>
      <c r="C834" s="24"/>
      <c r="D834" s="17">
        <v>1831</v>
      </c>
      <c r="E834" s="20"/>
      <c r="F834" s="19"/>
      <c r="G834" s="18"/>
      <c r="H834" s="18"/>
      <c r="I834" s="18"/>
      <c r="J834" s="18"/>
      <c r="K834" s="18"/>
      <c r="L834" s="20"/>
      <c r="M834" s="21"/>
      <c r="N834" s="19"/>
      <c r="O834" s="5"/>
    </row>
    <row r="835" spans="1:15" x14ac:dyDescent="0.3">
      <c r="A835" s="25"/>
      <c r="B835" s="26"/>
      <c r="C835" s="24"/>
      <c r="D835" s="17">
        <v>1832</v>
      </c>
      <c r="E835" s="20"/>
      <c r="F835" s="19"/>
      <c r="G835" s="18"/>
      <c r="H835" s="18"/>
      <c r="I835" s="18"/>
      <c r="J835" s="18"/>
      <c r="K835" s="18"/>
      <c r="L835" s="20"/>
      <c r="M835" s="21"/>
      <c r="N835" s="19"/>
      <c r="O835" s="5"/>
    </row>
    <row r="836" spans="1:15" x14ac:dyDescent="0.3">
      <c r="A836" s="25"/>
      <c r="B836" s="26"/>
      <c r="C836" s="24"/>
      <c r="D836" s="17">
        <v>1833</v>
      </c>
      <c r="E836" s="20"/>
      <c r="F836" s="19"/>
      <c r="G836" s="18"/>
      <c r="H836" s="18"/>
      <c r="I836" s="18"/>
      <c r="J836" s="18"/>
      <c r="K836" s="18"/>
      <c r="L836" s="20"/>
      <c r="M836" s="21"/>
      <c r="N836" s="19"/>
      <c r="O836" s="5"/>
    </row>
    <row r="837" spans="1:15" x14ac:dyDescent="0.3">
      <c r="A837" s="25"/>
      <c r="B837" s="26"/>
      <c r="C837" s="24"/>
      <c r="D837" s="17">
        <v>1834</v>
      </c>
      <c r="E837" s="20"/>
      <c r="F837" s="19"/>
      <c r="G837" s="18"/>
      <c r="H837" s="18"/>
      <c r="I837" s="18"/>
      <c r="J837" s="18"/>
      <c r="K837" s="18"/>
      <c r="L837" s="20"/>
      <c r="M837" s="21"/>
      <c r="N837" s="19"/>
      <c r="O837" s="5"/>
    </row>
    <row r="838" spans="1:15" x14ac:dyDescent="0.3">
      <c r="A838" s="25"/>
      <c r="B838" s="26"/>
      <c r="C838" s="24"/>
      <c r="D838" s="17">
        <v>1835</v>
      </c>
      <c r="E838" s="20"/>
      <c r="F838" s="19"/>
      <c r="G838" s="18"/>
      <c r="H838" s="18"/>
      <c r="I838" s="18"/>
      <c r="J838" s="18"/>
      <c r="K838" s="18"/>
      <c r="L838" s="20"/>
      <c r="M838" s="21"/>
      <c r="N838" s="19"/>
      <c r="O838" s="5"/>
    </row>
    <row r="839" spans="1:15" x14ac:dyDescent="0.3">
      <c r="A839" s="25"/>
      <c r="B839" s="26"/>
      <c r="C839" s="24"/>
      <c r="D839" s="17">
        <v>1836</v>
      </c>
      <c r="E839" s="20"/>
      <c r="F839" s="19"/>
      <c r="G839" s="18"/>
      <c r="H839" s="18"/>
      <c r="I839" s="18"/>
      <c r="J839" s="18"/>
      <c r="K839" s="18"/>
      <c r="L839" s="20"/>
      <c r="M839" s="21"/>
      <c r="N839" s="19"/>
      <c r="O839" s="5"/>
    </row>
    <row r="840" spans="1:15" x14ac:dyDescent="0.3">
      <c r="A840" s="25"/>
      <c r="B840" s="26"/>
      <c r="C840" s="24"/>
      <c r="D840" s="17">
        <v>1837</v>
      </c>
      <c r="E840" s="20"/>
      <c r="F840" s="19"/>
      <c r="G840" s="18"/>
      <c r="H840" s="18"/>
      <c r="I840" s="18"/>
      <c r="J840" s="18"/>
      <c r="K840" s="18"/>
      <c r="L840" s="20"/>
      <c r="M840" s="21"/>
      <c r="N840" s="19"/>
      <c r="O840" s="5"/>
    </row>
    <row r="841" spans="1:15" x14ac:dyDescent="0.3">
      <c r="A841" s="25"/>
      <c r="B841" s="26"/>
      <c r="C841" s="24"/>
      <c r="D841" s="17">
        <v>1838</v>
      </c>
      <c r="E841" s="20"/>
      <c r="F841" s="19"/>
      <c r="G841" s="18"/>
      <c r="H841" s="18"/>
      <c r="I841" s="18"/>
      <c r="J841" s="18"/>
      <c r="K841" s="18"/>
      <c r="L841" s="20"/>
      <c r="M841" s="21"/>
      <c r="N841" s="19"/>
      <c r="O841" s="5"/>
    </row>
    <row r="842" spans="1:15" x14ac:dyDescent="0.3">
      <c r="A842" s="25"/>
      <c r="B842" s="26"/>
      <c r="C842" s="24"/>
      <c r="D842" s="17">
        <v>1839</v>
      </c>
      <c r="E842" s="20"/>
      <c r="F842" s="19"/>
      <c r="G842" s="18"/>
      <c r="H842" s="18"/>
      <c r="I842" s="18"/>
      <c r="J842" s="18"/>
      <c r="K842" s="18"/>
      <c r="L842" s="20"/>
      <c r="M842" s="21"/>
      <c r="N842" s="19"/>
      <c r="O842" s="5"/>
    </row>
    <row r="843" spans="1:15" x14ac:dyDescent="0.3">
      <c r="A843" s="25"/>
      <c r="B843" s="26"/>
      <c r="C843" s="24"/>
      <c r="D843" s="17">
        <v>1840</v>
      </c>
      <c r="E843" s="20"/>
      <c r="F843" s="19"/>
      <c r="G843" s="18"/>
      <c r="H843" s="18"/>
      <c r="I843" s="18"/>
      <c r="J843" s="18"/>
      <c r="K843" s="18"/>
      <c r="L843" s="20"/>
      <c r="M843" s="21"/>
      <c r="N843" s="19"/>
      <c r="O843" s="5"/>
    </row>
    <row r="844" spans="1:15" x14ac:dyDescent="0.3">
      <c r="A844" s="25"/>
      <c r="B844" s="26"/>
      <c r="C844" s="24"/>
      <c r="D844" s="17">
        <v>1841</v>
      </c>
      <c r="E844" s="20"/>
      <c r="F844" s="19"/>
      <c r="G844" s="18"/>
      <c r="H844" s="18"/>
      <c r="I844" s="18"/>
      <c r="J844" s="18"/>
      <c r="K844" s="18"/>
      <c r="L844" s="20"/>
      <c r="M844" s="21"/>
      <c r="N844" s="19"/>
      <c r="O844" s="5"/>
    </row>
    <row r="845" spans="1:15" x14ac:dyDescent="0.3">
      <c r="A845" s="25"/>
      <c r="B845" s="26"/>
      <c r="C845" s="24"/>
      <c r="D845" s="17">
        <v>1842</v>
      </c>
      <c r="E845" s="20"/>
      <c r="F845" s="19"/>
      <c r="G845" s="18"/>
      <c r="H845" s="18"/>
      <c r="I845" s="18"/>
      <c r="J845" s="18"/>
      <c r="K845" s="18"/>
      <c r="L845" s="20"/>
      <c r="M845" s="21"/>
      <c r="N845" s="19"/>
      <c r="O845" s="5"/>
    </row>
    <row r="846" spans="1:15" x14ac:dyDescent="0.3">
      <c r="A846" s="25"/>
      <c r="B846" s="26"/>
      <c r="C846" s="24"/>
      <c r="D846" s="17">
        <v>1843</v>
      </c>
      <c r="E846" s="20"/>
      <c r="F846" s="19"/>
      <c r="G846" s="18"/>
      <c r="H846" s="18"/>
      <c r="I846" s="18"/>
      <c r="J846" s="18"/>
      <c r="K846" s="18"/>
      <c r="L846" s="20"/>
      <c r="M846" s="21"/>
      <c r="N846" s="19"/>
      <c r="O846" s="5"/>
    </row>
    <row r="847" spans="1:15" x14ac:dyDescent="0.3">
      <c r="A847" s="25"/>
      <c r="B847" s="26"/>
      <c r="C847" s="24"/>
      <c r="D847" s="17">
        <v>1844</v>
      </c>
      <c r="E847" s="20"/>
      <c r="F847" s="19"/>
      <c r="G847" s="18"/>
      <c r="H847" s="18"/>
      <c r="I847" s="18"/>
      <c r="J847" s="18"/>
      <c r="K847" s="18"/>
      <c r="L847" s="20"/>
      <c r="M847" s="21"/>
      <c r="N847" s="19"/>
      <c r="O847" s="5"/>
    </row>
    <row r="848" spans="1:15" x14ac:dyDescent="0.3">
      <c r="A848" s="25"/>
      <c r="B848" s="26"/>
      <c r="C848" s="24"/>
      <c r="D848" s="17">
        <v>1845</v>
      </c>
      <c r="E848" s="20"/>
      <c r="F848" s="19"/>
      <c r="G848" s="18"/>
      <c r="H848" s="18"/>
      <c r="I848" s="18"/>
      <c r="J848" s="18"/>
      <c r="K848" s="18"/>
      <c r="L848" s="20"/>
      <c r="M848" s="21"/>
      <c r="N848" s="19"/>
      <c r="O848" s="5"/>
    </row>
    <row r="849" spans="1:15" x14ac:dyDescent="0.3">
      <c r="A849" s="25"/>
      <c r="B849" s="26"/>
      <c r="C849" s="24"/>
      <c r="D849" s="17">
        <v>1846</v>
      </c>
      <c r="E849" s="20"/>
      <c r="F849" s="19"/>
      <c r="G849" s="18"/>
      <c r="H849" s="18"/>
      <c r="I849" s="18"/>
      <c r="J849" s="18"/>
      <c r="K849" s="18"/>
      <c r="L849" s="20"/>
      <c r="M849" s="21"/>
      <c r="N849" s="19"/>
      <c r="O849" s="5"/>
    </row>
    <row r="850" spans="1:15" x14ac:dyDescent="0.3">
      <c r="A850" s="25"/>
      <c r="B850" s="26"/>
      <c r="C850" s="24"/>
      <c r="D850" s="17">
        <v>1847</v>
      </c>
      <c r="E850" s="20"/>
      <c r="F850" s="19"/>
      <c r="G850" s="18"/>
      <c r="H850" s="18"/>
      <c r="I850" s="18"/>
      <c r="J850" s="18"/>
      <c r="K850" s="18"/>
      <c r="L850" s="20"/>
      <c r="M850" s="21"/>
      <c r="N850" s="19"/>
      <c r="O850" s="5"/>
    </row>
    <row r="851" spans="1:15" x14ac:dyDescent="0.3">
      <c r="A851" s="25"/>
      <c r="B851" s="26"/>
      <c r="C851" s="24"/>
      <c r="D851" s="17">
        <v>1848</v>
      </c>
      <c r="E851" s="20"/>
      <c r="F851" s="19"/>
      <c r="G851" s="18"/>
      <c r="H851" s="18"/>
      <c r="I851" s="18"/>
      <c r="J851" s="18"/>
      <c r="K851" s="18"/>
      <c r="L851" s="20"/>
      <c r="M851" s="21"/>
      <c r="N851" s="19"/>
      <c r="O851" s="5"/>
    </row>
    <row r="852" spans="1:15" x14ac:dyDescent="0.3">
      <c r="A852" s="25"/>
      <c r="B852" s="26"/>
      <c r="C852" s="24"/>
      <c r="D852" s="17">
        <v>1849</v>
      </c>
      <c r="E852" s="20"/>
      <c r="F852" s="19"/>
      <c r="G852" s="18"/>
      <c r="H852" s="18"/>
      <c r="I852" s="18"/>
      <c r="J852" s="18"/>
      <c r="K852" s="18"/>
      <c r="L852" s="20"/>
      <c r="M852" s="21"/>
      <c r="N852" s="19"/>
      <c r="O852" s="5"/>
    </row>
    <row r="853" spans="1:15" x14ac:dyDescent="0.3">
      <c r="A853" s="25"/>
      <c r="B853" s="26"/>
      <c r="C853" s="24"/>
      <c r="D853" s="17">
        <v>1850</v>
      </c>
      <c r="E853" s="20"/>
      <c r="F853" s="19"/>
      <c r="G853" s="18"/>
      <c r="H853" s="18"/>
      <c r="I853" s="18"/>
      <c r="J853" s="18"/>
      <c r="K853" s="18"/>
      <c r="L853" s="20"/>
      <c r="M853" s="21"/>
      <c r="N853" s="19"/>
      <c r="O853" s="5"/>
    </row>
    <row r="854" spans="1:15" x14ac:dyDescent="0.3">
      <c r="A854" s="25"/>
      <c r="B854" s="26"/>
      <c r="C854" s="24"/>
      <c r="D854" s="17">
        <v>1851</v>
      </c>
      <c r="E854" s="20"/>
      <c r="F854" s="19"/>
      <c r="G854" s="18"/>
      <c r="H854" s="18"/>
      <c r="I854" s="18"/>
      <c r="J854" s="18"/>
      <c r="K854" s="18"/>
      <c r="L854" s="20"/>
      <c r="M854" s="21"/>
      <c r="N854" s="19"/>
      <c r="O854" s="5"/>
    </row>
    <row r="855" spans="1:15" x14ac:dyDescent="0.3">
      <c r="A855" s="25"/>
      <c r="B855" s="26"/>
      <c r="C855" s="24"/>
      <c r="D855" s="17">
        <v>1852</v>
      </c>
      <c r="E855" s="20"/>
      <c r="F855" s="19"/>
      <c r="G855" s="18"/>
      <c r="H855" s="18"/>
      <c r="I855" s="18"/>
      <c r="J855" s="18"/>
      <c r="K855" s="18"/>
      <c r="L855" s="20"/>
      <c r="M855" s="21"/>
      <c r="N855" s="19"/>
      <c r="O855" s="5"/>
    </row>
    <row r="856" spans="1:15" x14ac:dyDescent="0.3">
      <c r="A856" s="25"/>
      <c r="B856" s="26"/>
      <c r="C856" s="24"/>
      <c r="D856" s="17">
        <v>1853</v>
      </c>
      <c r="E856" s="20"/>
      <c r="F856" s="19"/>
      <c r="G856" s="18"/>
      <c r="H856" s="18"/>
      <c r="I856" s="18"/>
      <c r="J856" s="18"/>
      <c r="K856" s="18"/>
      <c r="L856" s="20"/>
      <c r="M856" s="21"/>
      <c r="N856" s="19"/>
      <c r="O856" s="5"/>
    </row>
    <row r="857" spans="1:15" x14ac:dyDescent="0.3">
      <c r="A857" s="25"/>
      <c r="B857" s="26"/>
      <c r="C857" s="24"/>
      <c r="D857" s="17">
        <v>1854</v>
      </c>
      <c r="E857" s="20"/>
      <c r="F857" s="19"/>
      <c r="G857" s="18"/>
      <c r="H857" s="18"/>
      <c r="I857" s="18"/>
      <c r="J857" s="18"/>
      <c r="K857" s="18"/>
      <c r="L857" s="20"/>
      <c r="M857" s="21"/>
      <c r="N857" s="19"/>
      <c r="O857" s="5"/>
    </row>
    <row r="858" spans="1:15" x14ac:dyDescent="0.3">
      <c r="A858" s="25"/>
      <c r="B858" s="26"/>
      <c r="C858" s="24"/>
      <c r="D858" s="17">
        <v>1855</v>
      </c>
      <c r="E858" s="20"/>
      <c r="F858" s="19"/>
      <c r="G858" s="18"/>
      <c r="H858" s="18"/>
      <c r="I858" s="18"/>
      <c r="J858" s="18"/>
      <c r="K858" s="18"/>
      <c r="L858" s="20"/>
      <c r="M858" s="21"/>
      <c r="N858" s="19"/>
      <c r="O858" s="5"/>
    </row>
    <row r="859" spans="1:15" x14ac:dyDescent="0.3">
      <c r="A859" s="25"/>
      <c r="B859" s="26"/>
      <c r="C859" s="24"/>
      <c r="D859" s="17">
        <v>1856</v>
      </c>
      <c r="E859" s="20"/>
      <c r="F859" s="19"/>
      <c r="G859" s="18"/>
      <c r="H859" s="18"/>
      <c r="I859" s="18"/>
      <c r="J859" s="18"/>
      <c r="K859" s="18"/>
      <c r="L859" s="20"/>
      <c r="M859" s="21"/>
      <c r="N859" s="19"/>
      <c r="O859" s="5"/>
    </row>
    <row r="860" spans="1:15" x14ac:dyDescent="0.3">
      <c r="A860" s="25"/>
      <c r="B860" s="26"/>
      <c r="C860" s="24"/>
      <c r="D860" s="17">
        <v>1857</v>
      </c>
      <c r="E860" s="20"/>
      <c r="F860" s="19"/>
      <c r="G860" s="18"/>
      <c r="H860" s="18"/>
      <c r="I860" s="18"/>
      <c r="J860" s="18"/>
      <c r="K860" s="18"/>
      <c r="L860" s="20"/>
      <c r="M860" s="21"/>
      <c r="N860" s="19"/>
      <c r="O860" s="5"/>
    </row>
    <row r="861" spans="1:15" x14ac:dyDescent="0.3">
      <c r="A861" s="25"/>
      <c r="B861" s="26"/>
      <c r="C861" s="24"/>
      <c r="D861" s="17">
        <v>1858</v>
      </c>
      <c r="E861" s="20"/>
      <c r="F861" s="19"/>
      <c r="G861" s="18"/>
      <c r="H861" s="18"/>
      <c r="I861" s="18"/>
      <c r="J861" s="18"/>
      <c r="K861" s="18"/>
      <c r="L861" s="20"/>
      <c r="M861" s="21"/>
      <c r="N861" s="19"/>
      <c r="O861" s="5"/>
    </row>
    <row r="862" spans="1:15" x14ac:dyDescent="0.3">
      <c r="A862" s="25"/>
      <c r="B862" s="26"/>
      <c r="C862" s="24"/>
      <c r="D862" s="17">
        <v>1859</v>
      </c>
      <c r="E862" s="20"/>
      <c r="F862" s="19"/>
      <c r="G862" s="18"/>
      <c r="H862" s="18"/>
      <c r="I862" s="18"/>
      <c r="J862" s="18"/>
      <c r="K862" s="18"/>
      <c r="L862" s="20"/>
      <c r="M862" s="21"/>
      <c r="N862" s="19"/>
      <c r="O862" s="5"/>
    </row>
    <row r="863" spans="1:15" x14ac:dyDescent="0.3">
      <c r="A863" s="25"/>
      <c r="B863" s="26"/>
      <c r="C863" s="24"/>
      <c r="D863" s="17">
        <v>1860</v>
      </c>
      <c r="E863" s="20"/>
      <c r="F863" s="19"/>
      <c r="G863" s="18"/>
      <c r="H863" s="18"/>
      <c r="I863" s="18"/>
      <c r="J863" s="18"/>
      <c r="K863" s="18"/>
      <c r="L863" s="20"/>
      <c r="M863" s="21"/>
      <c r="N863" s="19"/>
      <c r="O863" s="5"/>
    </row>
    <row r="864" spans="1:15" x14ac:dyDescent="0.3">
      <c r="A864" s="25"/>
      <c r="B864" s="26"/>
      <c r="C864" s="24"/>
      <c r="D864" s="17">
        <v>1861</v>
      </c>
      <c r="E864" s="20"/>
      <c r="F864" s="19"/>
      <c r="G864" s="18"/>
      <c r="H864" s="18"/>
      <c r="I864" s="18"/>
      <c r="J864" s="18"/>
      <c r="K864" s="18"/>
      <c r="L864" s="20"/>
      <c r="M864" s="21"/>
      <c r="N864" s="19"/>
      <c r="O864" s="5"/>
    </row>
    <row r="865" spans="1:15" x14ac:dyDescent="0.3">
      <c r="A865" s="25"/>
      <c r="B865" s="26"/>
      <c r="C865" s="24"/>
      <c r="D865" s="17">
        <v>1862</v>
      </c>
      <c r="E865" s="20"/>
      <c r="F865" s="19"/>
      <c r="G865" s="18"/>
      <c r="H865" s="18"/>
      <c r="I865" s="18"/>
      <c r="J865" s="18"/>
      <c r="K865" s="18"/>
      <c r="L865" s="20"/>
      <c r="M865" s="21"/>
      <c r="N865" s="19"/>
      <c r="O865" s="5"/>
    </row>
    <row r="866" spans="1:15" x14ac:dyDescent="0.3">
      <c r="A866" s="25"/>
      <c r="B866" s="26"/>
      <c r="C866" s="24"/>
      <c r="D866" s="17">
        <v>1863</v>
      </c>
      <c r="E866" s="20"/>
      <c r="F866" s="19"/>
      <c r="G866" s="18"/>
      <c r="H866" s="18"/>
      <c r="I866" s="18"/>
      <c r="J866" s="18"/>
      <c r="K866" s="18"/>
      <c r="L866" s="20"/>
      <c r="M866" s="21"/>
      <c r="N866" s="19"/>
      <c r="O866" s="5"/>
    </row>
    <row r="867" spans="1:15" x14ac:dyDescent="0.3">
      <c r="A867" s="25"/>
      <c r="B867" s="26"/>
      <c r="C867" s="24"/>
      <c r="D867" s="17">
        <v>1864</v>
      </c>
      <c r="E867" s="20"/>
      <c r="F867" s="19"/>
      <c r="G867" s="18"/>
      <c r="H867" s="18"/>
      <c r="I867" s="18"/>
      <c r="J867" s="18"/>
      <c r="K867" s="18"/>
      <c r="L867" s="20"/>
      <c r="M867" s="21"/>
      <c r="N867" s="19"/>
      <c r="O867" s="5"/>
    </row>
    <row r="868" spans="1:15" x14ac:dyDescent="0.3">
      <c r="A868" s="25"/>
      <c r="B868" s="26"/>
      <c r="C868" s="24"/>
      <c r="D868" s="17">
        <v>1865</v>
      </c>
      <c r="E868" s="20"/>
      <c r="F868" s="19"/>
      <c r="G868" s="18"/>
      <c r="H868" s="18"/>
      <c r="I868" s="18"/>
      <c r="J868" s="18"/>
      <c r="K868" s="18"/>
      <c r="L868" s="20"/>
      <c r="M868" s="21"/>
      <c r="N868" s="19"/>
      <c r="O868" s="5"/>
    </row>
    <row r="869" spans="1:15" x14ac:dyDescent="0.3">
      <c r="A869" s="25"/>
      <c r="B869" s="26"/>
      <c r="C869" s="24"/>
      <c r="D869" s="17">
        <v>1866</v>
      </c>
      <c r="E869" s="20"/>
      <c r="F869" s="19"/>
      <c r="G869" s="18"/>
      <c r="H869" s="18"/>
      <c r="I869" s="18"/>
      <c r="J869" s="18"/>
      <c r="K869" s="18"/>
      <c r="L869" s="20"/>
      <c r="M869" s="21"/>
      <c r="N869" s="19"/>
      <c r="O869" s="5"/>
    </row>
    <row r="870" spans="1:15" x14ac:dyDescent="0.3">
      <c r="A870" s="25"/>
      <c r="B870" s="26"/>
      <c r="C870" s="24"/>
      <c r="D870" s="17">
        <v>1867</v>
      </c>
      <c r="E870" s="20"/>
      <c r="F870" s="19"/>
      <c r="G870" s="18"/>
      <c r="H870" s="18"/>
      <c r="I870" s="18"/>
      <c r="J870" s="18"/>
      <c r="K870" s="18"/>
      <c r="L870" s="20"/>
      <c r="M870" s="21"/>
      <c r="N870" s="19"/>
      <c r="O870" s="5"/>
    </row>
    <row r="871" spans="1:15" x14ac:dyDescent="0.3">
      <c r="A871" s="25"/>
      <c r="B871" s="26"/>
      <c r="C871" s="24"/>
      <c r="D871" s="17">
        <v>1868</v>
      </c>
      <c r="E871" s="20"/>
      <c r="F871" s="19"/>
      <c r="G871" s="18"/>
      <c r="H871" s="18"/>
      <c r="I871" s="18"/>
      <c r="J871" s="18"/>
      <c r="K871" s="18"/>
      <c r="L871" s="20"/>
      <c r="M871" s="21"/>
      <c r="N871" s="19"/>
      <c r="O871" s="5"/>
    </row>
    <row r="872" spans="1:15" x14ac:dyDescent="0.3">
      <c r="A872" s="25"/>
      <c r="B872" s="26"/>
      <c r="C872" s="24"/>
      <c r="D872" s="17">
        <v>1869</v>
      </c>
      <c r="E872" s="20"/>
      <c r="F872" s="19"/>
      <c r="G872" s="18"/>
      <c r="H872" s="18"/>
      <c r="I872" s="18"/>
      <c r="J872" s="18"/>
      <c r="K872" s="18"/>
      <c r="L872" s="20"/>
      <c r="M872" s="21"/>
      <c r="N872" s="19"/>
      <c r="O872" s="5"/>
    </row>
    <row r="873" spans="1:15" x14ac:dyDescent="0.3">
      <c r="A873" s="25"/>
      <c r="B873" s="26"/>
      <c r="C873" s="24"/>
      <c r="D873" s="17">
        <v>1870</v>
      </c>
      <c r="E873" s="20"/>
      <c r="F873" s="19"/>
      <c r="G873" s="18"/>
      <c r="H873" s="18"/>
      <c r="I873" s="18"/>
      <c r="J873" s="18"/>
      <c r="K873" s="18"/>
      <c r="L873" s="20"/>
      <c r="M873" s="21"/>
      <c r="N873" s="19"/>
      <c r="O873" s="5"/>
    </row>
    <row r="874" spans="1:15" x14ac:dyDescent="0.3">
      <c r="A874" s="25"/>
      <c r="B874" s="26"/>
      <c r="C874" s="24"/>
      <c r="D874" s="17">
        <v>1871</v>
      </c>
      <c r="E874" s="20"/>
      <c r="F874" s="19"/>
      <c r="G874" s="18"/>
      <c r="H874" s="18"/>
      <c r="I874" s="18"/>
      <c r="J874" s="18"/>
      <c r="K874" s="18"/>
      <c r="L874" s="20"/>
      <c r="M874" s="21"/>
      <c r="N874" s="19"/>
      <c r="O874" s="5"/>
    </row>
    <row r="875" spans="1:15" x14ac:dyDescent="0.3">
      <c r="A875" s="25"/>
      <c r="B875" s="26"/>
      <c r="C875" s="24"/>
      <c r="D875" s="17">
        <v>1872</v>
      </c>
      <c r="E875" s="20"/>
      <c r="F875" s="19"/>
      <c r="G875" s="18"/>
      <c r="H875" s="18"/>
      <c r="I875" s="18"/>
      <c r="J875" s="18"/>
      <c r="K875" s="18"/>
      <c r="L875" s="20"/>
      <c r="M875" s="21"/>
      <c r="N875" s="19"/>
      <c r="O875" s="5"/>
    </row>
    <row r="876" spans="1:15" x14ac:dyDescent="0.3">
      <c r="A876" s="25"/>
      <c r="B876" s="26"/>
      <c r="C876" s="24"/>
      <c r="D876" s="17">
        <v>1873</v>
      </c>
      <c r="E876" s="20"/>
      <c r="F876" s="19"/>
      <c r="G876" s="18"/>
      <c r="H876" s="18"/>
      <c r="I876" s="18"/>
      <c r="J876" s="18"/>
      <c r="K876" s="18"/>
      <c r="L876" s="20"/>
      <c r="M876" s="21"/>
      <c r="N876" s="19"/>
      <c r="O876" s="5"/>
    </row>
    <row r="877" spans="1:15" x14ac:dyDescent="0.3">
      <c r="A877" s="25"/>
      <c r="B877" s="26"/>
      <c r="C877" s="24"/>
      <c r="D877" s="17">
        <v>1874</v>
      </c>
      <c r="E877" s="20"/>
      <c r="F877" s="19"/>
      <c r="G877" s="18"/>
      <c r="H877" s="18"/>
      <c r="I877" s="18"/>
      <c r="J877" s="18"/>
      <c r="K877" s="18"/>
      <c r="L877" s="20"/>
      <c r="M877" s="21"/>
      <c r="N877" s="19"/>
      <c r="O877" s="5"/>
    </row>
    <row r="878" spans="1:15" x14ac:dyDescent="0.3">
      <c r="A878" s="25"/>
      <c r="B878" s="26"/>
      <c r="C878" s="24"/>
      <c r="D878" s="17">
        <v>1875</v>
      </c>
      <c r="E878" s="20"/>
      <c r="F878" s="19"/>
      <c r="G878" s="18"/>
      <c r="H878" s="18"/>
      <c r="I878" s="18"/>
      <c r="J878" s="18"/>
      <c r="K878" s="18"/>
      <c r="L878" s="20"/>
      <c r="M878" s="21"/>
      <c r="N878" s="19"/>
      <c r="O878" s="5"/>
    </row>
    <row r="879" spans="1:15" x14ac:dyDescent="0.3">
      <c r="A879" s="25"/>
      <c r="B879" s="26"/>
      <c r="C879" s="24"/>
      <c r="D879" s="17">
        <v>1876</v>
      </c>
      <c r="E879" s="20"/>
      <c r="F879" s="19"/>
      <c r="G879" s="18"/>
      <c r="H879" s="18"/>
      <c r="I879" s="18"/>
      <c r="J879" s="18"/>
      <c r="K879" s="18"/>
      <c r="L879" s="20"/>
      <c r="M879" s="21"/>
      <c r="N879" s="19"/>
      <c r="O879" s="5"/>
    </row>
    <row r="880" spans="1:15" x14ac:dyDescent="0.3">
      <c r="A880" s="25"/>
      <c r="B880" s="26"/>
      <c r="C880" s="24"/>
      <c r="D880" s="17">
        <v>1877</v>
      </c>
      <c r="E880" s="20"/>
      <c r="F880" s="19"/>
      <c r="G880" s="18"/>
      <c r="H880" s="18"/>
      <c r="I880" s="18"/>
      <c r="J880" s="18"/>
      <c r="K880" s="18"/>
      <c r="L880" s="20"/>
      <c r="M880" s="21"/>
      <c r="N880" s="19"/>
      <c r="O880" s="5"/>
    </row>
    <row r="881" spans="1:15" x14ac:dyDescent="0.3">
      <c r="A881" s="25"/>
      <c r="B881" s="26"/>
      <c r="C881" s="24"/>
      <c r="D881" s="17">
        <v>1878</v>
      </c>
      <c r="E881" s="20"/>
      <c r="F881" s="19"/>
      <c r="G881" s="18"/>
      <c r="H881" s="18"/>
      <c r="I881" s="18"/>
      <c r="J881" s="18"/>
      <c r="K881" s="18"/>
      <c r="L881" s="20"/>
      <c r="M881" s="21"/>
      <c r="N881" s="19"/>
      <c r="O881" s="5"/>
    </row>
    <row r="882" spans="1:15" x14ac:dyDescent="0.3">
      <c r="A882" s="25"/>
      <c r="B882" s="26"/>
      <c r="C882" s="24"/>
      <c r="D882" s="17">
        <v>1879</v>
      </c>
      <c r="E882" s="20"/>
      <c r="F882" s="19"/>
      <c r="G882" s="18"/>
      <c r="H882" s="18"/>
      <c r="I882" s="18"/>
      <c r="J882" s="18"/>
      <c r="K882" s="18"/>
      <c r="L882" s="20"/>
      <c r="M882" s="21"/>
      <c r="N882" s="19"/>
      <c r="O882" s="5"/>
    </row>
    <row r="883" spans="1:15" x14ac:dyDescent="0.3">
      <c r="A883" s="25"/>
      <c r="B883" s="26"/>
      <c r="C883" s="24"/>
      <c r="D883" s="17">
        <v>1880</v>
      </c>
      <c r="E883" s="20"/>
      <c r="F883" s="19"/>
      <c r="G883" s="18"/>
      <c r="H883" s="18"/>
      <c r="I883" s="18"/>
      <c r="J883" s="18"/>
      <c r="K883" s="18"/>
      <c r="L883" s="20"/>
      <c r="M883" s="21"/>
      <c r="N883" s="19"/>
      <c r="O883" s="5"/>
    </row>
    <row r="884" spans="1:15" x14ac:dyDescent="0.3">
      <c r="A884" s="25"/>
      <c r="B884" s="26"/>
      <c r="C884" s="24"/>
      <c r="D884" s="17">
        <v>1881</v>
      </c>
      <c r="E884" s="20"/>
      <c r="F884" s="19"/>
      <c r="G884" s="18"/>
      <c r="H884" s="18"/>
      <c r="I884" s="18"/>
      <c r="J884" s="18"/>
      <c r="K884" s="18"/>
      <c r="L884" s="20"/>
      <c r="M884" s="21"/>
      <c r="N884" s="19"/>
      <c r="O884" s="5"/>
    </row>
    <row r="885" spans="1:15" x14ac:dyDescent="0.3">
      <c r="A885" s="25"/>
      <c r="B885" s="26"/>
      <c r="C885" s="24"/>
      <c r="D885" s="17">
        <v>1882</v>
      </c>
      <c r="E885" s="20"/>
      <c r="F885" s="19"/>
      <c r="G885" s="18"/>
      <c r="H885" s="18"/>
      <c r="I885" s="18"/>
      <c r="J885" s="18"/>
      <c r="K885" s="18"/>
      <c r="L885" s="20"/>
      <c r="M885" s="21"/>
      <c r="N885" s="19"/>
      <c r="O885" s="5"/>
    </row>
    <row r="886" spans="1:15" x14ac:dyDescent="0.3">
      <c r="A886" s="25"/>
      <c r="B886" s="26"/>
      <c r="C886" s="24"/>
      <c r="D886" s="17">
        <v>1883</v>
      </c>
      <c r="E886" s="20"/>
      <c r="F886" s="19"/>
      <c r="G886" s="18"/>
      <c r="H886" s="18"/>
      <c r="I886" s="18"/>
      <c r="J886" s="18"/>
      <c r="K886" s="18"/>
      <c r="L886" s="20"/>
      <c r="M886" s="21"/>
      <c r="N886" s="19"/>
      <c r="O886" s="5"/>
    </row>
    <row r="887" spans="1:15" x14ac:dyDescent="0.3">
      <c r="A887" s="25"/>
      <c r="B887" s="26"/>
      <c r="C887" s="24"/>
      <c r="D887" s="17">
        <v>1884</v>
      </c>
      <c r="E887" s="20"/>
      <c r="F887" s="19"/>
      <c r="G887" s="18"/>
      <c r="H887" s="18"/>
      <c r="I887" s="18"/>
      <c r="J887" s="18"/>
      <c r="K887" s="18"/>
      <c r="L887" s="20"/>
      <c r="M887" s="21"/>
      <c r="N887" s="19"/>
      <c r="O887" s="5"/>
    </row>
    <row r="888" spans="1:15" x14ac:dyDescent="0.3">
      <c r="A888" s="25"/>
      <c r="B888" s="26"/>
      <c r="C888" s="24"/>
      <c r="D888" s="17">
        <v>1885</v>
      </c>
      <c r="E888" s="20"/>
      <c r="F888" s="19"/>
      <c r="G888" s="18"/>
      <c r="H888" s="18"/>
      <c r="I888" s="18"/>
      <c r="J888" s="18"/>
      <c r="K888" s="18"/>
      <c r="L888" s="20"/>
      <c r="M888" s="21"/>
      <c r="N888" s="19"/>
      <c r="O888" s="5"/>
    </row>
    <row r="889" spans="1:15" x14ac:dyDescent="0.3">
      <c r="A889" s="25"/>
      <c r="B889" s="26"/>
      <c r="C889" s="24"/>
      <c r="D889" s="17">
        <v>1886</v>
      </c>
      <c r="E889" s="20"/>
      <c r="F889" s="19"/>
      <c r="G889" s="18"/>
      <c r="H889" s="18"/>
      <c r="I889" s="18"/>
      <c r="J889" s="18"/>
      <c r="K889" s="18"/>
      <c r="L889" s="20"/>
      <c r="M889" s="21"/>
      <c r="N889" s="19"/>
      <c r="O889" s="5"/>
    </row>
    <row r="890" spans="1:15" x14ac:dyDescent="0.3">
      <c r="A890" s="25"/>
      <c r="B890" s="26"/>
      <c r="C890" s="24"/>
      <c r="D890" s="17">
        <v>1887</v>
      </c>
      <c r="E890" s="20"/>
      <c r="F890" s="19"/>
      <c r="G890" s="18"/>
      <c r="H890" s="18"/>
      <c r="I890" s="18"/>
      <c r="J890" s="18"/>
      <c r="K890" s="18"/>
      <c r="L890" s="20"/>
      <c r="M890" s="21"/>
      <c r="N890" s="19"/>
      <c r="O890" s="5"/>
    </row>
    <row r="891" spans="1:15" x14ac:dyDescent="0.3">
      <c r="A891" s="25"/>
      <c r="B891" s="26"/>
      <c r="C891" s="24"/>
      <c r="D891" s="17">
        <v>1888</v>
      </c>
      <c r="E891" s="20"/>
      <c r="F891" s="19"/>
      <c r="G891" s="18"/>
      <c r="H891" s="18"/>
      <c r="I891" s="18"/>
      <c r="J891" s="18"/>
      <c r="K891" s="18"/>
      <c r="L891" s="20"/>
      <c r="M891" s="21"/>
      <c r="N891" s="19"/>
      <c r="O891" s="5"/>
    </row>
    <row r="892" spans="1:15" x14ac:dyDescent="0.3">
      <c r="A892" s="25"/>
      <c r="B892" s="26"/>
      <c r="C892" s="24"/>
      <c r="D892" s="17">
        <v>1889</v>
      </c>
      <c r="E892" s="20"/>
      <c r="F892" s="19"/>
      <c r="G892" s="18"/>
      <c r="H892" s="18"/>
      <c r="I892" s="18"/>
      <c r="J892" s="18"/>
      <c r="K892" s="18"/>
      <c r="L892" s="20"/>
      <c r="M892" s="21"/>
      <c r="N892" s="19"/>
      <c r="O892" s="5"/>
    </row>
    <row r="893" spans="1:15" x14ac:dyDescent="0.3">
      <c r="A893" s="25"/>
      <c r="B893" s="26"/>
      <c r="C893" s="24"/>
      <c r="D893" s="17">
        <v>1890</v>
      </c>
      <c r="E893" s="20"/>
      <c r="F893" s="19"/>
      <c r="G893" s="18"/>
      <c r="H893" s="18"/>
      <c r="I893" s="18"/>
      <c r="J893" s="18"/>
      <c r="K893" s="18"/>
      <c r="L893" s="20"/>
      <c r="M893" s="21"/>
      <c r="N893" s="19"/>
      <c r="O893" s="5"/>
    </row>
    <row r="894" spans="1:15" x14ac:dyDescent="0.3">
      <c r="A894" s="25"/>
      <c r="B894" s="26"/>
      <c r="C894" s="24"/>
      <c r="D894" s="17">
        <v>1891</v>
      </c>
      <c r="E894" s="20"/>
      <c r="F894" s="19"/>
      <c r="G894" s="18"/>
      <c r="H894" s="18"/>
      <c r="I894" s="18"/>
      <c r="J894" s="18"/>
      <c r="K894" s="18"/>
      <c r="L894" s="20"/>
      <c r="M894" s="21"/>
      <c r="N894" s="19"/>
      <c r="O894" s="5"/>
    </row>
    <row r="895" spans="1:15" x14ac:dyDescent="0.3">
      <c r="A895" s="25"/>
      <c r="B895" s="26"/>
      <c r="C895" s="24"/>
      <c r="D895" s="17">
        <v>1892</v>
      </c>
      <c r="E895" s="20"/>
      <c r="F895" s="19"/>
      <c r="G895" s="18"/>
      <c r="H895" s="18"/>
      <c r="I895" s="18"/>
      <c r="J895" s="18"/>
      <c r="K895" s="18"/>
      <c r="L895" s="20"/>
      <c r="M895" s="21"/>
      <c r="N895" s="19"/>
      <c r="O895" s="5"/>
    </row>
    <row r="896" spans="1:15" x14ac:dyDescent="0.3">
      <c r="A896" s="25"/>
      <c r="B896" s="26"/>
      <c r="C896" s="24"/>
      <c r="D896" s="17">
        <v>1893</v>
      </c>
      <c r="E896" s="20"/>
      <c r="F896" s="19"/>
      <c r="G896" s="18"/>
      <c r="H896" s="18"/>
      <c r="I896" s="18"/>
      <c r="J896" s="18"/>
      <c r="K896" s="18"/>
      <c r="L896" s="20"/>
      <c r="M896" s="21"/>
      <c r="N896" s="19"/>
      <c r="O896" s="5"/>
    </row>
    <row r="897" spans="1:15" x14ac:dyDescent="0.3">
      <c r="A897" s="25"/>
      <c r="B897" s="26"/>
      <c r="C897" s="24"/>
      <c r="D897" s="17">
        <v>1894</v>
      </c>
      <c r="E897" s="20"/>
      <c r="F897" s="19"/>
      <c r="G897" s="18"/>
      <c r="H897" s="18"/>
      <c r="I897" s="18"/>
      <c r="J897" s="18"/>
      <c r="K897" s="18"/>
      <c r="L897" s="20"/>
      <c r="M897" s="21"/>
      <c r="N897" s="19"/>
      <c r="O897" s="5"/>
    </row>
    <row r="898" spans="1:15" x14ac:dyDescent="0.3">
      <c r="A898" s="25"/>
      <c r="B898" s="26"/>
      <c r="C898" s="24"/>
      <c r="D898" s="17">
        <v>1895</v>
      </c>
      <c r="E898" s="20"/>
      <c r="F898" s="19"/>
      <c r="G898" s="18"/>
      <c r="H898" s="18"/>
      <c r="I898" s="18"/>
      <c r="J898" s="18"/>
      <c r="K898" s="18"/>
      <c r="L898" s="20"/>
      <c r="M898" s="21"/>
      <c r="N898" s="19"/>
      <c r="O898" s="5"/>
    </row>
    <row r="899" spans="1:15" x14ac:dyDescent="0.3">
      <c r="A899" s="25"/>
      <c r="B899" s="26"/>
      <c r="C899" s="24"/>
      <c r="D899" s="17">
        <v>1896</v>
      </c>
      <c r="E899" s="20"/>
      <c r="F899" s="19"/>
      <c r="G899" s="18"/>
      <c r="H899" s="18"/>
      <c r="I899" s="18"/>
      <c r="J899" s="18"/>
      <c r="K899" s="18"/>
      <c r="L899" s="20"/>
      <c r="M899" s="21"/>
      <c r="N899" s="19"/>
      <c r="O899" s="5"/>
    </row>
    <row r="900" spans="1:15" x14ac:dyDescent="0.3">
      <c r="A900" s="25"/>
      <c r="B900" s="26"/>
      <c r="C900" s="24"/>
      <c r="D900" s="17">
        <v>1897</v>
      </c>
      <c r="E900" s="20"/>
      <c r="F900" s="19"/>
      <c r="G900" s="18"/>
      <c r="H900" s="18"/>
      <c r="I900" s="18"/>
      <c r="J900" s="18"/>
      <c r="K900" s="18"/>
      <c r="L900" s="20"/>
      <c r="M900" s="21"/>
      <c r="N900" s="19"/>
      <c r="O900" s="5"/>
    </row>
    <row r="901" spans="1:15" x14ac:dyDescent="0.3">
      <c r="A901" s="25"/>
      <c r="B901" s="26"/>
      <c r="C901" s="24"/>
      <c r="D901" s="17">
        <v>1898</v>
      </c>
      <c r="E901" s="20"/>
      <c r="F901" s="19"/>
      <c r="G901" s="18"/>
      <c r="H901" s="18"/>
      <c r="I901" s="18"/>
      <c r="J901" s="18"/>
      <c r="K901" s="18"/>
      <c r="L901" s="20"/>
      <c r="M901" s="21"/>
      <c r="N901" s="19"/>
      <c r="O901" s="5"/>
    </row>
    <row r="902" spans="1:15" x14ac:dyDescent="0.3">
      <c r="A902" s="25"/>
      <c r="B902" s="26"/>
      <c r="C902" s="24"/>
      <c r="D902" s="17">
        <v>1899</v>
      </c>
      <c r="E902" s="20"/>
      <c r="F902" s="19"/>
      <c r="G902" s="18"/>
      <c r="H902" s="18"/>
      <c r="I902" s="18"/>
      <c r="J902" s="18"/>
      <c r="K902" s="18"/>
      <c r="L902" s="20"/>
      <c r="M902" s="21"/>
      <c r="N902" s="19"/>
      <c r="O902" s="5"/>
    </row>
    <row r="903" spans="1:15" x14ac:dyDescent="0.3">
      <c r="A903" s="25"/>
      <c r="B903" s="26"/>
      <c r="C903" s="24"/>
      <c r="D903" s="17">
        <v>1900</v>
      </c>
      <c r="E903" s="20"/>
      <c r="F903" s="19"/>
      <c r="G903" s="18"/>
      <c r="H903" s="18"/>
      <c r="I903" s="18"/>
      <c r="J903" s="18"/>
      <c r="K903" s="18"/>
      <c r="L903" s="20"/>
      <c r="M903" s="21"/>
      <c r="N903" s="19"/>
      <c r="O903" s="5"/>
    </row>
    <row r="904" spans="1:15" x14ac:dyDescent="0.3">
      <c r="A904" s="25"/>
      <c r="B904" s="26"/>
      <c r="C904" s="24"/>
      <c r="D904" s="17">
        <v>1901</v>
      </c>
      <c r="E904" s="20"/>
      <c r="F904" s="19"/>
      <c r="G904" s="18"/>
      <c r="H904" s="18"/>
      <c r="I904" s="18"/>
      <c r="J904" s="18"/>
      <c r="K904" s="18"/>
      <c r="L904" s="20"/>
      <c r="M904" s="21"/>
      <c r="N904" s="19"/>
      <c r="O904" s="5"/>
    </row>
    <row r="905" spans="1:15" x14ac:dyDescent="0.3">
      <c r="A905" s="25"/>
      <c r="B905" s="26"/>
      <c r="C905" s="24"/>
      <c r="D905" s="17">
        <v>1902</v>
      </c>
      <c r="E905" s="20"/>
      <c r="F905" s="19"/>
      <c r="G905" s="18"/>
      <c r="H905" s="18"/>
      <c r="I905" s="18"/>
      <c r="J905" s="18"/>
      <c r="K905" s="18"/>
      <c r="L905" s="20"/>
      <c r="M905" s="21"/>
      <c r="N905" s="19"/>
      <c r="O905" s="5"/>
    </row>
    <row r="906" spans="1:15" x14ac:dyDescent="0.3">
      <c r="A906" s="25"/>
      <c r="B906" s="26"/>
      <c r="C906" s="24"/>
      <c r="D906" s="17">
        <v>1903</v>
      </c>
      <c r="E906" s="20"/>
      <c r="F906" s="19"/>
      <c r="G906" s="18"/>
      <c r="H906" s="18"/>
      <c r="I906" s="18"/>
      <c r="J906" s="18"/>
      <c r="K906" s="18"/>
      <c r="L906" s="20"/>
      <c r="M906" s="21"/>
      <c r="N906" s="19"/>
      <c r="O906" s="5"/>
    </row>
    <row r="907" spans="1:15" x14ac:dyDescent="0.3">
      <c r="A907" s="25"/>
      <c r="B907" s="26"/>
      <c r="C907" s="24"/>
      <c r="D907" s="17">
        <v>1904</v>
      </c>
      <c r="E907" s="20"/>
      <c r="F907" s="19"/>
      <c r="G907" s="18"/>
      <c r="H907" s="18"/>
      <c r="I907" s="18"/>
      <c r="J907" s="18"/>
      <c r="K907" s="18"/>
      <c r="L907" s="20"/>
      <c r="M907" s="21"/>
      <c r="N907" s="19"/>
      <c r="O907" s="5"/>
    </row>
    <row r="908" spans="1:15" x14ac:dyDescent="0.3">
      <c r="A908" s="25"/>
      <c r="B908" s="26"/>
      <c r="C908" s="24"/>
      <c r="D908" s="17">
        <v>1905</v>
      </c>
      <c r="E908" s="20"/>
      <c r="F908" s="19"/>
      <c r="G908" s="18"/>
      <c r="H908" s="18"/>
      <c r="I908" s="18"/>
      <c r="J908" s="18"/>
      <c r="K908" s="18"/>
      <c r="L908" s="20"/>
      <c r="M908" s="21"/>
      <c r="N908" s="19"/>
      <c r="O908" s="5"/>
    </row>
    <row r="909" spans="1:15" x14ac:dyDescent="0.3">
      <c r="A909" s="25"/>
      <c r="B909" s="26"/>
      <c r="C909" s="24"/>
      <c r="D909" s="17">
        <v>1906</v>
      </c>
      <c r="E909" s="20"/>
      <c r="F909" s="19"/>
      <c r="G909" s="18"/>
      <c r="H909" s="18"/>
      <c r="I909" s="18"/>
      <c r="J909" s="18"/>
      <c r="K909" s="18"/>
      <c r="L909" s="20"/>
      <c r="M909" s="21"/>
      <c r="N909" s="19"/>
      <c r="O909" s="5"/>
    </row>
    <row r="910" spans="1:15" x14ac:dyDescent="0.3">
      <c r="A910" s="25"/>
      <c r="B910" s="26"/>
      <c r="C910" s="24"/>
      <c r="D910" s="17">
        <v>1907</v>
      </c>
      <c r="E910" s="20"/>
      <c r="F910" s="19"/>
      <c r="G910" s="18"/>
      <c r="H910" s="18"/>
      <c r="I910" s="18"/>
      <c r="J910" s="18"/>
      <c r="K910" s="18"/>
      <c r="L910" s="20"/>
      <c r="M910" s="21"/>
      <c r="N910" s="19"/>
      <c r="O910" s="5"/>
    </row>
    <row r="911" spans="1:15" x14ac:dyDescent="0.3">
      <c r="A911" s="25"/>
      <c r="B911" s="26"/>
      <c r="C911" s="24"/>
      <c r="D911" s="17">
        <v>1908</v>
      </c>
      <c r="E911" s="20"/>
      <c r="F911" s="19"/>
      <c r="G911" s="18"/>
      <c r="H911" s="18"/>
      <c r="I911" s="18"/>
      <c r="J911" s="18"/>
      <c r="K911" s="18"/>
      <c r="L911" s="20"/>
      <c r="M911" s="21"/>
      <c r="N911" s="19"/>
      <c r="O911" s="5"/>
    </row>
    <row r="912" spans="1:15" x14ac:dyDescent="0.3">
      <c r="A912" s="25"/>
      <c r="B912" s="26"/>
      <c r="C912" s="24"/>
      <c r="D912" s="17">
        <v>1909</v>
      </c>
      <c r="E912" s="20"/>
      <c r="F912" s="19"/>
      <c r="G912" s="18"/>
      <c r="H912" s="18"/>
      <c r="I912" s="18"/>
      <c r="J912" s="18"/>
      <c r="K912" s="18"/>
      <c r="L912" s="20"/>
      <c r="M912" s="21"/>
      <c r="N912" s="19"/>
      <c r="O912" s="5"/>
    </row>
    <row r="913" spans="1:15" x14ac:dyDescent="0.3">
      <c r="A913" s="25"/>
      <c r="B913" s="26"/>
      <c r="C913" s="24"/>
      <c r="D913" s="17">
        <v>1910</v>
      </c>
      <c r="E913" s="20"/>
      <c r="F913" s="19"/>
      <c r="G913" s="18"/>
      <c r="H913" s="18"/>
      <c r="I913" s="18"/>
      <c r="J913" s="18"/>
      <c r="K913" s="18"/>
      <c r="L913" s="20"/>
      <c r="M913" s="21"/>
      <c r="N913" s="19"/>
      <c r="O913" s="5"/>
    </row>
    <row r="914" spans="1:15" x14ac:dyDescent="0.3">
      <c r="A914" s="25"/>
      <c r="B914" s="26"/>
      <c r="C914" s="24"/>
      <c r="D914" s="17">
        <v>1911</v>
      </c>
      <c r="E914" s="20"/>
      <c r="F914" s="19"/>
      <c r="G914" s="18"/>
      <c r="H914" s="18"/>
      <c r="I914" s="18"/>
      <c r="J914" s="18"/>
      <c r="K914" s="18"/>
      <c r="L914" s="20"/>
      <c r="M914" s="21"/>
      <c r="N914" s="19"/>
      <c r="O914" s="5"/>
    </row>
    <row r="915" spans="1:15" x14ac:dyDescent="0.3">
      <c r="A915" s="25"/>
      <c r="B915" s="26"/>
      <c r="C915" s="24"/>
      <c r="D915" s="17">
        <v>1912</v>
      </c>
      <c r="E915" s="20"/>
      <c r="F915" s="19"/>
      <c r="G915" s="18"/>
      <c r="H915" s="18"/>
      <c r="I915" s="18"/>
      <c r="J915" s="18"/>
      <c r="K915" s="18"/>
      <c r="L915" s="20"/>
      <c r="M915" s="21"/>
      <c r="N915" s="19"/>
      <c r="O915" s="5"/>
    </row>
    <row r="916" spans="1:15" x14ac:dyDescent="0.3">
      <c r="A916" s="25"/>
      <c r="B916" s="26"/>
      <c r="C916" s="24"/>
      <c r="D916" s="17">
        <v>1913</v>
      </c>
      <c r="E916" s="20"/>
      <c r="F916" s="19"/>
      <c r="G916" s="18"/>
      <c r="H916" s="18"/>
      <c r="I916" s="18"/>
      <c r="J916" s="18"/>
      <c r="K916" s="18"/>
      <c r="L916" s="20"/>
      <c r="M916" s="21"/>
      <c r="N916" s="19"/>
      <c r="O916" s="5"/>
    </row>
    <row r="917" spans="1:15" x14ac:dyDescent="0.3">
      <c r="A917" s="25"/>
      <c r="B917" s="26"/>
      <c r="C917" s="24"/>
      <c r="D917" s="17">
        <v>1914</v>
      </c>
      <c r="E917" s="20"/>
      <c r="F917" s="19"/>
      <c r="G917" s="18"/>
      <c r="H917" s="18"/>
      <c r="I917" s="18"/>
      <c r="J917" s="18"/>
      <c r="K917" s="18"/>
      <c r="L917" s="20"/>
      <c r="M917" s="21"/>
      <c r="N917" s="19"/>
      <c r="O917" s="5"/>
    </row>
    <row r="918" spans="1:15" x14ac:dyDescent="0.3">
      <c r="A918" s="25"/>
      <c r="B918" s="26"/>
      <c r="C918" s="24"/>
      <c r="D918" s="17">
        <v>1915</v>
      </c>
      <c r="E918" s="20"/>
      <c r="F918" s="19"/>
      <c r="G918" s="18"/>
      <c r="H918" s="18"/>
      <c r="I918" s="18"/>
      <c r="J918" s="18"/>
      <c r="K918" s="18"/>
      <c r="L918" s="20"/>
      <c r="M918" s="21"/>
      <c r="N918" s="19"/>
      <c r="O918" s="5"/>
    </row>
    <row r="919" spans="1:15" x14ac:dyDescent="0.3">
      <c r="A919" s="25"/>
      <c r="B919" s="26"/>
      <c r="C919" s="24"/>
      <c r="D919" s="17">
        <v>1916</v>
      </c>
      <c r="E919" s="20"/>
      <c r="F919" s="19"/>
      <c r="G919" s="18"/>
      <c r="H919" s="18"/>
      <c r="I919" s="18"/>
      <c r="J919" s="18"/>
      <c r="K919" s="18"/>
      <c r="L919" s="20"/>
      <c r="M919" s="21"/>
      <c r="N919" s="19"/>
      <c r="O919" s="5"/>
    </row>
    <row r="920" spans="1:15" x14ac:dyDescent="0.3">
      <c r="A920" s="25"/>
      <c r="B920" s="26"/>
      <c r="C920" s="24"/>
      <c r="D920" s="17">
        <v>1917</v>
      </c>
      <c r="E920" s="20"/>
      <c r="F920" s="19"/>
      <c r="G920" s="18"/>
      <c r="H920" s="18"/>
      <c r="I920" s="18"/>
      <c r="J920" s="18"/>
      <c r="K920" s="18"/>
      <c r="L920" s="20"/>
      <c r="M920" s="21"/>
      <c r="N920" s="19"/>
      <c r="O920" s="5"/>
    </row>
    <row r="921" spans="1:15" x14ac:dyDescent="0.3">
      <c r="A921" s="25"/>
      <c r="B921" s="26"/>
      <c r="C921" s="24"/>
      <c r="D921" s="17">
        <v>1918</v>
      </c>
      <c r="E921" s="20"/>
      <c r="F921" s="19"/>
      <c r="G921" s="18"/>
      <c r="H921" s="18"/>
      <c r="I921" s="18"/>
      <c r="J921" s="18"/>
      <c r="K921" s="18"/>
      <c r="L921" s="20"/>
      <c r="M921" s="21"/>
      <c r="N921" s="19"/>
      <c r="O921" s="5"/>
    </row>
    <row r="922" spans="1:15" x14ac:dyDescent="0.3">
      <c r="A922" s="25"/>
      <c r="B922" s="26"/>
      <c r="C922" s="24"/>
      <c r="D922" s="17">
        <v>1919</v>
      </c>
      <c r="E922" s="20"/>
      <c r="F922" s="19"/>
      <c r="G922" s="18"/>
      <c r="H922" s="18"/>
      <c r="I922" s="18"/>
      <c r="J922" s="18"/>
      <c r="K922" s="18"/>
      <c r="L922" s="20"/>
      <c r="M922" s="21"/>
      <c r="N922" s="19"/>
      <c r="O922" s="5"/>
    </row>
    <row r="923" spans="1:15" x14ac:dyDescent="0.3">
      <c r="A923" s="25"/>
      <c r="B923" s="26"/>
      <c r="C923" s="24"/>
      <c r="D923" s="17">
        <v>1920</v>
      </c>
      <c r="E923" s="20"/>
      <c r="F923" s="19"/>
      <c r="G923" s="18"/>
      <c r="H923" s="18"/>
      <c r="I923" s="18"/>
      <c r="J923" s="18"/>
      <c r="K923" s="18"/>
      <c r="L923" s="20"/>
      <c r="M923" s="21"/>
      <c r="N923" s="19"/>
      <c r="O923" s="5"/>
    </row>
    <row r="924" spans="1:15" x14ac:dyDescent="0.3">
      <c r="A924" s="25"/>
      <c r="B924" s="26"/>
      <c r="C924" s="24"/>
      <c r="D924" s="17">
        <v>1921</v>
      </c>
      <c r="E924" s="20"/>
      <c r="F924" s="19"/>
      <c r="G924" s="18"/>
      <c r="H924" s="18"/>
      <c r="I924" s="18"/>
      <c r="J924" s="18"/>
      <c r="K924" s="18"/>
      <c r="L924" s="20"/>
      <c r="M924" s="21"/>
      <c r="N924" s="19"/>
      <c r="O924" s="5"/>
    </row>
    <row r="925" spans="1:15" x14ac:dyDescent="0.3">
      <c r="A925" s="25"/>
      <c r="B925" s="26"/>
      <c r="C925" s="24"/>
      <c r="D925" s="17">
        <v>1922</v>
      </c>
      <c r="E925" s="20"/>
      <c r="F925" s="19"/>
      <c r="G925" s="18"/>
      <c r="H925" s="18"/>
      <c r="I925" s="18"/>
      <c r="J925" s="18"/>
      <c r="K925" s="18"/>
      <c r="L925" s="20"/>
      <c r="M925" s="21"/>
      <c r="N925" s="19"/>
      <c r="O925" s="5"/>
    </row>
    <row r="926" spans="1:15" x14ac:dyDescent="0.3">
      <c r="A926" s="25"/>
      <c r="B926" s="26"/>
      <c r="C926" s="24"/>
      <c r="D926" s="17">
        <v>1923</v>
      </c>
      <c r="E926" s="20"/>
      <c r="F926" s="19"/>
      <c r="G926" s="18"/>
      <c r="H926" s="18"/>
      <c r="I926" s="18"/>
      <c r="J926" s="18"/>
      <c r="K926" s="18"/>
      <c r="L926" s="20"/>
      <c r="M926" s="21"/>
      <c r="N926" s="19"/>
      <c r="O926" s="5"/>
    </row>
    <row r="927" spans="1:15" x14ac:dyDescent="0.3">
      <c r="A927" s="25"/>
      <c r="B927" s="26"/>
      <c r="C927" s="24"/>
      <c r="D927" s="17">
        <v>1924</v>
      </c>
      <c r="E927" s="20"/>
      <c r="F927" s="19"/>
      <c r="G927" s="18"/>
      <c r="H927" s="18"/>
      <c r="I927" s="18"/>
      <c r="J927" s="18"/>
      <c r="K927" s="18"/>
      <c r="L927" s="20"/>
      <c r="M927" s="21"/>
      <c r="N927" s="19"/>
      <c r="O927" s="5"/>
    </row>
    <row r="928" spans="1:15" x14ac:dyDescent="0.3">
      <c r="A928" s="25"/>
      <c r="B928" s="26"/>
      <c r="C928" s="24"/>
      <c r="D928" s="17">
        <v>1925</v>
      </c>
      <c r="E928" s="20"/>
      <c r="F928" s="19"/>
      <c r="G928" s="18"/>
      <c r="H928" s="18"/>
      <c r="I928" s="18"/>
      <c r="J928" s="18"/>
      <c r="K928" s="18"/>
      <c r="L928" s="20"/>
      <c r="M928" s="21"/>
      <c r="N928" s="19"/>
      <c r="O928" s="5"/>
    </row>
    <row r="929" spans="1:15" x14ac:dyDescent="0.3">
      <c r="A929" s="25"/>
      <c r="B929" s="26"/>
      <c r="C929" s="24"/>
      <c r="D929" s="17">
        <v>1926</v>
      </c>
      <c r="E929" s="20"/>
      <c r="F929" s="19"/>
      <c r="G929" s="18"/>
      <c r="H929" s="18"/>
      <c r="I929" s="18"/>
      <c r="J929" s="18"/>
      <c r="K929" s="18"/>
      <c r="L929" s="20"/>
      <c r="M929" s="21"/>
      <c r="N929" s="19"/>
      <c r="O929" s="5"/>
    </row>
    <row r="930" spans="1:15" x14ac:dyDescent="0.3">
      <c r="A930" s="25"/>
      <c r="B930" s="26"/>
      <c r="C930" s="24"/>
      <c r="D930" s="17">
        <v>1927</v>
      </c>
      <c r="E930" s="20"/>
      <c r="F930" s="19"/>
      <c r="G930" s="18"/>
      <c r="H930" s="18"/>
      <c r="I930" s="18"/>
      <c r="J930" s="18"/>
      <c r="K930" s="18"/>
      <c r="L930" s="20"/>
      <c r="M930" s="21"/>
      <c r="N930" s="19"/>
      <c r="O930" s="5"/>
    </row>
    <row r="931" spans="1:15" x14ac:dyDescent="0.3">
      <c r="A931" s="25"/>
      <c r="B931" s="26"/>
      <c r="C931" s="24"/>
      <c r="D931" s="17">
        <v>1928</v>
      </c>
      <c r="E931" s="20"/>
      <c r="F931" s="19"/>
      <c r="G931" s="18"/>
      <c r="H931" s="18"/>
      <c r="I931" s="18"/>
      <c r="J931" s="18"/>
      <c r="K931" s="18"/>
      <c r="L931" s="20"/>
      <c r="M931" s="21"/>
      <c r="N931" s="19"/>
      <c r="O931" s="5"/>
    </row>
    <row r="932" spans="1:15" x14ac:dyDescent="0.3">
      <c r="A932" s="25"/>
      <c r="B932" s="26"/>
      <c r="C932" s="24"/>
      <c r="D932" s="17">
        <v>1929</v>
      </c>
      <c r="E932" s="20"/>
      <c r="F932" s="19"/>
      <c r="G932" s="18"/>
      <c r="H932" s="18"/>
      <c r="I932" s="18"/>
      <c r="J932" s="18"/>
      <c r="K932" s="18"/>
      <c r="L932" s="20"/>
      <c r="M932" s="21"/>
      <c r="N932" s="19"/>
      <c r="O932" s="5"/>
    </row>
    <row r="933" spans="1:15" x14ac:dyDescent="0.3">
      <c r="A933" s="25"/>
      <c r="B933" s="26"/>
      <c r="C933" s="24"/>
      <c r="D933" s="17">
        <v>1930</v>
      </c>
      <c r="E933" s="20"/>
      <c r="F933" s="19"/>
      <c r="G933" s="18"/>
      <c r="H933" s="18"/>
      <c r="I933" s="18"/>
      <c r="J933" s="18"/>
      <c r="K933" s="18"/>
      <c r="L933" s="20"/>
      <c r="M933" s="21"/>
      <c r="N933" s="19"/>
      <c r="O933" s="5"/>
    </row>
    <row r="934" spans="1:15" x14ac:dyDescent="0.3">
      <c r="A934" s="25"/>
      <c r="B934" s="26"/>
      <c r="C934" s="24"/>
      <c r="D934" s="17">
        <v>1931</v>
      </c>
      <c r="E934" s="20"/>
      <c r="F934" s="19"/>
      <c r="G934" s="18"/>
      <c r="H934" s="18"/>
      <c r="I934" s="18"/>
      <c r="J934" s="18"/>
      <c r="K934" s="18"/>
      <c r="L934" s="20"/>
      <c r="M934" s="21"/>
      <c r="N934" s="19"/>
      <c r="O934" s="5"/>
    </row>
    <row r="935" spans="1:15" x14ac:dyDescent="0.3">
      <c r="A935" s="25"/>
      <c r="B935" s="26"/>
      <c r="C935" s="24"/>
      <c r="D935" s="17">
        <v>1932</v>
      </c>
      <c r="E935" s="20"/>
      <c r="F935" s="19"/>
      <c r="G935" s="18"/>
      <c r="H935" s="18"/>
      <c r="I935" s="18"/>
      <c r="J935" s="18"/>
      <c r="K935" s="18"/>
      <c r="L935" s="20"/>
      <c r="M935" s="21"/>
      <c r="N935" s="19"/>
      <c r="O935" s="5"/>
    </row>
    <row r="936" spans="1:15" x14ac:dyDescent="0.3">
      <c r="A936" s="25"/>
      <c r="B936" s="26"/>
      <c r="C936" s="24"/>
      <c r="D936" s="17">
        <v>1933</v>
      </c>
      <c r="E936" s="20"/>
      <c r="F936" s="19"/>
      <c r="G936" s="18"/>
      <c r="H936" s="18"/>
      <c r="I936" s="18"/>
      <c r="J936" s="18"/>
      <c r="K936" s="18"/>
      <c r="L936" s="20"/>
      <c r="M936" s="21"/>
      <c r="N936" s="19"/>
      <c r="O936" s="5"/>
    </row>
    <row r="937" spans="1:15" x14ac:dyDescent="0.3">
      <c r="A937" s="25"/>
      <c r="B937" s="26"/>
      <c r="C937" s="24"/>
      <c r="D937" s="17">
        <v>1934</v>
      </c>
      <c r="E937" s="20"/>
      <c r="F937" s="19"/>
      <c r="G937" s="18"/>
      <c r="H937" s="18"/>
      <c r="I937" s="18"/>
      <c r="J937" s="18"/>
      <c r="K937" s="18"/>
      <c r="L937" s="20"/>
      <c r="M937" s="21"/>
      <c r="N937" s="19"/>
      <c r="O937" s="5"/>
    </row>
    <row r="938" spans="1:15" x14ac:dyDescent="0.3">
      <c r="A938" s="25"/>
      <c r="B938" s="26"/>
      <c r="C938" s="24"/>
      <c r="D938" s="17">
        <v>1935</v>
      </c>
      <c r="E938" s="20"/>
      <c r="F938" s="19"/>
      <c r="G938" s="18"/>
      <c r="H938" s="18"/>
      <c r="I938" s="18"/>
      <c r="J938" s="18"/>
      <c r="K938" s="18"/>
      <c r="L938" s="20"/>
      <c r="M938" s="21"/>
      <c r="N938" s="19"/>
      <c r="O938" s="5"/>
    </row>
    <row r="939" spans="1:15" x14ac:dyDescent="0.3">
      <c r="A939" s="25"/>
      <c r="B939" s="26"/>
      <c r="C939" s="24"/>
      <c r="D939" s="17">
        <v>1936</v>
      </c>
      <c r="E939" s="20"/>
      <c r="F939" s="19"/>
      <c r="G939" s="18"/>
      <c r="H939" s="18"/>
      <c r="I939" s="18"/>
      <c r="J939" s="18"/>
      <c r="K939" s="18"/>
      <c r="L939" s="20"/>
      <c r="M939" s="21"/>
      <c r="N939" s="19"/>
      <c r="O939" s="5"/>
    </row>
    <row r="940" spans="1:15" x14ac:dyDescent="0.3">
      <c r="A940" s="25"/>
      <c r="B940" s="26"/>
      <c r="C940" s="24"/>
      <c r="D940" s="17">
        <v>1937</v>
      </c>
      <c r="E940" s="20"/>
      <c r="F940" s="19"/>
      <c r="G940" s="18"/>
      <c r="H940" s="18"/>
      <c r="I940" s="18"/>
      <c r="J940" s="18"/>
      <c r="K940" s="18"/>
      <c r="L940" s="20"/>
      <c r="M940" s="21"/>
      <c r="N940" s="19"/>
      <c r="O940" s="5"/>
    </row>
    <row r="941" spans="1:15" x14ac:dyDescent="0.3">
      <c r="A941" s="25"/>
      <c r="B941" s="26"/>
      <c r="C941" s="24"/>
      <c r="D941" s="17">
        <v>1938</v>
      </c>
      <c r="E941" s="20"/>
      <c r="F941" s="19"/>
      <c r="G941" s="18"/>
      <c r="H941" s="18"/>
      <c r="I941" s="18"/>
      <c r="J941" s="18"/>
      <c r="K941" s="18"/>
      <c r="L941" s="20"/>
      <c r="M941" s="21"/>
      <c r="N941" s="19"/>
      <c r="O941" s="5"/>
    </row>
    <row r="942" spans="1:15" x14ac:dyDescent="0.3">
      <c r="A942" s="25"/>
      <c r="B942" s="26"/>
      <c r="C942" s="24"/>
      <c r="D942" s="17">
        <v>1939</v>
      </c>
      <c r="E942" s="20"/>
      <c r="F942" s="19"/>
      <c r="G942" s="18"/>
      <c r="H942" s="18"/>
      <c r="I942" s="18"/>
      <c r="J942" s="18"/>
      <c r="K942" s="18"/>
      <c r="L942" s="20"/>
      <c r="M942" s="21"/>
      <c r="N942" s="19"/>
      <c r="O942" s="5"/>
    </row>
    <row r="943" spans="1:15" x14ac:dyDescent="0.3">
      <c r="A943" s="25"/>
      <c r="B943" s="26"/>
      <c r="C943" s="24"/>
      <c r="D943" s="17">
        <v>1940</v>
      </c>
      <c r="E943" s="20"/>
      <c r="F943" s="19"/>
      <c r="G943" s="18"/>
      <c r="H943" s="18"/>
      <c r="I943" s="18"/>
      <c r="J943" s="18"/>
      <c r="K943" s="18"/>
      <c r="L943" s="20"/>
      <c r="M943" s="21"/>
      <c r="N943" s="19"/>
      <c r="O943" s="5"/>
    </row>
    <row r="944" spans="1:15" x14ac:dyDescent="0.3">
      <c r="A944" s="25"/>
      <c r="B944" s="26"/>
      <c r="C944" s="24"/>
      <c r="D944" s="17">
        <v>1941</v>
      </c>
      <c r="E944" s="20"/>
      <c r="F944" s="19"/>
      <c r="G944" s="18"/>
      <c r="H944" s="18"/>
      <c r="I944" s="18"/>
      <c r="J944" s="18"/>
      <c r="K944" s="18"/>
      <c r="L944" s="20"/>
      <c r="M944" s="21"/>
      <c r="N944" s="19"/>
      <c r="O944" s="5"/>
    </row>
    <row r="945" spans="1:15" x14ac:dyDescent="0.3">
      <c r="A945" s="25"/>
      <c r="B945" s="26"/>
      <c r="C945" s="24"/>
      <c r="D945" s="17">
        <v>1942</v>
      </c>
      <c r="E945" s="20"/>
      <c r="F945" s="19"/>
      <c r="G945" s="18"/>
      <c r="H945" s="18"/>
      <c r="I945" s="18"/>
      <c r="J945" s="18"/>
      <c r="K945" s="18"/>
      <c r="L945" s="20"/>
      <c r="M945" s="21"/>
      <c r="N945" s="19"/>
      <c r="O945" s="5"/>
    </row>
    <row r="946" spans="1:15" x14ac:dyDescent="0.3">
      <c r="A946" s="25"/>
      <c r="B946" s="26"/>
      <c r="C946" s="24"/>
      <c r="D946" s="17">
        <v>1943</v>
      </c>
      <c r="E946" s="20"/>
      <c r="F946" s="19"/>
      <c r="G946" s="18"/>
      <c r="H946" s="18"/>
      <c r="I946" s="18"/>
      <c r="J946" s="18"/>
      <c r="K946" s="18"/>
      <c r="L946" s="20"/>
      <c r="M946" s="21"/>
      <c r="N946" s="19"/>
      <c r="O946" s="5"/>
    </row>
    <row r="947" spans="1:15" x14ac:dyDescent="0.3">
      <c r="A947" s="25"/>
      <c r="B947" s="26"/>
      <c r="C947" s="24"/>
      <c r="D947" s="17">
        <v>1944</v>
      </c>
      <c r="E947" s="20"/>
      <c r="F947" s="19"/>
      <c r="G947" s="18"/>
      <c r="H947" s="18"/>
      <c r="I947" s="18"/>
      <c r="J947" s="18"/>
      <c r="K947" s="18"/>
      <c r="L947" s="20"/>
      <c r="M947" s="21"/>
      <c r="N947" s="19"/>
      <c r="O947" s="5"/>
    </row>
    <row r="948" spans="1:15" x14ac:dyDescent="0.3">
      <c r="A948" s="25"/>
      <c r="B948" s="26"/>
      <c r="C948" s="24"/>
      <c r="D948" s="17">
        <v>1945</v>
      </c>
      <c r="E948" s="20"/>
      <c r="F948" s="19"/>
      <c r="G948" s="18"/>
      <c r="H948" s="18"/>
      <c r="I948" s="18"/>
      <c r="J948" s="18"/>
      <c r="K948" s="18"/>
      <c r="L948" s="20"/>
      <c r="M948" s="21"/>
      <c r="N948" s="19"/>
      <c r="O948" s="5"/>
    </row>
    <row r="949" spans="1:15" x14ac:dyDescent="0.3">
      <c r="A949" s="25"/>
      <c r="B949" s="26"/>
      <c r="C949" s="24"/>
      <c r="D949" s="17">
        <v>1946</v>
      </c>
      <c r="E949" s="20"/>
      <c r="F949" s="19"/>
      <c r="G949" s="18"/>
      <c r="H949" s="18"/>
      <c r="I949" s="18"/>
      <c r="J949" s="18"/>
      <c r="K949" s="18"/>
      <c r="L949" s="20"/>
      <c r="M949" s="21"/>
      <c r="N949" s="19"/>
      <c r="O949" s="5"/>
    </row>
    <row r="950" spans="1:15" x14ac:dyDescent="0.3">
      <c r="A950" s="25"/>
      <c r="B950" s="26"/>
      <c r="C950" s="24"/>
      <c r="D950" s="17">
        <v>1947</v>
      </c>
      <c r="E950" s="20"/>
      <c r="F950" s="19"/>
      <c r="G950" s="18"/>
      <c r="H950" s="18"/>
      <c r="I950" s="18"/>
      <c r="J950" s="18"/>
      <c r="K950" s="18"/>
      <c r="L950" s="20"/>
      <c r="M950" s="21"/>
      <c r="N950" s="19"/>
      <c r="O950" s="5"/>
    </row>
    <row r="951" spans="1:15" x14ac:dyDescent="0.3">
      <c r="A951" s="25"/>
      <c r="B951" s="26"/>
      <c r="C951" s="24"/>
      <c r="D951" s="17">
        <v>1948</v>
      </c>
      <c r="E951" s="20"/>
      <c r="F951" s="19"/>
      <c r="G951" s="18"/>
      <c r="H951" s="18"/>
      <c r="I951" s="18"/>
      <c r="J951" s="18"/>
      <c r="K951" s="18"/>
      <c r="L951" s="20"/>
      <c r="M951" s="21"/>
      <c r="N951" s="19"/>
      <c r="O951" s="5"/>
    </row>
    <row r="952" spans="1:15" x14ac:dyDescent="0.3">
      <c r="A952" s="25"/>
      <c r="B952" s="26"/>
      <c r="C952" s="24"/>
      <c r="D952" s="17">
        <v>1949</v>
      </c>
      <c r="E952" s="20"/>
      <c r="F952" s="19"/>
      <c r="G952" s="18"/>
      <c r="H952" s="18"/>
      <c r="I952" s="18"/>
      <c r="J952" s="18"/>
      <c r="K952" s="18"/>
      <c r="L952" s="20"/>
      <c r="M952" s="21"/>
      <c r="N952" s="19"/>
      <c r="O952" s="5"/>
    </row>
    <row r="953" spans="1:15" x14ac:dyDescent="0.3">
      <c r="A953" s="25"/>
      <c r="B953" s="26"/>
      <c r="C953" s="24"/>
      <c r="D953" s="17">
        <v>1950</v>
      </c>
      <c r="E953" s="20"/>
      <c r="F953" s="19"/>
      <c r="G953" s="18"/>
      <c r="H953" s="18"/>
      <c r="I953" s="18"/>
      <c r="J953" s="18"/>
      <c r="K953" s="18"/>
      <c r="L953" s="20"/>
      <c r="M953" s="21"/>
      <c r="N953" s="19"/>
      <c r="O953" s="5"/>
    </row>
    <row r="954" spans="1:15" x14ac:dyDescent="0.3">
      <c r="A954" s="25"/>
      <c r="B954" s="26"/>
      <c r="C954" s="24"/>
      <c r="D954" s="17">
        <v>1951</v>
      </c>
      <c r="E954" s="20"/>
      <c r="F954" s="19"/>
      <c r="G954" s="18"/>
      <c r="H954" s="18"/>
      <c r="I954" s="18"/>
      <c r="J954" s="18"/>
      <c r="K954" s="18"/>
      <c r="L954" s="20"/>
      <c r="M954" s="21"/>
      <c r="N954" s="19"/>
      <c r="O954" s="5"/>
    </row>
    <row r="955" spans="1:15" x14ac:dyDescent="0.3">
      <c r="A955" s="25"/>
      <c r="B955" s="26"/>
      <c r="C955" s="24"/>
      <c r="D955" s="17">
        <v>1952</v>
      </c>
      <c r="E955" s="20"/>
      <c r="F955" s="19"/>
      <c r="G955" s="18"/>
      <c r="H955" s="18"/>
      <c r="I955" s="18"/>
      <c r="J955" s="18"/>
      <c r="K955" s="18"/>
      <c r="L955" s="20"/>
      <c r="M955" s="21"/>
      <c r="N955" s="19"/>
      <c r="O955" s="5"/>
    </row>
    <row r="956" spans="1:15" x14ac:dyDescent="0.3">
      <c r="A956" s="25"/>
      <c r="B956" s="26"/>
      <c r="C956" s="24"/>
      <c r="D956" s="17">
        <v>1953</v>
      </c>
      <c r="E956" s="20"/>
      <c r="F956" s="19"/>
      <c r="G956" s="18"/>
      <c r="H956" s="18"/>
      <c r="I956" s="18"/>
      <c r="J956" s="18"/>
      <c r="K956" s="18"/>
      <c r="L956" s="20"/>
      <c r="M956" s="21"/>
      <c r="N956" s="19"/>
      <c r="O956" s="5"/>
    </row>
    <row r="957" spans="1:15" x14ac:dyDescent="0.3">
      <c r="A957" s="25"/>
      <c r="B957" s="26"/>
      <c r="C957" s="24"/>
      <c r="D957" s="17">
        <v>1954</v>
      </c>
      <c r="E957" s="20"/>
      <c r="F957" s="19"/>
      <c r="G957" s="18"/>
      <c r="H957" s="18"/>
      <c r="I957" s="18"/>
      <c r="J957" s="18"/>
      <c r="K957" s="18"/>
      <c r="L957" s="20"/>
      <c r="M957" s="21"/>
      <c r="N957" s="19"/>
      <c r="O957" s="5"/>
    </row>
    <row r="958" spans="1:15" x14ac:dyDescent="0.3">
      <c r="A958" s="25"/>
      <c r="B958" s="26"/>
      <c r="C958" s="24"/>
      <c r="D958" s="17">
        <v>1955</v>
      </c>
      <c r="E958" s="20"/>
      <c r="F958" s="19"/>
      <c r="G958" s="18"/>
      <c r="H958" s="18"/>
      <c r="I958" s="18"/>
      <c r="J958" s="18"/>
      <c r="K958" s="18"/>
      <c r="L958" s="20"/>
      <c r="M958" s="21"/>
      <c r="N958" s="19"/>
      <c r="O958" s="5"/>
    </row>
    <row r="959" spans="1:15" x14ac:dyDescent="0.3">
      <c r="A959" s="25"/>
      <c r="B959" s="26"/>
      <c r="C959" s="24"/>
      <c r="D959" s="17">
        <v>1956</v>
      </c>
      <c r="E959" s="20"/>
      <c r="F959" s="19"/>
      <c r="G959" s="18"/>
      <c r="H959" s="18"/>
      <c r="I959" s="18"/>
      <c r="J959" s="18"/>
      <c r="K959" s="18"/>
      <c r="L959" s="20"/>
      <c r="M959" s="21"/>
      <c r="N959" s="19"/>
      <c r="O959" s="5"/>
    </row>
    <row r="960" spans="1:15" x14ac:dyDescent="0.3">
      <c r="A960" s="25"/>
      <c r="B960" s="26"/>
      <c r="C960" s="24"/>
      <c r="D960" s="17">
        <v>1957</v>
      </c>
      <c r="E960" s="20"/>
      <c r="F960" s="19"/>
      <c r="G960" s="18"/>
      <c r="H960" s="18"/>
      <c r="I960" s="18"/>
      <c r="J960" s="18"/>
      <c r="K960" s="18"/>
      <c r="L960" s="20"/>
      <c r="M960" s="21"/>
      <c r="N960" s="19"/>
      <c r="O960" s="5"/>
    </row>
    <row r="961" spans="1:15" x14ac:dyDescent="0.3">
      <c r="A961" s="25"/>
      <c r="B961" s="26"/>
      <c r="C961" s="24"/>
      <c r="D961" s="17">
        <v>1958</v>
      </c>
      <c r="E961" s="20"/>
      <c r="F961" s="19"/>
      <c r="G961" s="18"/>
      <c r="H961" s="18"/>
      <c r="I961" s="18"/>
      <c r="J961" s="18"/>
      <c r="K961" s="18"/>
      <c r="L961" s="20"/>
      <c r="M961" s="21"/>
      <c r="N961" s="19"/>
      <c r="O961" s="5"/>
    </row>
    <row r="962" spans="1:15" x14ac:dyDescent="0.3">
      <c r="A962" s="25"/>
      <c r="B962" s="26"/>
      <c r="C962" s="24"/>
      <c r="D962" s="17">
        <v>1959</v>
      </c>
      <c r="E962" s="20"/>
      <c r="F962" s="19"/>
      <c r="G962" s="18"/>
      <c r="H962" s="18"/>
      <c r="I962" s="18"/>
      <c r="J962" s="18"/>
      <c r="K962" s="18"/>
      <c r="L962" s="20"/>
      <c r="M962" s="21"/>
      <c r="N962" s="19"/>
      <c r="O962" s="5"/>
    </row>
    <row r="963" spans="1:15" x14ac:dyDescent="0.3">
      <c r="A963" s="25"/>
      <c r="B963" s="26"/>
      <c r="C963" s="24"/>
      <c r="D963" s="17">
        <v>1960</v>
      </c>
      <c r="E963" s="20"/>
      <c r="F963" s="19"/>
      <c r="G963" s="18"/>
      <c r="H963" s="18"/>
      <c r="I963" s="18"/>
      <c r="J963" s="18"/>
      <c r="K963" s="18"/>
      <c r="L963" s="20"/>
      <c r="M963" s="21"/>
      <c r="N963" s="19"/>
      <c r="O963" s="5"/>
    </row>
    <row r="964" spans="1:15" x14ac:dyDescent="0.3">
      <c r="A964" s="25"/>
      <c r="B964" s="26"/>
      <c r="C964" s="24"/>
      <c r="D964" s="17">
        <v>1961</v>
      </c>
      <c r="E964" s="20"/>
      <c r="F964" s="19"/>
      <c r="G964" s="18"/>
      <c r="H964" s="18"/>
      <c r="I964" s="18"/>
      <c r="J964" s="18"/>
      <c r="K964" s="18"/>
      <c r="L964" s="20"/>
      <c r="M964" s="21"/>
      <c r="N964" s="19"/>
      <c r="O964" s="5"/>
    </row>
    <row r="965" spans="1:15" x14ac:dyDescent="0.3">
      <c r="A965" s="25"/>
      <c r="B965" s="26"/>
      <c r="C965" s="24"/>
      <c r="D965" s="17">
        <v>1962</v>
      </c>
      <c r="E965" s="20"/>
      <c r="F965" s="19"/>
      <c r="G965" s="18"/>
      <c r="H965" s="18"/>
      <c r="I965" s="18"/>
      <c r="J965" s="18"/>
      <c r="K965" s="18"/>
      <c r="L965" s="20"/>
      <c r="M965" s="21"/>
      <c r="N965" s="19"/>
      <c r="O965" s="5"/>
    </row>
    <row r="966" spans="1:15" x14ac:dyDescent="0.3">
      <c r="A966" s="25"/>
      <c r="B966" s="26"/>
      <c r="C966" s="24"/>
      <c r="D966" s="17">
        <v>1963</v>
      </c>
      <c r="E966" s="20"/>
      <c r="F966" s="19"/>
      <c r="G966" s="18"/>
      <c r="H966" s="18"/>
      <c r="I966" s="18"/>
      <c r="J966" s="18"/>
      <c r="K966" s="18"/>
      <c r="L966" s="20"/>
      <c r="M966" s="21"/>
      <c r="N966" s="19"/>
      <c r="O966" s="5"/>
    </row>
    <row r="967" spans="1:15" x14ac:dyDescent="0.3">
      <c r="A967" s="25"/>
      <c r="B967" s="26"/>
      <c r="C967" s="24"/>
      <c r="D967" s="17">
        <v>1964</v>
      </c>
      <c r="E967" s="20"/>
      <c r="F967" s="19"/>
      <c r="G967" s="18"/>
      <c r="H967" s="18"/>
      <c r="I967" s="18"/>
      <c r="J967" s="18"/>
      <c r="K967" s="18"/>
      <c r="L967" s="20"/>
      <c r="M967" s="21"/>
      <c r="N967" s="19"/>
      <c r="O967" s="5"/>
    </row>
    <row r="968" spans="1:15" x14ac:dyDescent="0.3">
      <c r="A968" s="25"/>
      <c r="B968" s="26"/>
      <c r="C968" s="24"/>
      <c r="D968" s="17">
        <v>1965</v>
      </c>
      <c r="E968" s="20"/>
      <c r="F968" s="19"/>
      <c r="G968" s="18"/>
      <c r="H968" s="18"/>
      <c r="I968" s="18"/>
      <c r="J968" s="18"/>
      <c r="K968" s="18"/>
      <c r="L968" s="20"/>
      <c r="M968" s="21"/>
      <c r="N968" s="19"/>
      <c r="O968" s="5"/>
    </row>
    <row r="969" spans="1:15" x14ac:dyDescent="0.3">
      <c r="A969" s="25"/>
      <c r="B969" s="26"/>
      <c r="C969" s="24"/>
      <c r="D969" s="17">
        <v>1966</v>
      </c>
      <c r="E969" s="20"/>
      <c r="F969" s="19"/>
      <c r="G969" s="18"/>
      <c r="H969" s="18"/>
      <c r="I969" s="18"/>
      <c r="J969" s="18"/>
      <c r="K969" s="18"/>
      <c r="L969" s="20"/>
      <c r="M969" s="21"/>
      <c r="N969" s="19"/>
      <c r="O969" s="5"/>
    </row>
    <row r="970" spans="1:15" x14ac:dyDescent="0.3">
      <c r="A970" s="25"/>
      <c r="B970" s="26"/>
      <c r="C970" s="24"/>
      <c r="D970" s="17">
        <v>1967</v>
      </c>
      <c r="E970" s="20"/>
      <c r="F970" s="19"/>
      <c r="G970" s="18"/>
      <c r="H970" s="18"/>
      <c r="I970" s="18"/>
      <c r="J970" s="18"/>
      <c r="K970" s="18"/>
      <c r="L970" s="20"/>
      <c r="M970" s="21"/>
      <c r="N970" s="19"/>
      <c r="O970" s="5"/>
    </row>
    <row r="971" spans="1:15" x14ac:dyDescent="0.3">
      <c r="A971" s="25"/>
      <c r="B971" s="26"/>
      <c r="C971" s="24"/>
      <c r="D971" s="17">
        <v>1968</v>
      </c>
      <c r="E971" s="20"/>
      <c r="F971" s="19"/>
      <c r="G971" s="18"/>
      <c r="H971" s="18"/>
      <c r="I971" s="18"/>
      <c r="J971" s="18"/>
      <c r="K971" s="18"/>
      <c r="L971" s="20"/>
      <c r="M971" s="21"/>
      <c r="N971" s="19"/>
      <c r="O971" s="5"/>
    </row>
    <row r="972" spans="1:15" x14ac:dyDescent="0.3">
      <c r="A972" s="25"/>
      <c r="B972" s="26"/>
      <c r="C972" s="24"/>
      <c r="D972" s="17">
        <v>1969</v>
      </c>
      <c r="E972" s="20"/>
      <c r="F972" s="19"/>
      <c r="G972" s="18"/>
      <c r="H972" s="18"/>
      <c r="I972" s="18"/>
      <c r="J972" s="18"/>
      <c r="K972" s="18"/>
      <c r="L972" s="20"/>
      <c r="M972" s="21"/>
      <c r="N972" s="19"/>
      <c r="O972" s="5"/>
    </row>
    <row r="973" spans="1:15" x14ac:dyDescent="0.3">
      <c r="A973" s="25"/>
      <c r="B973" s="26"/>
      <c r="C973" s="24"/>
      <c r="D973" s="17">
        <v>1970</v>
      </c>
      <c r="E973" s="20"/>
      <c r="F973" s="19"/>
      <c r="G973" s="18"/>
      <c r="H973" s="18"/>
      <c r="I973" s="18"/>
      <c r="J973" s="18"/>
      <c r="K973" s="18"/>
      <c r="L973" s="20"/>
      <c r="M973" s="21"/>
      <c r="N973" s="19"/>
      <c r="O973" s="5"/>
    </row>
    <row r="974" spans="1:15" x14ac:dyDescent="0.3">
      <c r="A974" s="25"/>
      <c r="B974" s="26"/>
      <c r="C974" s="24"/>
      <c r="D974" s="17">
        <v>1971</v>
      </c>
      <c r="E974" s="20"/>
      <c r="F974" s="19"/>
      <c r="G974" s="18"/>
      <c r="H974" s="18"/>
      <c r="I974" s="18"/>
      <c r="J974" s="18"/>
      <c r="K974" s="18"/>
      <c r="L974" s="20"/>
      <c r="M974" s="21"/>
      <c r="N974" s="19"/>
      <c r="O974" s="5"/>
    </row>
    <row r="975" spans="1:15" x14ac:dyDescent="0.3">
      <c r="A975" s="25"/>
      <c r="B975" s="26"/>
      <c r="C975" s="24"/>
      <c r="D975" s="17">
        <v>1972</v>
      </c>
      <c r="E975" s="20"/>
      <c r="F975" s="19"/>
      <c r="G975" s="18"/>
      <c r="H975" s="18"/>
      <c r="I975" s="18"/>
      <c r="J975" s="18"/>
      <c r="K975" s="18"/>
      <c r="L975" s="20"/>
      <c r="M975" s="21"/>
      <c r="N975" s="19"/>
      <c r="O975" s="5"/>
    </row>
    <row r="976" spans="1:15" x14ac:dyDescent="0.3">
      <c r="A976" s="25"/>
      <c r="B976" s="26"/>
      <c r="C976" s="24"/>
      <c r="D976" s="17">
        <v>1973</v>
      </c>
      <c r="E976" s="20"/>
      <c r="F976" s="19"/>
      <c r="G976" s="18"/>
      <c r="H976" s="18"/>
      <c r="I976" s="18"/>
      <c r="J976" s="18"/>
      <c r="K976" s="18"/>
      <c r="L976" s="20"/>
      <c r="M976" s="21"/>
      <c r="N976" s="19"/>
      <c r="O976" s="5"/>
    </row>
    <row r="977" spans="1:15" x14ac:dyDescent="0.3">
      <c r="A977" s="25"/>
      <c r="B977" s="26"/>
      <c r="C977" s="24"/>
      <c r="D977" s="17">
        <v>1974</v>
      </c>
      <c r="E977" s="20"/>
      <c r="F977" s="19"/>
      <c r="G977" s="18"/>
      <c r="H977" s="18"/>
      <c r="I977" s="18"/>
      <c r="J977" s="18"/>
      <c r="K977" s="18"/>
      <c r="L977" s="20"/>
      <c r="M977" s="21"/>
      <c r="N977" s="19"/>
      <c r="O977" s="5"/>
    </row>
    <row r="978" spans="1:15" x14ac:dyDescent="0.3">
      <c r="A978" s="25"/>
      <c r="B978" s="26"/>
      <c r="C978" s="24"/>
      <c r="D978" s="17">
        <v>1975</v>
      </c>
      <c r="E978" s="20"/>
      <c r="F978" s="19"/>
      <c r="G978" s="18"/>
      <c r="H978" s="18"/>
      <c r="I978" s="18"/>
      <c r="J978" s="18"/>
      <c r="K978" s="18"/>
      <c r="L978" s="20"/>
      <c r="M978" s="21"/>
      <c r="N978" s="19"/>
      <c r="O978" s="5"/>
    </row>
    <row r="979" spans="1:15" x14ac:dyDescent="0.3">
      <c r="A979" s="25"/>
      <c r="B979" s="26"/>
      <c r="C979" s="24"/>
      <c r="D979" s="17">
        <v>1976</v>
      </c>
      <c r="E979" s="20"/>
      <c r="F979" s="19"/>
      <c r="G979" s="18"/>
      <c r="H979" s="18"/>
      <c r="I979" s="18"/>
      <c r="J979" s="18"/>
      <c r="K979" s="18"/>
      <c r="L979" s="20"/>
      <c r="M979" s="21"/>
      <c r="N979" s="19"/>
      <c r="O979" s="5"/>
    </row>
    <row r="980" spans="1:15" x14ac:dyDescent="0.3">
      <c r="A980" s="25"/>
      <c r="B980" s="26"/>
      <c r="C980" s="24"/>
      <c r="D980" s="17">
        <v>1977</v>
      </c>
      <c r="E980" s="20"/>
      <c r="F980" s="19"/>
      <c r="G980" s="18"/>
      <c r="H980" s="18"/>
      <c r="I980" s="18"/>
      <c r="J980" s="18"/>
      <c r="K980" s="18"/>
      <c r="L980" s="20"/>
      <c r="M980" s="21"/>
      <c r="N980" s="19"/>
      <c r="O980" s="5"/>
    </row>
    <row r="981" spans="1:15" x14ac:dyDescent="0.3">
      <c r="A981" s="25"/>
      <c r="B981" s="26"/>
      <c r="C981" s="24"/>
      <c r="D981" s="17">
        <v>1978</v>
      </c>
      <c r="E981" s="20"/>
      <c r="F981" s="19"/>
      <c r="G981" s="18"/>
      <c r="H981" s="18"/>
      <c r="I981" s="18"/>
      <c r="J981" s="18"/>
      <c r="K981" s="18"/>
      <c r="L981" s="20"/>
      <c r="M981" s="21"/>
      <c r="N981" s="19"/>
      <c r="O981" s="5"/>
    </row>
    <row r="982" spans="1:15" x14ac:dyDescent="0.3">
      <c r="A982" s="25"/>
      <c r="B982" s="26"/>
      <c r="C982" s="24"/>
      <c r="D982" s="17">
        <v>1979</v>
      </c>
      <c r="E982" s="20"/>
      <c r="F982" s="19"/>
      <c r="G982" s="18"/>
      <c r="H982" s="18"/>
      <c r="I982" s="18"/>
      <c r="J982" s="18"/>
      <c r="K982" s="18"/>
      <c r="L982" s="20"/>
      <c r="M982" s="21"/>
      <c r="N982" s="19"/>
      <c r="O982" s="5"/>
    </row>
    <row r="983" spans="1:15" x14ac:dyDescent="0.3">
      <c r="A983" s="25"/>
      <c r="B983" s="26"/>
      <c r="C983" s="24"/>
      <c r="D983" s="17">
        <v>1980</v>
      </c>
      <c r="E983" s="20"/>
      <c r="F983" s="19"/>
      <c r="G983" s="18"/>
      <c r="H983" s="18"/>
      <c r="I983" s="18"/>
      <c r="J983" s="18"/>
      <c r="K983" s="18"/>
      <c r="L983" s="20"/>
      <c r="M983" s="21"/>
      <c r="N983" s="19"/>
      <c r="O983" s="5"/>
    </row>
    <row r="984" spans="1:15" x14ac:dyDescent="0.3">
      <c r="A984" s="25"/>
      <c r="B984" s="26"/>
      <c r="C984" s="24"/>
      <c r="D984" s="17">
        <v>1981</v>
      </c>
      <c r="E984" s="20"/>
      <c r="F984" s="19"/>
      <c r="G984" s="18"/>
      <c r="H984" s="18"/>
      <c r="I984" s="18"/>
      <c r="J984" s="18"/>
      <c r="K984" s="18"/>
      <c r="L984" s="20"/>
      <c r="M984" s="21"/>
      <c r="N984" s="19"/>
      <c r="O984" s="5"/>
    </row>
    <row r="985" spans="1:15" x14ac:dyDescent="0.3">
      <c r="A985" s="25"/>
      <c r="B985" s="26"/>
      <c r="C985" s="24"/>
      <c r="D985" s="17">
        <v>1982</v>
      </c>
      <c r="E985" s="20"/>
      <c r="F985" s="19"/>
      <c r="G985" s="18"/>
      <c r="H985" s="18"/>
      <c r="I985" s="18"/>
      <c r="J985" s="18"/>
      <c r="K985" s="18"/>
      <c r="L985" s="20"/>
      <c r="M985" s="21"/>
      <c r="N985" s="19"/>
      <c r="O985" s="5"/>
    </row>
    <row r="986" spans="1:15" x14ac:dyDescent="0.3">
      <c r="A986" s="25"/>
      <c r="B986" s="26"/>
      <c r="C986" s="24"/>
      <c r="D986" s="17">
        <v>1983</v>
      </c>
      <c r="E986" s="20"/>
      <c r="F986" s="19"/>
      <c r="G986" s="18"/>
      <c r="H986" s="18"/>
      <c r="I986" s="18"/>
      <c r="J986" s="18"/>
      <c r="K986" s="18"/>
      <c r="L986" s="20"/>
      <c r="M986" s="21"/>
      <c r="N986" s="19"/>
      <c r="O986" s="5"/>
    </row>
    <row r="987" spans="1:15" x14ac:dyDescent="0.3">
      <c r="A987" s="25"/>
      <c r="B987" s="26"/>
      <c r="C987" s="24"/>
      <c r="D987" s="17">
        <v>1984</v>
      </c>
      <c r="E987" s="20"/>
      <c r="F987" s="19"/>
      <c r="G987" s="18"/>
      <c r="H987" s="18"/>
      <c r="I987" s="18"/>
      <c r="J987" s="18"/>
      <c r="K987" s="18"/>
      <c r="L987" s="20"/>
      <c r="M987" s="21"/>
      <c r="N987" s="19"/>
      <c r="O987" s="5"/>
    </row>
    <row r="988" spans="1:15" x14ac:dyDescent="0.3">
      <c r="A988" s="25"/>
      <c r="B988" s="26"/>
      <c r="C988" s="24"/>
      <c r="D988" s="17">
        <v>1985</v>
      </c>
      <c r="E988" s="20"/>
      <c r="F988" s="19"/>
      <c r="G988" s="18"/>
      <c r="H988" s="18"/>
      <c r="I988" s="18"/>
      <c r="J988" s="18"/>
      <c r="K988" s="18"/>
      <c r="L988" s="20"/>
      <c r="M988" s="21"/>
      <c r="N988" s="19"/>
      <c r="O988" s="5"/>
    </row>
    <row r="989" spans="1:15" x14ac:dyDescent="0.3">
      <c r="A989" s="25"/>
      <c r="B989" s="26"/>
      <c r="C989" s="24"/>
      <c r="D989" s="17">
        <v>1986</v>
      </c>
      <c r="E989" s="20"/>
      <c r="F989" s="19"/>
      <c r="G989" s="18"/>
      <c r="H989" s="18"/>
      <c r="I989" s="18"/>
      <c r="J989" s="18"/>
      <c r="K989" s="18"/>
      <c r="L989" s="20"/>
      <c r="M989" s="21"/>
      <c r="N989" s="19"/>
      <c r="O989" s="5"/>
    </row>
    <row r="990" spans="1:15" x14ac:dyDescent="0.3">
      <c r="A990" s="25"/>
      <c r="B990" s="26"/>
      <c r="C990" s="24"/>
      <c r="D990" s="17">
        <v>1987</v>
      </c>
      <c r="E990" s="20"/>
      <c r="F990" s="19"/>
      <c r="G990" s="18"/>
      <c r="H990" s="18"/>
      <c r="I990" s="18"/>
      <c r="J990" s="18"/>
      <c r="K990" s="18"/>
      <c r="L990" s="20"/>
      <c r="M990" s="21"/>
      <c r="N990" s="19"/>
      <c r="O990" s="5"/>
    </row>
    <row r="991" spans="1:15" x14ac:dyDescent="0.3">
      <c r="A991" s="25"/>
      <c r="B991" s="26"/>
      <c r="C991" s="24"/>
      <c r="D991" s="17">
        <v>1988</v>
      </c>
      <c r="E991" s="20"/>
      <c r="F991" s="19"/>
      <c r="G991" s="18"/>
      <c r="H991" s="18"/>
      <c r="I991" s="18"/>
      <c r="J991" s="18"/>
      <c r="K991" s="18"/>
      <c r="L991" s="20"/>
      <c r="M991" s="21"/>
      <c r="N991" s="19"/>
      <c r="O991" s="5"/>
    </row>
    <row r="992" spans="1:15" x14ac:dyDescent="0.3">
      <c r="A992" s="25"/>
      <c r="B992" s="26"/>
      <c r="C992" s="24"/>
      <c r="D992" s="17">
        <v>1989</v>
      </c>
      <c r="E992" s="20"/>
      <c r="F992" s="19"/>
      <c r="G992" s="18"/>
      <c r="H992" s="18"/>
      <c r="I992" s="18"/>
      <c r="J992" s="18"/>
      <c r="K992" s="18"/>
      <c r="L992" s="20"/>
      <c r="M992" s="21"/>
      <c r="N992" s="19"/>
      <c r="O992" s="5"/>
    </row>
    <row r="993" spans="1:15" x14ac:dyDescent="0.3">
      <c r="A993" s="25"/>
      <c r="B993" s="26"/>
      <c r="C993" s="24"/>
      <c r="D993" s="17">
        <v>1990</v>
      </c>
      <c r="E993" s="20"/>
      <c r="F993" s="19"/>
      <c r="G993" s="18"/>
      <c r="H993" s="18"/>
      <c r="I993" s="18"/>
      <c r="J993" s="18"/>
      <c r="K993" s="18"/>
      <c r="L993" s="20"/>
      <c r="M993" s="21"/>
      <c r="N993" s="19"/>
      <c r="O993" s="5"/>
    </row>
    <row r="994" spans="1:15" x14ac:dyDescent="0.3">
      <c r="A994" s="25"/>
      <c r="B994" s="26"/>
      <c r="C994" s="24"/>
      <c r="D994" s="17">
        <v>1991</v>
      </c>
      <c r="E994" s="20"/>
      <c r="F994" s="19"/>
      <c r="G994" s="18"/>
      <c r="H994" s="18"/>
      <c r="I994" s="18"/>
      <c r="J994" s="18"/>
      <c r="K994" s="18"/>
      <c r="L994" s="20"/>
      <c r="M994" s="21"/>
      <c r="N994" s="19"/>
      <c r="O994" s="5"/>
    </row>
    <row r="995" spans="1:15" x14ac:dyDescent="0.3">
      <c r="A995" s="25"/>
      <c r="B995" s="26"/>
      <c r="C995" s="24"/>
      <c r="D995" s="17">
        <v>1992</v>
      </c>
      <c r="E995" s="20"/>
      <c r="F995" s="19"/>
      <c r="G995" s="18"/>
      <c r="H995" s="18"/>
      <c r="I995" s="18"/>
      <c r="J995" s="18"/>
      <c r="K995" s="18"/>
      <c r="L995" s="20"/>
      <c r="M995" s="21"/>
      <c r="N995" s="19"/>
      <c r="O995" s="5"/>
    </row>
    <row r="996" spans="1:15" x14ac:dyDescent="0.3">
      <c r="A996" s="25"/>
      <c r="B996" s="26"/>
      <c r="C996" s="24"/>
      <c r="D996" s="17">
        <v>1993</v>
      </c>
      <c r="E996" s="20"/>
      <c r="F996" s="19"/>
      <c r="G996" s="18"/>
      <c r="H996" s="18"/>
      <c r="I996" s="18"/>
      <c r="J996" s="18"/>
      <c r="K996" s="18"/>
      <c r="L996" s="20"/>
      <c r="M996" s="21"/>
      <c r="N996" s="19"/>
      <c r="O996" s="5"/>
    </row>
    <row r="997" spans="1:15" x14ac:dyDescent="0.3">
      <c r="A997" s="25"/>
      <c r="B997" s="26"/>
      <c r="C997" s="24"/>
      <c r="D997" s="17">
        <v>1994</v>
      </c>
      <c r="E997" s="20"/>
      <c r="F997" s="19"/>
      <c r="G997" s="18"/>
      <c r="H997" s="18"/>
      <c r="I997" s="18"/>
      <c r="J997" s="18"/>
      <c r="K997" s="18"/>
      <c r="L997" s="20"/>
      <c r="M997" s="21"/>
      <c r="N997" s="19"/>
      <c r="O997" s="5"/>
    </row>
    <row r="998" spans="1:15" x14ac:dyDescent="0.3">
      <c r="A998" s="25"/>
      <c r="B998" s="26"/>
      <c r="C998" s="24"/>
      <c r="D998" s="17">
        <v>1995</v>
      </c>
      <c r="E998" s="20"/>
      <c r="F998" s="19"/>
      <c r="G998" s="18"/>
      <c r="H998" s="18"/>
      <c r="I998" s="18"/>
      <c r="J998" s="18"/>
      <c r="K998" s="18"/>
      <c r="L998" s="20"/>
      <c r="M998" s="21"/>
      <c r="N998" s="19"/>
      <c r="O998" s="5"/>
    </row>
    <row r="999" spans="1:15" x14ac:dyDescent="0.3">
      <c r="A999" s="25"/>
      <c r="B999" s="26"/>
      <c r="C999" s="24"/>
      <c r="D999" s="17">
        <v>1996</v>
      </c>
      <c r="E999" s="20"/>
      <c r="F999" s="19"/>
      <c r="G999" s="18"/>
      <c r="H999" s="18"/>
      <c r="I999" s="18"/>
      <c r="J999" s="18"/>
      <c r="K999" s="18"/>
      <c r="L999" s="20"/>
      <c r="M999" s="21"/>
      <c r="N999" s="19"/>
      <c r="O999" s="5"/>
    </row>
    <row r="1000" spans="1:15" x14ac:dyDescent="0.3">
      <c r="A1000" s="25"/>
      <c r="B1000" s="26"/>
      <c r="C1000" s="24"/>
      <c r="D1000" s="17">
        <v>1997</v>
      </c>
      <c r="E1000" s="20"/>
      <c r="F1000" s="19"/>
      <c r="G1000" s="18"/>
      <c r="H1000" s="18"/>
      <c r="I1000" s="18"/>
      <c r="J1000" s="18"/>
      <c r="K1000" s="18"/>
      <c r="L1000" s="20"/>
      <c r="M1000" s="21"/>
      <c r="N1000" s="19"/>
      <c r="O1000" s="5"/>
    </row>
    <row r="1001" spans="1:15" x14ac:dyDescent="0.3">
      <c r="A1001" s="25"/>
      <c r="B1001" s="26"/>
      <c r="C1001" s="24"/>
      <c r="D1001" s="17">
        <v>1998</v>
      </c>
      <c r="E1001" s="20"/>
      <c r="F1001" s="19"/>
      <c r="G1001" s="18"/>
      <c r="H1001" s="18"/>
      <c r="I1001" s="18"/>
      <c r="J1001" s="18"/>
      <c r="K1001" s="18"/>
      <c r="L1001" s="20"/>
      <c r="M1001" s="21"/>
      <c r="N1001" s="19"/>
      <c r="O1001" s="5"/>
    </row>
    <row r="1002" spans="1:15" x14ac:dyDescent="0.3">
      <c r="A1002" s="25"/>
      <c r="B1002" s="26"/>
      <c r="C1002" s="24"/>
      <c r="D1002" s="17">
        <v>1999</v>
      </c>
      <c r="E1002" s="20"/>
      <c r="F1002" s="19"/>
      <c r="G1002" s="18"/>
      <c r="H1002" s="18"/>
      <c r="I1002" s="18"/>
      <c r="J1002" s="18"/>
      <c r="K1002" s="18"/>
      <c r="L1002" s="20"/>
      <c r="M1002" s="21"/>
      <c r="N1002" s="19"/>
      <c r="O1002" s="5"/>
    </row>
    <row r="1003" spans="1:15" ht="15" thickBot="1" x14ac:dyDescent="0.35">
      <c r="A1003" s="25"/>
      <c r="B1003" s="26"/>
      <c r="C1003" s="27"/>
      <c r="D1003" s="28">
        <v>2000</v>
      </c>
      <c r="E1003" s="31"/>
      <c r="F1003" s="30"/>
      <c r="G1003" s="29"/>
      <c r="H1003" s="29"/>
      <c r="I1003" s="29"/>
      <c r="J1003" s="29"/>
      <c r="K1003" s="29"/>
      <c r="L1003" s="31"/>
      <c r="M1003" s="32"/>
      <c r="N1003" s="30"/>
      <c r="O1003" s="33"/>
    </row>
    <row r="1010" spans="4:5" x14ac:dyDescent="0.3">
      <c r="E1010" s="41"/>
    </row>
    <row r="1011" spans="4:5" x14ac:dyDescent="0.3">
      <c r="D1011" s="40"/>
      <c r="E1011" s="41"/>
    </row>
    <row r="1012" spans="4:5" x14ac:dyDescent="0.3">
      <c r="D1012" s="40"/>
    </row>
    <row r="1013" spans="4:5" x14ac:dyDescent="0.3">
      <c r="D1013" s="40"/>
    </row>
    <row r="1014" spans="4:5" x14ac:dyDescent="0.3">
      <c r="D1014" s="40"/>
    </row>
    <row r="1015" spans="4:5" x14ac:dyDescent="0.3">
      <c r="D1015" s="40"/>
    </row>
    <row r="1016" spans="4:5" x14ac:dyDescent="0.3">
      <c r="D1016" s="40"/>
    </row>
    <row r="1017" spans="4:5" x14ac:dyDescent="0.3">
      <c r="D1017" s="40"/>
    </row>
    <row r="1018" spans="4:5" x14ac:dyDescent="0.3">
      <c r="D1018" s="40"/>
    </row>
    <row r="1019" spans="4:5" x14ac:dyDescent="0.3">
      <c r="D1019" s="40"/>
    </row>
    <row r="1020" spans="4:5" x14ac:dyDescent="0.3">
      <c r="D1020" s="40"/>
    </row>
    <row r="1021" spans="4:5" x14ac:dyDescent="0.3">
      <c r="D1021" s="40"/>
    </row>
    <row r="1022" spans="4:5" x14ac:dyDescent="0.3">
      <c r="D1022" s="40"/>
    </row>
    <row r="1023" spans="4:5" x14ac:dyDescent="0.3">
      <c r="D1023" s="40"/>
    </row>
    <row r="1024" spans="4:5" x14ac:dyDescent="0.3">
      <c r="D1024" s="40"/>
    </row>
    <row r="1025" spans="4:4" x14ac:dyDescent="0.3">
      <c r="D1025" s="40"/>
    </row>
    <row r="1026" spans="4:4" x14ac:dyDescent="0.3">
      <c r="D1026" s="40"/>
    </row>
    <row r="1027" spans="4:4" x14ac:dyDescent="0.3">
      <c r="D1027" s="40"/>
    </row>
    <row r="1028" spans="4:4" x14ac:dyDescent="0.3">
      <c r="D1028" s="40"/>
    </row>
    <row r="1029" spans="4:4" x14ac:dyDescent="0.3">
      <c r="D1029" s="40"/>
    </row>
    <row r="1030" spans="4:4" x14ac:dyDescent="0.3">
      <c r="D1030" s="40"/>
    </row>
    <row r="1031" spans="4:4" x14ac:dyDescent="0.3">
      <c r="D1031" s="40"/>
    </row>
    <row r="1032" spans="4:4" x14ac:dyDescent="0.3">
      <c r="D1032" s="40"/>
    </row>
    <row r="1033" spans="4:4" x14ac:dyDescent="0.3">
      <c r="D1033" s="40"/>
    </row>
    <row r="1034" spans="4:4" x14ac:dyDescent="0.3">
      <c r="D1034" s="40"/>
    </row>
    <row r="1035" spans="4:4" x14ac:dyDescent="0.3">
      <c r="D1035" s="40"/>
    </row>
    <row r="1036" spans="4:4" x14ac:dyDescent="0.3">
      <c r="D1036" s="40"/>
    </row>
    <row r="1037" spans="4:4" x14ac:dyDescent="0.3">
      <c r="D1037" s="40"/>
    </row>
    <row r="1038" spans="4:4" x14ac:dyDescent="0.3">
      <c r="D1038" s="40"/>
    </row>
    <row r="1039" spans="4:4" x14ac:dyDescent="0.3">
      <c r="D1039" s="40"/>
    </row>
    <row r="1040" spans="4:4" x14ac:dyDescent="0.3">
      <c r="D1040" s="40"/>
    </row>
    <row r="1041" spans="4:4" x14ac:dyDescent="0.3">
      <c r="D1041" s="40"/>
    </row>
    <row r="1042" spans="4:4" x14ac:dyDescent="0.3">
      <c r="D1042" s="40"/>
    </row>
    <row r="1043" spans="4:4" x14ac:dyDescent="0.3">
      <c r="D1043" s="40"/>
    </row>
    <row r="1044" spans="4:4" x14ac:dyDescent="0.3">
      <c r="D1044" s="40"/>
    </row>
    <row r="1045" spans="4:4" x14ac:dyDescent="0.3">
      <c r="D1045" s="40"/>
    </row>
    <row r="1046" spans="4:4" x14ac:dyDescent="0.3">
      <c r="D1046" s="40"/>
    </row>
    <row r="1047" spans="4:4" x14ac:dyDescent="0.3">
      <c r="D1047" s="40"/>
    </row>
    <row r="1048" spans="4:4" x14ac:dyDescent="0.3">
      <c r="D1048" s="40"/>
    </row>
    <row r="1049" spans="4:4" x14ac:dyDescent="0.3">
      <c r="D1049" s="40"/>
    </row>
    <row r="1050" spans="4:4" x14ac:dyDescent="0.3">
      <c r="D1050" s="40"/>
    </row>
    <row r="1051" spans="4:4" x14ac:dyDescent="0.3">
      <c r="D1051" s="40"/>
    </row>
    <row r="1052" spans="4:4" x14ac:dyDescent="0.3">
      <c r="D1052" s="40"/>
    </row>
    <row r="1053" spans="4:4" x14ac:dyDescent="0.3">
      <c r="D1053" s="40"/>
    </row>
    <row r="1054" spans="4:4" x14ac:dyDescent="0.3">
      <c r="D1054" s="40"/>
    </row>
    <row r="1055" spans="4:4" x14ac:dyDescent="0.3">
      <c r="D1055" s="40"/>
    </row>
    <row r="1056" spans="4:4" x14ac:dyDescent="0.3">
      <c r="D1056" s="40"/>
    </row>
    <row r="1057" spans="4:4" x14ac:dyDescent="0.3">
      <c r="D1057" s="40"/>
    </row>
    <row r="1058" spans="4:4" x14ac:dyDescent="0.3">
      <c r="D1058" s="40"/>
    </row>
    <row r="1059" spans="4:4" x14ac:dyDescent="0.3">
      <c r="D1059" s="40"/>
    </row>
    <row r="1060" spans="4:4" x14ac:dyDescent="0.3">
      <c r="D1060" s="40"/>
    </row>
    <row r="1061" spans="4:4" x14ac:dyDescent="0.3">
      <c r="D1061" s="40"/>
    </row>
    <row r="1062" spans="4:4" x14ac:dyDescent="0.3">
      <c r="D1062" s="40"/>
    </row>
    <row r="1063" spans="4:4" x14ac:dyDescent="0.3">
      <c r="D1063" s="40"/>
    </row>
    <row r="1064" spans="4:4" x14ac:dyDescent="0.3">
      <c r="D1064" s="40"/>
    </row>
    <row r="1065" spans="4:4" x14ac:dyDescent="0.3">
      <c r="D1065" s="40"/>
    </row>
    <row r="1066" spans="4:4" x14ac:dyDescent="0.3">
      <c r="D1066" s="40"/>
    </row>
    <row r="1067" spans="4:4" x14ac:dyDescent="0.3">
      <c r="D1067" s="40"/>
    </row>
    <row r="1068" spans="4:4" x14ac:dyDescent="0.3">
      <c r="D1068" s="40"/>
    </row>
    <row r="1069" spans="4:4" x14ac:dyDescent="0.3">
      <c r="D1069" s="40"/>
    </row>
    <row r="1070" spans="4:4" x14ac:dyDescent="0.3">
      <c r="D1070" s="40"/>
    </row>
    <row r="1071" spans="4:4" x14ac:dyDescent="0.3">
      <c r="D1071" s="40"/>
    </row>
    <row r="1072" spans="4:4" x14ac:dyDescent="0.3">
      <c r="D1072" s="40"/>
    </row>
    <row r="1073" spans="4:4" x14ac:dyDescent="0.3">
      <c r="D1073" s="40"/>
    </row>
    <row r="1074" spans="4:4" x14ac:dyDescent="0.3">
      <c r="D1074" s="40"/>
    </row>
    <row r="1075" spans="4:4" x14ac:dyDescent="0.3">
      <c r="D1075" s="40"/>
    </row>
    <row r="1076" spans="4:4" x14ac:dyDescent="0.3">
      <c r="D1076" s="40"/>
    </row>
    <row r="1077" spans="4:4" x14ac:dyDescent="0.3">
      <c r="D1077" s="40"/>
    </row>
    <row r="1078" spans="4:4" x14ac:dyDescent="0.3">
      <c r="D1078" s="40"/>
    </row>
    <row r="1079" spans="4:4" x14ac:dyDescent="0.3">
      <c r="D1079" s="40"/>
    </row>
    <row r="1080" spans="4:4" x14ac:dyDescent="0.3">
      <c r="D1080" s="40"/>
    </row>
    <row r="1081" spans="4:4" x14ac:dyDescent="0.3">
      <c r="D1081" s="40"/>
    </row>
    <row r="1082" spans="4:4" x14ac:dyDescent="0.3">
      <c r="D1082" s="40"/>
    </row>
    <row r="1083" spans="4:4" x14ac:dyDescent="0.3">
      <c r="D1083" s="40"/>
    </row>
    <row r="1084" spans="4:4" x14ac:dyDescent="0.3">
      <c r="D1084" s="40"/>
    </row>
    <row r="1085" spans="4:4" x14ac:dyDescent="0.3">
      <c r="D1085" s="40"/>
    </row>
    <row r="1086" spans="4:4" x14ac:dyDescent="0.3">
      <c r="D1086" s="40"/>
    </row>
    <row r="1087" spans="4:4" x14ac:dyDescent="0.3">
      <c r="D1087" s="40"/>
    </row>
    <row r="1088" spans="4:4" x14ac:dyDescent="0.3">
      <c r="D1088" s="40"/>
    </row>
    <row r="1089" spans="4:4" x14ac:dyDescent="0.3">
      <c r="D1089" s="40"/>
    </row>
    <row r="1090" spans="4:4" x14ac:dyDescent="0.3">
      <c r="D1090" s="40"/>
    </row>
    <row r="1091" spans="4:4" x14ac:dyDescent="0.3">
      <c r="D1091" s="40"/>
    </row>
    <row r="1092" spans="4:4" x14ac:dyDescent="0.3">
      <c r="D1092" s="40"/>
    </row>
    <row r="1093" spans="4:4" x14ac:dyDescent="0.3">
      <c r="D1093" s="40"/>
    </row>
    <row r="1094" spans="4:4" x14ac:dyDescent="0.3">
      <c r="D1094" s="40"/>
    </row>
    <row r="1095" spans="4:4" x14ac:dyDescent="0.3">
      <c r="D1095" s="40"/>
    </row>
    <row r="1096" spans="4:4" x14ac:dyDescent="0.3">
      <c r="D1096" s="40"/>
    </row>
    <row r="1097" spans="4:4" x14ac:dyDescent="0.3">
      <c r="D1097" s="40"/>
    </row>
    <row r="1098" spans="4:4" x14ac:dyDescent="0.3">
      <c r="D1098" s="40"/>
    </row>
    <row r="1099" spans="4:4" x14ac:dyDescent="0.3">
      <c r="D1099" s="40"/>
    </row>
    <row r="1100" spans="4:4" x14ac:dyDescent="0.3">
      <c r="D1100" s="40"/>
    </row>
    <row r="1101" spans="4:4" x14ac:dyDescent="0.3">
      <c r="D1101" s="40"/>
    </row>
    <row r="1102" spans="4:4" x14ac:dyDescent="0.3">
      <c r="D1102" s="40"/>
    </row>
    <row r="1103" spans="4:4" x14ac:dyDescent="0.3">
      <c r="D1103" s="40"/>
    </row>
    <row r="1104" spans="4:4" x14ac:dyDescent="0.3">
      <c r="D1104" s="40"/>
    </row>
    <row r="1105" spans="4:4" x14ac:dyDescent="0.3">
      <c r="D1105" s="40"/>
    </row>
    <row r="1106" spans="4:4" x14ac:dyDescent="0.3">
      <c r="D1106" s="40"/>
    </row>
    <row r="1107" spans="4:4" x14ac:dyDescent="0.3">
      <c r="D1107" s="40"/>
    </row>
    <row r="1108" spans="4:4" x14ac:dyDescent="0.3">
      <c r="D1108" s="40"/>
    </row>
    <row r="1109" spans="4:4" x14ac:dyDescent="0.3">
      <c r="D1109" s="40"/>
    </row>
    <row r="1110" spans="4:4" x14ac:dyDescent="0.3">
      <c r="D1110" s="40"/>
    </row>
    <row r="1111" spans="4:4" x14ac:dyDescent="0.3">
      <c r="D1111" s="40"/>
    </row>
    <row r="1112" spans="4:4" x14ac:dyDescent="0.3">
      <c r="D1112" s="40"/>
    </row>
    <row r="1113" spans="4:4" x14ac:dyDescent="0.3">
      <c r="D1113" s="40"/>
    </row>
    <row r="1114" spans="4:4" x14ac:dyDescent="0.3">
      <c r="D1114" s="40"/>
    </row>
    <row r="1115" spans="4:4" x14ac:dyDescent="0.3">
      <c r="D1115" s="40"/>
    </row>
    <row r="1116" spans="4:4" x14ac:dyDescent="0.3">
      <c r="D1116" s="40"/>
    </row>
    <row r="1117" spans="4:4" x14ac:dyDescent="0.3">
      <c r="D1117" s="40"/>
    </row>
    <row r="1118" spans="4:4" x14ac:dyDescent="0.3">
      <c r="D1118" s="40"/>
    </row>
    <row r="1119" spans="4:4" x14ac:dyDescent="0.3">
      <c r="D1119" s="40"/>
    </row>
    <row r="1120" spans="4:4" x14ac:dyDescent="0.3">
      <c r="D1120" s="40"/>
    </row>
    <row r="1121" spans="4:4" x14ac:dyDescent="0.3">
      <c r="D1121" s="40"/>
    </row>
    <row r="1122" spans="4:4" x14ac:dyDescent="0.3">
      <c r="D1122" s="40"/>
    </row>
    <row r="1123" spans="4:4" x14ac:dyDescent="0.3">
      <c r="D1123" s="40"/>
    </row>
    <row r="1124" spans="4:4" x14ac:dyDescent="0.3">
      <c r="D1124" s="40"/>
    </row>
    <row r="1125" spans="4:4" x14ac:dyDescent="0.3">
      <c r="D1125" s="40"/>
    </row>
    <row r="1126" spans="4:4" x14ac:dyDescent="0.3">
      <c r="D1126" s="40"/>
    </row>
    <row r="1127" spans="4:4" x14ac:dyDescent="0.3">
      <c r="D1127" s="40"/>
    </row>
    <row r="1128" spans="4:4" x14ac:dyDescent="0.3">
      <c r="D1128" s="40"/>
    </row>
    <row r="1129" spans="4:4" x14ac:dyDescent="0.3">
      <c r="D1129" s="40"/>
    </row>
    <row r="1130" spans="4:4" x14ac:dyDescent="0.3">
      <c r="D1130" s="40"/>
    </row>
    <row r="1131" spans="4:4" x14ac:dyDescent="0.3">
      <c r="D1131" s="40"/>
    </row>
    <row r="1132" spans="4:4" x14ac:dyDescent="0.3">
      <c r="D1132" s="40"/>
    </row>
    <row r="1133" spans="4:4" x14ac:dyDescent="0.3">
      <c r="D1133" s="40"/>
    </row>
    <row r="1134" spans="4:4" x14ac:dyDescent="0.3">
      <c r="D1134" s="40"/>
    </row>
    <row r="1135" spans="4:4" x14ac:dyDescent="0.3">
      <c r="D1135" s="40"/>
    </row>
    <row r="1136" spans="4:4" x14ac:dyDescent="0.3">
      <c r="D1136" s="40"/>
    </row>
    <row r="1137" spans="4:4" x14ac:dyDescent="0.3">
      <c r="D1137" s="40"/>
    </row>
    <row r="1138" spans="4:4" x14ac:dyDescent="0.3">
      <c r="D1138" s="40"/>
    </row>
    <row r="1139" spans="4:4" x14ac:dyDescent="0.3">
      <c r="D1139" s="40"/>
    </row>
    <row r="1140" spans="4:4" x14ac:dyDescent="0.3">
      <c r="D1140" s="40"/>
    </row>
    <row r="1141" spans="4:4" x14ac:dyDescent="0.3">
      <c r="D1141" s="40"/>
    </row>
    <row r="1142" spans="4:4" x14ac:dyDescent="0.3">
      <c r="D1142" s="40"/>
    </row>
    <row r="1143" spans="4:4" x14ac:dyDescent="0.3">
      <c r="D1143" s="40"/>
    </row>
    <row r="1144" spans="4:4" x14ac:dyDescent="0.3">
      <c r="D1144" s="40"/>
    </row>
    <row r="1145" spans="4:4" x14ac:dyDescent="0.3">
      <c r="D1145" s="40"/>
    </row>
    <row r="1146" spans="4:4" x14ac:dyDescent="0.3">
      <c r="D1146" s="40"/>
    </row>
    <row r="1147" spans="4:4" x14ac:dyDescent="0.3">
      <c r="D1147" s="40"/>
    </row>
    <row r="1148" spans="4:4" x14ac:dyDescent="0.3">
      <c r="D1148" s="40"/>
    </row>
    <row r="1149" spans="4:4" x14ac:dyDescent="0.3">
      <c r="D1149" s="40"/>
    </row>
    <row r="1150" spans="4:4" x14ac:dyDescent="0.3">
      <c r="D1150" s="40"/>
    </row>
    <row r="1151" spans="4:4" x14ac:dyDescent="0.3">
      <c r="D1151" s="40"/>
    </row>
    <row r="1152" spans="4:4" x14ac:dyDescent="0.3">
      <c r="D1152" s="40"/>
    </row>
    <row r="1153" spans="4:4" x14ac:dyDescent="0.3">
      <c r="D1153" s="40"/>
    </row>
    <row r="1154" spans="4:4" x14ac:dyDescent="0.3">
      <c r="D1154" s="40"/>
    </row>
    <row r="1155" spans="4:4" x14ac:dyDescent="0.3">
      <c r="D1155" s="40"/>
    </row>
    <row r="1156" spans="4:4" x14ac:dyDescent="0.3">
      <c r="D1156" s="40"/>
    </row>
    <row r="1157" spans="4:4" x14ac:dyDescent="0.3">
      <c r="D1157" s="40"/>
    </row>
    <row r="1158" spans="4:4" x14ac:dyDescent="0.3">
      <c r="D1158" s="40"/>
    </row>
    <row r="1159" spans="4:4" x14ac:dyDescent="0.3">
      <c r="D1159" s="40"/>
    </row>
    <row r="1160" spans="4:4" x14ac:dyDescent="0.3">
      <c r="D1160" s="40"/>
    </row>
    <row r="1161" spans="4:4" x14ac:dyDescent="0.3">
      <c r="D1161" s="40"/>
    </row>
    <row r="1162" spans="4:4" x14ac:dyDescent="0.3">
      <c r="D1162" s="40"/>
    </row>
    <row r="1163" spans="4:4" x14ac:dyDescent="0.3">
      <c r="D1163" s="40"/>
    </row>
    <row r="1164" spans="4:4" x14ac:dyDescent="0.3">
      <c r="D1164" s="40"/>
    </row>
    <row r="1165" spans="4:4" x14ac:dyDescent="0.3">
      <c r="D1165" s="40"/>
    </row>
    <row r="1166" spans="4:4" x14ac:dyDescent="0.3">
      <c r="D1166" s="40"/>
    </row>
    <row r="1167" spans="4:4" x14ac:dyDescent="0.3">
      <c r="D1167" s="40"/>
    </row>
    <row r="1168" spans="4:4" x14ac:dyDescent="0.3">
      <c r="D1168" s="40"/>
    </row>
    <row r="1169" spans="4:4" x14ac:dyDescent="0.3">
      <c r="D1169" s="40"/>
    </row>
    <row r="1170" spans="4:4" x14ac:dyDescent="0.3">
      <c r="D1170" s="40"/>
    </row>
    <row r="1171" spans="4:4" x14ac:dyDescent="0.3">
      <c r="D1171" s="40"/>
    </row>
    <row r="1172" spans="4:4" x14ac:dyDescent="0.3">
      <c r="D1172" s="40"/>
    </row>
    <row r="1173" spans="4:4" x14ac:dyDescent="0.3">
      <c r="D1173" s="40"/>
    </row>
    <row r="1174" spans="4:4" x14ac:dyDescent="0.3">
      <c r="D1174" s="40"/>
    </row>
    <row r="1175" spans="4:4" x14ac:dyDescent="0.3">
      <c r="D1175" s="40"/>
    </row>
    <row r="1176" spans="4:4" x14ac:dyDescent="0.3">
      <c r="D1176" s="40"/>
    </row>
    <row r="1177" spans="4:4" x14ac:dyDescent="0.3">
      <c r="D1177" s="40"/>
    </row>
    <row r="1178" spans="4:4" x14ac:dyDescent="0.3">
      <c r="D1178" s="40"/>
    </row>
    <row r="1179" spans="4:4" x14ac:dyDescent="0.3">
      <c r="D1179" s="40"/>
    </row>
    <row r="1180" spans="4:4" x14ac:dyDescent="0.3">
      <c r="D1180" s="40"/>
    </row>
    <row r="1181" spans="4:4" x14ac:dyDescent="0.3">
      <c r="D1181" s="40"/>
    </row>
    <row r="1182" spans="4:4" x14ac:dyDescent="0.3">
      <c r="D1182" s="40"/>
    </row>
    <row r="1183" spans="4:4" x14ac:dyDescent="0.3">
      <c r="D1183" s="40"/>
    </row>
    <row r="1184" spans="4:4" x14ac:dyDescent="0.3">
      <c r="D1184" s="40"/>
    </row>
    <row r="1185" spans="4:4" x14ac:dyDescent="0.3">
      <c r="D1185" s="40"/>
    </row>
    <row r="1186" spans="4:4" x14ac:dyDescent="0.3">
      <c r="D1186" s="40"/>
    </row>
    <row r="1187" spans="4:4" x14ac:dyDescent="0.3">
      <c r="D1187" s="40"/>
    </row>
    <row r="1188" spans="4:4" x14ac:dyDescent="0.3">
      <c r="D1188" s="40"/>
    </row>
    <row r="1189" spans="4:4" x14ac:dyDescent="0.3">
      <c r="D1189" s="40"/>
    </row>
    <row r="1190" spans="4:4" x14ac:dyDescent="0.3">
      <c r="D1190" s="40"/>
    </row>
    <row r="1191" spans="4:4" x14ac:dyDescent="0.3">
      <c r="D1191" s="40"/>
    </row>
    <row r="1192" spans="4:4" x14ac:dyDescent="0.3">
      <c r="D1192" s="40"/>
    </row>
    <row r="1193" spans="4:4" x14ac:dyDescent="0.3">
      <c r="D1193" s="40"/>
    </row>
    <row r="1194" spans="4:4" x14ac:dyDescent="0.3">
      <c r="D1194" s="40"/>
    </row>
    <row r="1195" spans="4:4" x14ac:dyDescent="0.3">
      <c r="D1195" s="40"/>
    </row>
    <row r="1196" spans="4:4" x14ac:dyDescent="0.3">
      <c r="D1196" s="40"/>
    </row>
    <row r="1197" spans="4:4" x14ac:dyDescent="0.3">
      <c r="D1197" s="40"/>
    </row>
    <row r="1198" spans="4:4" x14ac:dyDescent="0.3">
      <c r="D1198" s="40"/>
    </row>
    <row r="1199" spans="4:4" x14ac:dyDescent="0.3">
      <c r="D1199" s="40"/>
    </row>
    <row r="1200" spans="4:4" x14ac:dyDescent="0.3">
      <c r="D1200" s="40"/>
    </row>
    <row r="1201" spans="4:4" x14ac:dyDescent="0.3">
      <c r="D1201" s="40"/>
    </row>
    <row r="1202" spans="4:4" x14ac:dyDescent="0.3">
      <c r="D1202" s="40"/>
    </row>
    <row r="1203" spans="4:4" x14ac:dyDescent="0.3">
      <c r="D1203" s="40"/>
    </row>
    <row r="1204" spans="4:4" x14ac:dyDescent="0.3">
      <c r="D1204" s="40"/>
    </row>
    <row r="1205" spans="4:4" x14ac:dyDescent="0.3">
      <c r="D1205" s="40"/>
    </row>
    <row r="1206" spans="4:4" x14ac:dyDescent="0.3">
      <c r="D1206" s="40"/>
    </row>
    <row r="1207" spans="4:4" x14ac:dyDescent="0.3">
      <c r="D1207" s="40"/>
    </row>
    <row r="1208" spans="4:4" x14ac:dyDescent="0.3">
      <c r="D1208" s="40"/>
    </row>
    <row r="1209" spans="4:4" x14ac:dyDescent="0.3">
      <c r="D1209" s="40"/>
    </row>
    <row r="1210" spans="4:4" x14ac:dyDescent="0.3">
      <c r="D1210" s="40"/>
    </row>
    <row r="1211" spans="4:4" x14ac:dyDescent="0.3">
      <c r="D1211" s="40"/>
    </row>
    <row r="1212" spans="4:4" x14ac:dyDescent="0.3">
      <c r="D1212" s="40"/>
    </row>
    <row r="1213" spans="4:4" x14ac:dyDescent="0.3">
      <c r="D1213" s="40"/>
    </row>
    <row r="1214" spans="4:4" x14ac:dyDescent="0.3">
      <c r="D1214" s="40"/>
    </row>
    <row r="1215" spans="4:4" x14ac:dyDescent="0.3">
      <c r="D1215" s="40"/>
    </row>
    <row r="1216" spans="4:4" x14ac:dyDescent="0.3">
      <c r="D1216" s="40"/>
    </row>
    <row r="1217" spans="4:4" x14ac:dyDescent="0.3">
      <c r="D1217" s="40"/>
    </row>
    <row r="1218" spans="4:4" x14ac:dyDescent="0.3">
      <c r="D1218" s="40"/>
    </row>
    <row r="1219" spans="4:4" x14ac:dyDescent="0.3">
      <c r="D1219" s="40"/>
    </row>
    <row r="1220" spans="4:4" x14ac:dyDescent="0.3">
      <c r="D1220" s="40"/>
    </row>
    <row r="1221" spans="4:4" x14ac:dyDescent="0.3">
      <c r="D1221" s="40"/>
    </row>
    <row r="1222" spans="4:4" x14ac:dyDescent="0.3">
      <c r="D1222" s="40"/>
    </row>
    <row r="1223" spans="4:4" x14ac:dyDescent="0.3">
      <c r="D1223" s="40"/>
    </row>
    <row r="1224" spans="4:4" x14ac:dyDescent="0.3">
      <c r="D1224" s="40"/>
    </row>
    <row r="1225" spans="4:4" x14ac:dyDescent="0.3">
      <c r="D1225" s="40"/>
    </row>
    <row r="1226" spans="4:4" x14ac:dyDescent="0.3">
      <c r="D1226" s="40"/>
    </row>
    <row r="1227" spans="4:4" x14ac:dyDescent="0.3">
      <c r="D1227" s="40"/>
    </row>
    <row r="1228" spans="4:4" x14ac:dyDescent="0.3">
      <c r="D1228" s="40"/>
    </row>
    <row r="1229" spans="4:4" x14ac:dyDescent="0.3">
      <c r="D1229" s="40"/>
    </row>
    <row r="1230" spans="4:4" x14ac:dyDescent="0.3">
      <c r="D1230" s="40"/>
    </row>
    <row r="1231" spans="4:4" x14ac:dyDescent="0.3">
      <c r="D1231" s="40"/>
    </row>
    <row r="1232" spans="4:4" x14ac:dyDescent="0.3">
      <c r="D1232" s="40"/>
    </row>
    <row r="1233" spans="4:4" x14ac:dyDescent="0.3">
      <c r="D1233" s="40"/>
    </row>
    <row r="1234" spans="4:4" x14ac:dyDescent="0.3">
      <c r="D1234" s="40"/>
    </row>
    <row r="1235" spans="4:4" x14ac:dyDescent="0.3">
      <c r="D1235" s="40"/>
    </row>
    <row r="1236" spans="4:4" x14ac:dyDescent="0.3">
      <c r="D1236" s="40"/>
    </row>
    <row r="1237" spans="4:4" x14ac:dyDescent="0.3">
      <c r="D1237" s="40"/>
    </row>
    <row r="1238" spans="4:4" x14ac:dyDescent="0.3">
      <c r="D1238" s="40"/>
    </row>
    <row r="1239" spans="4:4" x14ac:dyDescent="0.3">
      <c r="D1239" s="40"/>
    </row>
    <row r="1240" spans="4:4" x14ac:dyDescent="0.3">
      <c r="D1240" s="40"/>
    </row>
    <row r="1241" spans="4:4" x14ac:dyDescent="0.3">
      <c r="D1241" s="40"/>
    </row>
    <row r="1242" spans="4:4" x14ac:dyDescent="0.3">
      <c r="D1242" s="40"/>
    </row>
    <row r="1243" spans="4:4" x14ac:dyDescent="0.3">
      <c r="D1243" s="40"/>
    </row>
    <row r="1244" spans="4:4" x14ac:dyDescent="0.3">
      <c r="D1244" s="40"/>
    </row>
    <row r="1245" spans="4:4" x14ac:dyDescent="0.3">
      <c r="D1245" s="40"/>
    </row>
    <row r="1246" spans="4:4" x14ac:dyDescent="0.3">
      <c r="D1246" s="40"/>
    </row>
    <row r="1247" spans="4:4" x14ac:dyDescent="0.3">
      <c r="D1247" s="40"/>
    </row>
    <row r="1248" spans="4:4" x14ac:dyDescent="0.3">
      <c r="D1248" s="40"/>
    </row>
    <row r="1249" spans="4:4" x14ac:dyDescent="0.3">
      <c r="D1249" s="40"/>
    </row>
    <row r="1250" spans="4:4" x14ac:dyDescent="0.3">
      <c r="D1250" s="40"/>
    </row>
    <row r="1251" spans="4:4" x14ac:dyDescent="0.3">
      <c r="D1251" s="40"/>
    </row>
    <row r="1252" spans="4:4" x14ac:dyDescent="0.3">
      <c r="D1252" s="40"/>
    </row>
    <row r="1253" spans="4:4" x14ac:dyDescent="0.3">
      <c r="D1253" s="40"/>
    </row>
    <row r="1254" spans="4:4" x14ac:dyDescent="0.3">
      <c r="D1254" s="40"/>
    </row>
    <row r="1255" spans="4:4" x14ac:dyDescent="0.3">
      <c r="D1255" s="40"/>
    </row>
    <row r="1256" spans="4:4" x14ac:dyDescent="0.3">
      <c r="D1256" s="40"/>
    </row>
    <row r="1257" spans="4:4" x14ac:dyDescent="0.3">
      <c r="D1257" s="40"/>
    </row>
    <row r="1258" spans="4:4" x14ac:dyDescent="0.3">
      <c r="D1258" s="40"/>
    </row>
    <row r="1259" spans="4:4" x14ac:dyDescent="0.3">
      <c r="D1259" s="40"/>
    </row>
    <row r="1260" spans="4:4" x14ac:dyDescent="0.3">
      <c r="D1260" s="40"/>
    </row>
    <row r="1261" spans="4:4" x14ac:dyDescent="0.3">
      <c r="D1261" s="40"/>
    </row>
    <row r="1262" spans="4:4" x14ac:dyDescent="0.3">
      <c r="D1262" s="40"/>
    </row>
    <row r="1263" spans="4:4" x14ac:dyDescent="0.3">
      <c r="D1263" s="40"/>
    </row>
    <row r="1264" spans="4:4" x14ac:dyDescent="0.3">
      <c r="D1264" s="40"/>
    </row>
    <row r="1265" spans="4:4" x14ac:dyDescent="0.3">
      <c r="D1265" s="40"/>
    </row>
    <row r="1266" spans="4:4" x14ac:dyDescent="0.3">
      <c r="D1266" s="40"/>
    </row>
    <row r="1267" spans="4:4" x14ac:dyDescent="0.3">
      <c r="D1267" s="40"/>
    </row>
    <row r="1268" spans="4:4" x14ac:dyDescent="0.3">
      <c r="D1268" s="40"/>
    </row>
    <row r="1269" spans="4:4" x14ac:dyDescent="0.3">
      <c r="D1269" s="40"/>
    </row>
    <row r="1270" spans="4:4" x14ac:dyDescent="0.3">
      <c r="D1270" s="40"/>
    </row>
    <row r="1271" spans="4:4" x14ac:dyDescent="0.3">
      <c r="D1271" s="40"/>
    </row>
    <row r="1272" spans="4:4" x14ac:dyDescent="0.3">
      <c r="D1272" s="40"/>
    </row>
    <row r="1273" spans="4:4" x14ac:dyDescent="0.3">
      <c r="D1273" s="40"/>
    </row>
    <row r="1274" spans="4:4" x14ac:dyDescent="0.3">
      <c r="D1274" s="40"/>
    </row>
    <row r="1275" spans="4:4" x14ac:dyDescent="0.3">
      <c r="D1275" s="40"/>
    </row>
    <row r="1276" spans="4:4" x14ac:dyDescent="0.3">
      <c r="D1276" s="40"/>
    </row>
    <row r="1277" spans="4:4" x14ac:dyDescent="0.3">
      <c r="D1277" s="40"/>
    </row>
    <row r="1278" spans="4:4" x14ac:dyDescent="0.3">
      <c r="D1278" s="40"/>
    </row>
    <row r="1279" spans="4:4" x14ac:dyDescent="0.3">
      <c r="D1279" s="40"/>
    </row>
    <row r="1280" spans="4:4" x14ac:dyDescent="0.3">
      <c r="D1280" s="40"/>
    </row>
    <row r="1281" spans="4:4" x14ac:dyDescent="0.3">
      <c r="D1281" s="40"/>
    </row>
    <row r="1282" spans="4:4" x14ac:dyDescent="0.3">
      <c r="D1282" s="40"/>
    </row>
    <row r="1283" spans="4:4" x14ac:dyDescent="0.3">
      <c r="D1283" s="40"/>
    </row>
    <row r="1284" spans="4:4" x14ac:dyDescent="0.3">
      <c r="D1284" s="40"/>
    </row>
    <row r="1285" spans="4:4" x14ac:dyDescent="0.3">
      <c r="D1285" s="40"/>
    </row>
    <row r="1286" spans="4:4" x14ac:dyDescent="0.3">
      <c r="D1286" s="40"/>
    </row>
    <row r="1287" spans="4:4" x14ac:dyDescent="0.3">
      <c r="D1287" s="40"/>
    </row>
    <row r="1288" spans="4:4" x14ac:dyDescent="0.3">
      <c r="D1288" s="40"/>
    </row>
    <row r="1289" spans="4:4" x14ac:dyDescent="0.3">
      <c r="D1289" s="40"/>
    </row>
    <row r="1290" spans="4:4" x14ac:dyDescent="0.3">
      <c r="D1290" s="40"/>
    </row>
    <row r="1291" spans="4:4" x14ac:dyDescent="0.3">
      <c r="D1291" s="40"/>
    </row>
    <row r="1292" spans="4:4" x14ac:dyDescent="0.3">
      <c r="D1292" s="40"/>
    </row>
    <row r="1293" spans="4:4" x14ac:dyDescent="0.3">
      <c r="D1293" s="40"/>
    </row>
    <row r="1294" spans="4:4" x14ac:dyDescent="0.3">
      <c r="D1294" s="40"/>
    </row>
    <row r="1295" spans="4:4" x14ac:dyDescent="0.3">
      <c r="D1295" s="40"/>
    </row>
    <row r="1296" spans="4:4" x14ac:dyDescent="0.3">
      <c r="D1296" s="40"/>
    </row>
    <row r="1297" spans="4:4" x14ac:dyDescent="0.3">
      <c r="D1297" s="40"/>
    </row>
    <row r="1298" spans="4:4" x14ac:dyDescent="0.3">
      <c r="D1298" s="40"/>
    </row>
    <row r="1299" spans="4:4" x14ac:dyDescent="0.3">
      <c r="D1299" s="40"/>
    </row>
    <row r="1300" spans="4:4" x14ac:dyDescent="0.3">
      <c r="D1300" s="40"/>
    </row>
    <row r="1301" spans="4:4" x14ac:dyDescent="0.3">
      <c r="D1301" s="40"/>
    </row>
    <row r="1302" spans="4:4" x14ac:dyDescent="0.3">
      <c r="D1302" s="40"/>
    </row>
    <row r="1303" spans="4:4" x14ac:dyDescent="0.3">
      <c r="D1303" s="40"/>
    </row>
    <row r="1304" spans="4:4" x14ac:dyDescent="0.3">
      <c r="D1304" s="40"/>
    </row>
    <row r="1305" spans="4:4" x14ac:dyDescent="0.3">
      <c r="D1305" s="40"/>
    </row>
    <row r="1306" spans="4:4" x14ac:dyDescent="0.3">
      <c r="D1306" s="40"/>
    </row>
    <row r="1307" spans="4:4" x14ac:dyDescent="0.3">
      <c r="D1307" s="40"/>
    </row>
    <row r="1308" spans="4:4" x14ac:dyDescent="0.3">
      <c r="D1308" s="40"/>
    </row>
    <row r="1309" spans="4:4" x14ac:dyDescent="0.3">
      <c r="D1309" s="40"/>
    </row>
    <row r="1310" spans="4:4" x14ac:dyDescent="0.3">
      <c r="D1310" s="40"/>
    </row>
    <row r="1311" spans="4:4" x14ac:dyDescent="0.3">
      <c r="D1311" s="40"/>
    </row>
    <row r="1312" spans="4:4" x14ac:dyDescent="0.3">
      <c r="D1312" s="40"/>
    </row>
    <row r="1313" spans="4:4" x14ac:dyDescent="0.3">
      <c r="D1313" s="40"/>
    </row>
    <row r="1314" spans="4:4" x14ac:dyDescent="0.3">
      <c r="D1314" s="40"/>
    </row>
    <row r="1315" spans="4:4" x14ac:dyDescent="0.3">
      <c r="D1315" s="40"/>
    </row>
    <row r="1316" spans="4:4" x14ac:dyDescent="0.3">
      <c r="D1316" s="40"/>
    </row>
    <row r="1317" spans="4:4" x14ac:dyDescent="0.3">
      <c r="D1317" s="40"/>
    </row>
    <row r="1318" spans="4:4" x14ac:dyDescent="0.3">
      <c r="D1318" s="40"/>
    </row>
    <row r="1319" spans="4:4" x14ac:dyDescent="0.3">
      <c r="D1319" s="40"/>
    </row>
    <row r="1320" spans="4:4" x14ac:dyDescent="0.3">
      <c r="D1320" s="40"/>
    </row>
    <row r="1321" spans="4:4" x14ac:dyDescent="0.3">
      <c r="D1321" s="40"/>
    </row>
    <row r="1322" spans="4:4" x14ac:dyDescent="0.3">
      <c r="D1322" s="40"/>
    </row>
    <row r="1323" spans="4:4" x14ac:dyDescent="0.3">
      <c r="D1323" s="40"/>
    </row>
    <row r="1324" spans="4:4" x14ac:dyDescent="0.3">
      <c r="D1324" s="40"/>
    </row>
    <row r="1325" spans="4:4" x14ac:dyDescent="0.3">
      <c r="D1325" s="40"/>
    </row>
    <row r="1326" spans="4:4" x14ac:dyDescent="0.3">
      <c r="D1326" s="40"/>
    </row>
    <row r="1327" spans="4:4" x14ac:dyDescent="0.3">
      <c r="D1327" s="40"/>
    </row>
    <row r="1328" spans="4:4" x14ac:dyDescent="0.3">
      <c r="D1328" s="40"/>
    </row>
    <row r="1329" spans="4:4" x14ac:dyDescent="0.3">
      <c r="D1329" s="40"/>
    </row>
    <row r="1330" spans="4:4" x14ac:dyDescent="0.3">
      <c r="D1330" s="40"/>
    </row>
    <row r="1331" spans="4:4" x14ac:dyDescent="0.3">
      <c r="D1331" s="40"/>
    </row>
    <row r="1332" spans="4:4" x14ac:dyDescent="0.3">
      <c r="D1332" s="40"/>
    </row>
    <row r="1333" spans="4:4" x14ac:dyDescent="0.3">
      <c r="D1333" s="40"/>
    </row>
    <row r="1334" spans="4:4" x14ac:dyDescent="0.3">
      <c r="D1334" s="40"/>
    </row>
    <row r="1335" spans="4:4" x14ac:dyDescent="0.3">
      <c r="D1335" s="40"/>
    </row>
    <row r="1336" spans="4:4" x14ac:dyDescent="0.3">
      <c r="D1336" s="40"/>
    </row>
    <row r="1337" spans="4:4" x14ac:dyDescent="0.3">
      <c r="D1337" s="40"/>
    </row>
    <row r="1338" spans="4:4" x14ac:dyDescent="0.3">
      <c r="D1338" s="40"/>
    </row>
    <row r="1339" spans="4:4" x14ac:dyDescent="0.3">
      <c r="D1339" s="40"/>
    </row>
    <row r="1340" spans="4:4" x14ac:dyDescent="0.3">
      <c r="D1340" s="40"/>
    </row>
    <row r="1341" spans="4:4" x14ac:dyDescent="0.3">
      <c r="D1341" s="40"/>
    </row>
    <row r="1342" spans="4:4" x14ac:dyDescent="0.3">
      <c r="D1342" s="40"/>
    </row>
    <row r="1343" spans="4:4" x14ac:dyDescent="0.3">
      <c r="D1343" s="40"/>
    </row>
    <row r="1344" spans="4:4" x14ac:dyDescent="0.3">
      <c r="D1344" s="40"/>
    </row>
    <row r="1345" spans="4:4" x14ac:dyDescent="0.3">
      <c r="D1345" s="40"/>
    </row>
    <row r="1346" spans="4:4" x14ac:dyDescent="0.3">
      <c r="D1346" s="40"/>
    </row>
    <row r="1347" spans="4:4" x14ac:dyDescent="0.3">
      <c r="D1347" s="40"/>
    </row>
    <row r="1348" spans="4:4" x14ac:dyDescent="0.3">
      <c r="D1348" s="40"/>
    </row>
    <row r="1349" spans="4:4" x14ac:dyDescent="0.3">
      <c r="D1349" s="40"/>
    </row>
    <row r="1350" spans="4:4" x14ac:dyDescent="0.3">
      <c r="D1350" s="40"/>
    </row>
    <row r="1351" spans="4:4" x14ac:dyDescent="0.3">
      <c r="D1351" s="40"/>
    </row>
    <row r="1352" spans="4:4" x14ac:dyDescent="0.3">
      <c r="D1352" s="40"/>
    </row>
    <row r="1353" spans="4:4" x14ac:dyDescent="0.3">
      <c r="D1353" s="40"/>
    </row>
    <row r="1354" spans="4:4" x14ac:dyDescent="0.3">
      <c r="D1354" s="40"/>
    </row>
    <row r="1355" spans="4:4" x14ac:dyDescent="0.3">
      <c r="D1355" s="40"/>
    </row>
    <row r="1356" spans="4:4" x14ac:dyDescent="0.3">
      <c r="D1356" s="40"/>
    </row>
    <row r="1357" spans="4:4" x14ac:dyDescent="0.3">
      <c r="D1357" s="40"/>
    </row>
    <row r="1358" spans="4:4" x14ac:dyDescent="0.3">
      <c r="D1358" s="40"/>
    </row>
    <row r="1359" spans="4:4" x14ac:dyDescent="0.3">
      <c r="D1359" s="40"/>
    </row>
    <row r="1360" spans="4:4" x14ac:dyDescent="0.3">
      <c r="D1360" s="40"/>
    </row>
    <row r="1361" spans="4:4" x14ac:dyDescent="0.3">
      <c r="D1361" s="40"/>
    </row>
    <row r="1362" spans="4:4" x14ac:dyDescent="0.3">
      <c r="D1362" s="40"/>
    </row>
    <row r="1363" spans="4:4" x14ac:dyDescent="0.3">
      <c r="D1363" s="40"/>
    </row>
    <row r="1364" spans="4:4" x14ac:dyDescent="0.3">
      <c r="D1364" s="40"/>
    </row>
    <row r="1365" spans="4:4" x14ac:dyDescent="0.3">
      <c r="D1365" s="40"/>
    </row>
    <row r="1366" spans="4:4" x14ac:dyDescent="0.3">
      <c r="D1366" s="40"/>
    </row>
    <row r="1367" spans="4:4" x14ac:dyDescent="0.3">
      <c r="D1367" s="40"/>
    </row>
    <row r="1368" spans="4:4" x14ac:dyDescent="0.3">
      <c r="D1368" s="40"/>
    </row>
    <row r="1369" spans="4:4" x14ac:dyDescent="0.3">
      <c r="D1369" s="40"/>
    </row>
    <row r="1370" spans="4:4" x14ac:dyDescent="0.3">
      <c r="D1370" s="40"/>
    </row>
    <row r="1371" spans="4:4" x14ac:dyDescent="0.3">
      <c r="D1371" s="40"/>
    </row>
    <row r="1372" spans="4:4" x14ac:dyDescent="0.3">
      <c r="D1372" s="40"/>
    </row>
    <row r="1373" spans="4:4" x14ac:dyDescent="0.3">
      <c r="D1373" s="40"/>
    </row>
    <row r="1374" spans="4:4" x14ac:dyDescent="0.3">
      <c r="D1374" s="40"/>
    </row>
    <row r="1375" spans="4:4" x14ac:dyDescent="0.3">
      <c r="D1375" s="40"/>
    </row>
    <row r="1376" spans="4:4" x14ac:dyDescent="0.3">
      <c r="D1376" s="40"/>
    </row>
    <row r="1377" spans="4:4" x14ac:dyDescent="0.3">
      <c r="D1377" s="40"/>
    </row>
    <row r="1378" spans="4:4" x14ac:dyDescent="0.3">
      <c r="D1378" s="40"/>
    </row>
    <row r="1379" spans="4:4" x14ac:dyDescent="0.3">
      <c r="D1379" s="40"/>
    </row>
    <row r="1380" spans="4:4" x14ac:dyDescent="0.3">
      <c r="D1380" s="40"/>
    </row>
    <row r="1381" spans="4:4" x14ac:dyDescent="0.3">
      <c r="D1381" s="40"/>
    </row>
    <row r="1382" spans="4:4" x14ac:dyDescent="0.3">
      <c r="D1382" s="40"/>
    </row>
    <row r="1383" spans="4:4" x14ac:dyDescent="0.3">
      <c r="D1383" s="40"/>
    </row>
    <row r="1384" spans="4:4" x14ac:dyDescent="0.3">
      <c r="D1384" s="40"/>
    </row>
    <row r="1385" spans="4:4" x14ac:dyDescent="0.3">
      <c r="D1385" s="40"/>
    </row>
    <row r="1386" spans="4:4" x14ac:dyDescent="0.3">
      <c r="D1386" s="40"/>
    </row>
    <row r="1387" spans="4:4" x14ac:dyDescent="0.3">
      <c r="D1387" s="40"/>
    </row>
    <row r="1388" spans="4:4" x14ac:dyDescent="0.3">
      <c r="D1388" s="40"/>
    </row>
    <row r="1389" spans="4:4" x14ac:dyDescent="0.3">
      <c r="D1389" s="40"/>
    </row>
    <row r="1390" spans="4:4" x14ac:dyDescent="0.3">
      <c r="D1390" s="40"/>
    </row>
    <row r="1391" spans="4:4" x14ac:dyDescent="0.3">
      <c r="D1391" s="40"/>
    </row>
    <row r="1392" spans="4:4" x14ac:dyDescent="0.3">
      <c r="D1392" s="40"/>
    </row>
    <row r="1393" spans="4:4" x14ac:dyDescent="0.3">
      <c r="D1393" s="40"/>
    </row>
    <row r="1394" spans="4:4" x14ac:dyDescent="0.3">
      <c r="D1394" s="40"/>
    </row>
    <row r="1395" spans="4:4" x14ac:dyDescent="0.3">
      <c r="D1395" s="40"/>
    </row>
    <row r="1396" spans="4:4" x14ac:dyDescent="0.3">
      <c r="D1396" s="40"/>
    </row>
    <row r="1397" spans="4:4" x14ac:dyDescent="0.3">
      <c r="D1397" s="40"/>
    </row>
    <row r="1398" spans="4:4" x14ac:dyDescent="0.3">
      <c r="D1398" s="40"/>
    </row>
    <row r="1399" spans="4:4" x14ac:dyDescent="0.3">
      <c r="D1399" s="40"/>
    </row>
    <row r="1400" spans="4:4" x14ac:dyDescent="0.3">
      <c r="D1400" s="40"/>
    </row>
    <row r="1401" spans="4:4" x14ac:dyDescent="0.3">
      <c r="D1401" s="40"/>
    </row>
    <row r="1402" spans="4:4" x14ac:dyDescent="0.3">
      <c r="D1402" s="40"/>
    </row>
    <row r="1403" spans="4:4" x14ac:dyDescent="0.3">
      <c r="D1403" s="40"/>
    </row>
    <row r="1404" spans="4:4" x14ac:dyDescent="0.3">
      <c r="D1404" s="40"/>
    </row>
    <row r="1405" spans="4:4" x14ac:dyDescent="0.3">
      <c r="D1405" s="40"/>
    </row>
    <row r="1406" spans="4:4" x14ac:dyDescent="0.3">
      <c r="D1406" s="40"/>
    </row>
    <row r="1407" spans="4:4" x14ac:dyDescent="0.3">
      <c r="D1407" s="40"/>
    </row>
    <row r="1408" spans="4:4" x14ac:dyDescent="0.3">
      <c r="D1408" s="40"/>
    </row>
    <row r="1409" spans="4:4" x14ac:dyDescent="0.3">
      <c r="D1409" s="40"/>
    </row>
    <row r="1410" spans="4:4" x14ac:dyDescent="0.3">
      <c r="D1410" s="40"/>
    </row>
    <row r="1411" spans="4:4" x14ac:dyDescent="0.3">
      <c r="D1411" s="40"/>
    </row>
    <row r="1412" spans="4:4" x14ac:dyDescent="0.3">
      <c r="D1412" s="40"/>
    </row>
    <row r="1413" spans="4:4" x14ac:dyDescent="0.3">
      <c r="D1413" s="40"/>
    </row>
    <row r="1414" spans="4:4" x14ac:dyDescent="0.3">
      <c r="D1414" s="40"/>
    </row>
    <row r="1415" spans="4:4" x14ac:dyDescent="0.3">
      <c r="D1415" s="40"/>
    </row>
    <row r="1416" spans="4:4" x14ac:dyDescent="0.3">
      <c r="D1416" s="40"/>
    </row>
    <row r="1417" spans="4:4" x14ac:dyDescent="0.3">
      <c r="D1417" s="40"/>
    </row>
    <row r="1418" spans="4:4" x14ac:dyDescent="0.3">
      <c r="D1418" s="40"/>
    </row>
    <row r="1419" spans="4:4" x14ac:dyDescent="0.3">
      <c r="D1419" s="40"/>
    </row>
    <row r="1420" spans="4:4" x14ac:dyDescent="0.3">
      <c r="D1420" s="40"/>
    </row>
    <row r="1421" spans="4:4" x14ac:dyDescent="0.3">
      <c r="D1421" s="40"/>
    </row>
    <row r="1422" spans="4:4" x14ac:dyDescent="0.3">
      <c r="D1422" s="40"/>
    </row>
    <row r="1423" spans="4:4" x14ac:dyDescent="0.3">
      <c r="D1423" s="40"/>
    </row>
    <row r="1424" spans="4:4" x14ac:dyDescent="0.3">
      <c r="D1424" s="40"/>
    </row>
    <row r="1425" spans="4:4" x14ac:dyDescent="0.3">
      <c r="D1425" s="40"/>
    </row>
    <row r="1426" spans="4:4" x14ac:dyDescent="0.3">
      <c r="D1426" s="40"/>
    </row>
    <row r="1427" spans="4:4" x14ac:dyDescent="0.3">
      <c r="D1427" s="40"/>
    </row>
    <row r="1428" spans="4:4" x14ac:dyDescent="0.3">
      <c r="D1428" s="40"/>
    </row>
    <row r="1429" spans="4:4" x14ac:dyDescent="0.3">
      <c r="D1429" s="40"/>
    </row>
    <row r="1430" spans="4:4" x14ac:dyDescent="0.3">
      <c r="D1430" s="40"/>
    </row>
    <row r="1431" spans="4:4" x14ac:dyDescent="0.3">
      <c r="D1431" s="40"/>
    </row>
    <row r="1432" spans="4:4" x14ac:dyDescent="0.3">
      <c r="D1432" s="40"/>
    </row>
    <row r="1433" spans="4:4" x14ac:dyDescent="0.3">
      <c r="D1433" s="40"/>
    </row>
    <row r="1434" spans="4:4" x14ac:dyDescent="0.3">
      <c r="D1434" s="40"/>
    </row>
    <row r="1435" spans="4:4" x14ac:dyDescent="0.3">
      <c r="D1435" s="40"/>
    </row>
    <row r="1436" spans="4:4" x14ac:dyDescent="0.3">
      <c r="D1436" s="40"/>
    </row>
    <row r="1437" spans="4:4" x14ac:dyDescent="0.3">
      <c r="D1437" s="40"/>
    </row>
    <row r="1438" spans="4:4" x14ac:dyDescent="0.3">
      <c r="D1438" s="40"/>
    </row>
    <row r="1439" spans="4:4" x14ac:dyDescent="0.3">
      <c r="D1439" s="40"/>
    </row>
    <row r="1440" spans="4:4" x14ac:dyDescent="0.3">
      <c r="D1440" s="40"/>
    </row>
    <row r="1441" spans="4:4" x14ac:dyDescent="0.3">
      <c r="D1441" s="40"/>
    </row>
    <row r="1442" spans="4:4" x14ac:dyDescent="0.3">
      <c r="D1442" s="40"/>
    </row>
    <row r="1443" spans="4:4" x14ac:dyDescent="0.3">
      <c r="D1443" s="40"/>
    </row>
    <row r="1444" spans="4:4" x14ac:dyDescent="0.3">
      <c r="D1444" s="40"/>
    </row>
    <row r="1445" spans="4:4" x14ac:dyDescent="0.3">
      <c r="D1445" s="40"/>
    </row>
    <row r="1446" spans="4:4" x14ac:dyDescent="0.3">
      <c r="D1446" s="40"/>
    </row>
    <row r="1447" spans="4:4" x14ac:dyDescent="0.3">
      <c r="D1447" s="40"/>
    </row>
    <row r="1448" spans="4:4" x14ac:dyDescent="0.3">
      <c r="D1448" s="40"/>
    </row>
    <row r="1449" spans="4:4" x14ac:dyDescent="0.3">
      <c r="D1449" s="40"/>
    </row>
    <row r="1450" spans="4:4" x14ac:dyDescent="0.3">
      <c r="D1450" s="40"/>
    </row>
    <row r="1451" spans="4:4" x14ac:dyDescent="0.3">
      <c r="D1451" s="40"/>
    </row>
    <row r="1452" spans="4:4" x14ac:dyDescent="0.3">
      <c r="D1452" s="40"/>
    </row>
    <row r="1453" spans="4:4" x14ac:dyDescent="0.3">
      <c r="D1453" s="40"/>
    </row>
    <row r="1454" spans="4:4" x14ac:dyDescent="0.3">
      <c r="D1454" s="40"/>
    </row>
    <row r="1455" spans="4:4" x14ac:dyDescent="0.3">
      <c r="D1455" s="40"/>
    </row>
    <row r="1456" spans="4:4" x14ac:dyDescent="0.3">
      <c r="D1456" s="40"/>
    </row>
    <row r="1457" spans="4:4" x14ac:dyDescent="0.3">
      <c r="D1457" s="40"/>
    </row>
    <row r="1458" spans="4:4" x14ac:dyDescent="0.3">
      <c r="D1458" s="40"/>
    </row>
    <row r="1459" spans="4:4" x14ac:dyDescent="0.3">
      <c r="D1459" s="40"/>
    </row>
    <row r="1460" spans="4:4" x14ac:dyDescent="0.3">
      <c r="D1460" s="40"/>
    </row>
    <row r="1461" spans="4:4" x14ac:dyDescent="0.3">
      <c r="D1461" s="40"/>
    </row>
    <row r="1462" spans="4:4" x14ac:dyDescent="0.3">
      <c r="D1462" s="40"/>
    </row>
    <row r="1463" spans="4:4" x14ac:dyDescent="0.3">
      <c r="D1463" s="40"/>
    </row>
    <row r="1464" spans="4:4" x14ac:dyDescent="0.3">
      <c r="D1464" s="40"/>
    </row>
    <row r="1465" spans="4:4" x14ac:dyDescent="0.3">
      <c r="D1465" s="40"/>
    </row>
    <row r="1466" spans="4:4" x14ac:dyDescent="0.3">
      <c r="D1466" s="40"/>
    </row>
    <row r="1467" spans="4:4" x14ac:dyDescent="0.3">
      <c r="D1467" s="40"/>
    </row>
    <row r="1468" spans="4:4" x14ac:dyDescent="0.3">
      <c r="D1468" s="40"/>
    </row>
    <row r="1469" spans="4:4" x14ac:dyDescent="0.3">
      <c r="D1469" s="40"/>
    </row>
    <row r="1470" spans="4:4" x14ac:dyDescent="0.3">
      <c r="D1470" s="40"/>
    </row>
    <row r="1471" spans="4:4" x14ac:dyDescent="0.3">
      <c r="D1471" s="40"/>
    </row>
    <row r="1472" spans="4:4" x14ac:dyDescent="0.3">
      <c r="D1472" s="40"/>
    </row>
    <row r="1473" spans="4:4" x14ac:dyDescent="0.3">
      <c r="D1473" s="40"/>
    </row>
    <row r="1474" spans="4:4" x14ac:dyDescent="0.3">
      <c r="D1474" s="40"/>
    </row>
    <row r="1475" spans="4:4" x14ac:dyDescent="0.3">
      <c r="D1475" s="40"/>
    </row>
    <row r="1476" spans="4:4" x14ac:dyDescent="0.3">
      <c r="D1476" s="40"/>
    </row>
    <row r="1477" spans="4:4" x14ac:dyDescent="0.3">
      <c r="D1477" s="40"/>
    </row>
    <row r="1478" spans="4:4" x14ac:dyDescent="0.3">
      <c r="D1478" s="40"/>
    </row>
    <row r="1479" spans="4:4" x14ac:dyDescent="0.3">
      <c r="D1479" s="40"/>
    </row>
    <row r="1480" spans="4:4" x14ac:dyDescent="0.3">
      <c r="D1480" s="40"/>
    </row>
    <row r="1481" spans="4:4" x14ac:dyDescent="0.3">
      <c r="D1481" s="40"/>
    </row>
    <row r="1482" spans="4:4" x14ac:dyDescent="0.3">
      <c r="D1482" s="40"/>
    </row>
    <row r="1483" spans="4:4" x14ac:dyDescent="0.3">
      <c r="D1483" s="40"/>
    </row>
    <row r="1484" spans="4:4" x14ac:dyDescent="0.3">
      <c r="D1484" s="40"/>
    </row>
    <row r="1485" spans="4:4" x14ac:dyDescent="0.3">
      <c r="D1485" s="40"/>
    </row>
    <row r="1486" spans="4:4" x14ac:dyDescent="0.3">
      <c r="D1486" s="40"/>
    </row>
    <row r="1487" spans="4:4" x14ac:dyDescent="0.3">
      <c r="D1487" s="40"/>
    </row>
    <row r="1488" spans="4:4" x14ac:dyDescent="0.3">
      <c r="D1488" s="40"/>
    </row>
    <row r="1489" spans="4:4" x14ac:dyDescent="0.3">
      <c r="D1489" s="40"/>
    </row>
    <row r="1490" spans="4:4" x14ac:dyDescent="0.3">
      <c r="D1490" s="40"/>
    </row>
    <row r="1491" spans="4:4" x14ac:dyDescent="0.3">
      <c r="D1491" s="40"/>
    </row>
    <row r="1492" spans="4:4" x14ac:dyDescent="0.3">
      <c r="D1492" s="40"/>
    </row>
    <row r="1493" spans="4:4" x14ac:dyDescent="0.3">
      <c r="D1493" s="40"/>
    </row>
    <row r="1494" spans="4:4" x14ac:dyDescent="0.3">
      <c r="D1494" s="40"/>
    </row>
    <row r="1495" spans="4:4" x14ac:dyDescent="0.3">
      <c r="D1495" s="40"/>
    </row>
    <row r="1496" spans="4:4" x14ac:dyDescent="0.3">
      <c r="D1496" s="40"/>
    </row>
    <row r="1497" spans="4:4" x14ac:dyDescent="0.3">
      <c r="D1497" s="40"/>
    </row>
    <row r="1498" spans="4:4" x14ac:dyDescent="0.3">
      <c r="D1498" s="40"/>
    </row>
    <row r="1499" spans="4:4" x14ac:dyDescent="0.3">
      <c r="D1499" s="40"/>
    </row>
    <row r="1500" spans="4:4" x14ac:dyDescent="0.3">
      <c r="D1500" s="40"/>
    </row>
    <row r="1501" spans="4:4" x14ac:dyDescent="0.3">
      <c r="D1501" s="40"/>
    </row>
    <row r="1502" spans="4:4" x14ac:dyDescent="0.3">
      <c r="D1502" s="40"/>
    </row>
    <row r="1503" spans="4:4" x14ac:dyDescent="0.3">
      <c r="D1503" s="40"/>
    </row>
    <row r="1504" spans="4:4" x14ac:dyDescent="0.3">
      <c r="D1504" s="40"/>
    </row>
    <row r="1505" spans="4:4" x14ac:dyDescent="0.3">
      <c r="D1505" s="40"/>
    </row>
    <row r="1506" spans="4:4" x14ac:dyDescent="0.3">
      <c r="D1506" s="40"/>
    </row>
    <row r="1507" spans="4:4" x14ac:dyDescent="0.3">
      <c r="D1507" s="40"/>
    </row>
    <row r="1508" spans="4:4" x14ac:dyDescent="0.3">
      <c r="D1508" s="40"/>
    </row>
    <row r="1509" spans="4:4" x14ac:dyDescent="0.3">
      <c r="D1509" s="40"/>
    </row>
    <row r="1510" spans="4:4" x14ac:dyDescent="0.3">
      <c r="D1510" s="40"/>
    </row>
    <row r="1511" spans="4:4" x14ac:dyDescent="0.3">
      <c r="D1511" s="40"/>
    </row>
    <row r="1512" spans="4:4" x14ac:dyDescent="0.3">
      <c r="D1512" s="40"/>
    </row>
    <row r="1513" spans="4:4" x14ac:dyDescent="0.3">
      <c r="D1513" s="40"/>
    </row>
    <row r="1514" spans="4:4" x14ac:dyDescent="0.3">
      <c r="D1514" s="40"/>
    </row>
    <row r="1515" spans="4:4" x14ac:dyDescent="0.3">
      <c r="D1515" s="40"/>
    </row>
    <row r="1516" spans="4:4" x14ac:dyDescent="0.3">
      <c r="D1516" s="40"/>
    </row>
    <row r="1517" spans="4:4" x14ac:dyDescent="0.3">
      <c r="D1517" s="40"/>
    </row>
    <row r="1518" spans="4:4" x14ac:dyDescent="0.3">
      <c r="D1518" s="40"/>
    </row>
    <row r="1519" spans="4:4" x14ac:dyDescent="0.3">
      <c r="D1519" s="40"/>
    </row>
    <row r="1520" spans="4:4" x14ac:dyDescent="0.3">
      <c r="D1520" s="40"/>
    </row>
    <row r="1521" spans="4:4" x14ac:dyDescent="0.3">
      <c r="D1521" s="40"/>
    </row>
    <row r="1522" spans="4:4" x14ac:dyDescent="0.3">
      <c r="D1522" s="40"/>
    </row>
    <row r="1523" spans="4:4" x14ac:dyDescent="0.3">
      <c r="D1523" s="40"/>
    </row>
    <row r="1524" spans="4:4" x14ac:dyDescent="0.3">
      <c r="D1524" s="40"/>
    </row>
    <row r="1525" spans="4:4" x14ac:dyDescent="0.3">
      <c r="D1525" s="40"/>
    </row>
    <row r="1526" spans="4:4" x14ac:dyDescent="0.3">
      <c r="D1526" s="40"/>
    </row>
    <row r="1527" spans="4:4" x14ac:dyDescent="0.3">
      <c r="D1527" s="40"/>
    </row>
    <row r="1528" spans="4:4" x14ac:dyDescent="0.3">
      <c r="D1528" s="40"/>
    </row>
    <row r="1529" spans="4:4" x14ac:dyDescent="0.3">
      <c r="D1529" s="40"/>
    </row>
    <row r="1530" spans="4:4" x14ac:dyDescent="0.3">
      <c r="D1530" s="40"/>
    </row>
    <row r="1531" spans="4:4" x14ac:dyDescent="0.3">
      <c r="D1531" s="40"/>
    </row>
    <row r="1532" spans="4:4" x14ac:dyDescent="0.3">
      <c r="D1532" s="40"/>
    </row>
    <row r="1533" spans="4:4" x14ac:dyDescent="0.3">
      <c r="D1533" s="40"/>
    </row>
    <row r="1534" spans="4:4" x14ac:dyDescent="0.3">
      <c r="D1534" s="40"/>
    </row>
    <row r="1535" spans="4:4" x14ac:dyDescent="0.3">
      <c r="D1535" s="40"/>
    </row>
    <row r="1536" spans="4:4" x14ac:dyDescent="0.3">
      <c r="D1536" s="40"/>
    </row>
    <row r="1537" spans="4:4" x14ac:dyDescent="0.3">
      <c r="D1537" s="40"/>
    </row>
    <row r="1538" spans="4:4" x14ac:dyDescent="0.3">
      <c r="D1538" s="40"/>
    </row>
    <row r="1539" spans="4:4" x14ac:dyDescent="0.3">
      <c r="D1539" s="40"/>
    </row>
    <row r="1540" spans="4:4" x14ac:dyDescent="0.3">
      <c r="D1540" s="40"/>
    </row>
    <row r="1541" spans="4:4" x14ac:dyDescent="0.3">
      <c r="D1541" s="40"/>
    </row>
    <row r="1542" spans="4:4" x14ac:dyDescent="0.3">
      <c r="D1542" s="40"/>
    </row>
    <row r="1543" spans="4:4" x14ac:dyDescent="0.3">
      <c r="D1543" s="40"/>
    </row>
    <row r="1544" spans="4:4" x14ac:dyDescent="0.3">
      <c r="D1544" s="40"/>
    </row>
    <row r="1545" spans="4:4" x14ac:dyDescent="0.3">
      <c r="D1545" s="40"/>
    </row>
    <row r="1546" spans="4:4" x14ac:dyDescent="0.3">
      <c r="D1546" s="40"/>
    </row>
    <row r="1547" spans="4:4" x14ac:dyDescent="0.3">
      <c r="D1547" s="40"/>
    </row>
    <row r="1548" spans="4:4" x14ac:dyDescent="0.3">
      <c r="D1548" s="40"/>
    </row>
    <row r="1549" spans="4:4" x14ac:dyDescent="0.3">
      <c r="D1549" s="40"/>
    </row>
    <row r="1550" spans="4:4" x14ac:dyDescent="0.3">
      <c r="D1550" s="40"/>
    </row>
    <row r="1551" spans="4:4" x14ac:dyDescent="0.3">
      <c r="D1551" s="40"/>
    </row>
    <row r="1552" spans="4:4" x14ac:dyDescent="0.3">
      <c r="D1552" s="40"/>
    </row>
    <row r="1553" spans="4:4" x14ac:dyDescent="0.3">
      <c r="D1553" s="40"/>
    </row>
    <row r="1554" spans="4:4" x14ac:dyDescent="0.3">
      <c r="D1554" s="40"/>
    </row>
    <row r="1555" spans="4:4" x14ac:dyDescent="0.3">
      <c r="D1555" s="40"/>
    </row>
    <row r="1556" spans="4:4" x14ac:dyDescent="0.3">
      <c r="D1556" s="40"/>
    </row>
    <row r="1557" spans="4:4" x14ac:dyDescent="0.3">
      <c r="D1557" s="40"/>
    </row>
    <row r="1558" spans="4:4" x14ac:dyDescent="0.3">
      <c r="D1558" s="40"/>
    </row>
    <row r="1559" spans="4:4" x14ac:dyDescent="0.3">
      <c r="D1559" s="40"/>
    </row>
    <row r="1560" spans="4:4" x14ac:dyDescent="0.3">
      <c r="D1560" s="40"/>
    </row>
    <row r="1561" spans="4:4" x14ac:dyDescent="0.3">
      <c r="D1561" s="40"/>
    </row>
    <row r="1562" spans="4:4" x14ac:dyDescent="0.3">
      <c r="D1562" s="40"/>
    </row>
    <row r="1563" spans="4:4" x14ac:dyDescent="0.3">
      <c r="D1563" s="40"/>
    </row>
    <row r="1564" spans="4:4" x14ac:dyDescent="0.3">
      <c r="D1564" s="40"/>
    </row>
    <row r="1565" spans="4:4" x14ac:dyDescent="0.3">
      <c r="D1565" s="40"/>
    </row>
    <row r="1566" spans="4:4" x14ac:dyDescent="0.3">
      <c r="D1566" s="40"/>
    </row>
    <row r="1567" spans="4:4" x14ac:dyDescent="0.3">
      <c r="D1567" s="40"/>
    </row>
    <row r="1568" spans="4:4" x14ac:dyDescent="0.3">
      <c r="D1568" s="40"/>
    </row>
    <row r="1569" spans="4:4" x14ac:dyDescent="0.3">
      <c r="D1569" s="40"/>
    </row>
    <row r="1570" spans="4:4" x14ac:dyDescent="0.3">
      <c r="D1570" s="40"/>
    </row>
    <row r="1571" spans="4:4" x14ac:dyDescent="0.3">
      <c r="D1571" s="40"/>
    </row>
    <row r="1572" spans="4:4" x14ac:dyDescent="0.3">
      <c r="D1572" s="40"/>
    </row>
    <row r="1573" spans="4:4" x14ac:dyDescent="0.3">
      <c r="D1573" s="40"/>
    </row>
    <row r="1574" spans="4:4" x14ac:dyDescent="0.3">
      <c r="D1574" s="40"/>
    </row>
    <row r="1575" spans="4:4" x14ac:dyDescent="0.3">
      <c r="D1575" s="40"/>
    </row>
    <row r="1576" spans="4:4" x14ac:dyDescent="0.3">
      <c r="D1576" s="40"/>
    </row>
    <row r="1577" spans="4:4" x14ac:dyDescent="0.3">
      <c r="D1577" s="40"/>
    </row>
    <row r="1578" spans="4:4" x14ac:dyDescent="0.3">
      <c r="D1578" s="40"/>
    </row>
    <row r="1579" spans="4:4" x14ac:dyDescent="0.3">
      <c r="D1579" s="40"/>
    </row>
    <row r="1580" spans="4:4" x14ac:dyDescent="0.3">
      <c r="D1580" s="40"/>
    </row>
    <row r="1581" spans="4:4" x14ac:dyDescent="0.3">
      <c r="D1581" s="40"/>
    </row>
    <row r="1582" spans="4:4" x14ac:dyDescent="0.3">
      <c r="D1582" s="40"/>
    </row>
    <row r="1583" spans="4:4" x14ac:dyDescent="0.3">
      <c r="D1583" s="40"/>
    </row>
    <row r="1584" spans="4:4" x14ac:dyDescent="0.3">
      <c r="D1584" s="40"/>
    </row>
    <row r="1585" spans="4:4" x14ac:dyDescent="0.3">
      <c r="D1585" s="40"/>
    </row>
    <row r="1586" spans="4:4" x14ac:dyDescent="0.3">
      <c r="D1586" s="40"/>
    </row>
    <row r="1587" spans="4:4" x14ac:dyDescent="0.3">
      <c r="D1587" s="40"/>
    </row>
    <row r="1588" spans="4:4" x14ac:dyDescent="0.3">
      <c r="D1588" s="40"/>
    </row>
    <row r="1589" spans="4:4" x14ac:dyDescent="0.3">
      <c r="D1589" s="40"/>
    </row>
    <row r="1590" spans="4:4" x14ac:dyDescent="0.3">
      <c r="D1590" s="40"/>
    </row>
    <row r="1591" spans="4:4" x14ac:dyDescent="0.3">
      <c r="D1591" s="40"/>
    </row>
    <row r="1592" spans="4:4" x14ac:dyDescent="0.3">
      <c r="D1592" s="40"/>
    </row>
    <row r="1593" spans="4:4" x14ac:dyDescent="0.3">
      <c r="D1593" s="40"/>
    </row>
    <row r="1594" spans="4:4" x14ac:dyDescent="0.3">
      <c r="D1594" s="40"/>
    </row>
    <row r="1595" spans="4:4" x14ac:dyDescent="0.3">
      <c r="D1595" s="40"/>
    </row>
    <row r="1596" spans="4:4" x14ac:dyDescent="0.3">
      <c r="D1596" s="40"/>
    </row>
    <row r="1597" spans="4:4" x14ac:dyDescent="0.3">
      <c r="D1597" s="40"/>
    </row>
    <row r="1598" spans="4:4" x14ac:dyDescent="0.3">
      <c r="D1598" s="40"/>
    </row>
    <row r="1599" spans="4:4" x14ac:dyDescent="0.3">
      <c r="D1599" s="40"/>
    </row>
    <row r="1600" spans="4:4" x14ac:dyDescent="0.3">
      <c r="D1600" s="40"/>
    </row>
    <row r="1601" spans="4:4" x14ac:dyDescent="0.3">
      <c r="D1601" s="40"/>
    </row>
    <row r="1602" spans="4:4" x14ac:dyDescent="0.3">
      <c r="D1602" s="40"/>
    </row>
    <row r="1603" spans="4:4" x14ac:dyDescent="0.3">
      <c r="D1603" s="40"/>
    </row>
    <row r="1604" spans="4:4" x14ac:dyDescent="0.3">
      <c r="D1604" s="40"/>
    </row>
    <row r="1605" spans="4:4" x14ac:dyDescent="0.3">
      <c r="D1605" s="40"/>
    </row>
    <row r="1606" spans="4:4" x14ac:dyDescent="0.3">
      <c r="D1606" s="40"/>
    </row>
    <row r="1607" spans="4:4" x14ac:dyDescent="0.3">
      <c r="D1607" s="40"/>
    </row>
    <row r="1608" spans="4:4" x14ac:dyDescent="0.3">
      <c r="D1608" s="40"/>
    </row>
    <row r="1609" spans="4:4" x14ac:dyDescent="0.3">
      <c r="D1609" s="40"/>
    </row>
    <row r="1610" spans="4:4" x14ac:dyDescent="0.3">
      <c r="D1610" s="40"/>
    </row>
    <row r="1611" spans="4:4" x14ac:dyDescent="0.3">
      <c r="D1611" s="40"/>
    </row>
    <row r="1612" spans="4:4" x14ac:dyDescent="0.3">
      <c r="D1612" s="40"/>
    </row>
    <row r="1613" spans="4:4" x14ac:dyDescent="0.3">
      <c r="D1613" s="40"/>
    </row>
    <row r="1614" spans="4:4" x14ac:dyDescent="0.3">
      <c r="D1614" s="40"/>
    </row>
    <row r="1615" spans="4:4" x14ac:dyDescent="0.3">
      <c r="D1615" s="40"/>
    </row>
    <row r="1616" spans="4:4" x14ac:dyDescent="0.3">
      <c r="D1616" s="40"/>
    </row>
    <row r="1617" spans="4:4" x14ac:dyDescent="0.3">
      <c r="D1617" s="40"/>
    </row>
    <row r="1618" spans="4:4" x14ac:dyDescent="0.3">
      <c r="D1618" s="40"/>
    </row>
    <row r="1619" spans="4:4" x14ac:dyDescent="0.3">
      <c r="D1619" s="40"/>
    </row>
    <row r="1620" spans="4:4" x14ac:dyDescent="0.3">
      <c r="D1620" s="40"/>
    </row>
    <row r="1621" spans="4:4" x14ac:dyDescent="0.3">
      <c r="D1621" s="40"/>
    </row>
    <row r="1622" spans="4:4" x14ac:dyDescent="0.3">
      <c r="D1622" s="40"/>
    </row>
    <row r="1623" spans="4:4" x14ac:dyDescent="0.3">
      <c r="D1623" s="40"/>
    </row>
    <row r="1624" spans="4:4" x14ac:dyDescent="0.3">
      <c r="D1624" s="40"/>
    </row>
    <row r="1625" spans="4:4" x14ac:dyDescent="0.3">
      <c r="D1625" s="40"/>
    </row>
    <row r="1626" spans="4:4" x14ac:dyDescent="0.3">
      <c r="D1626" s="40"/>
    </row>
    <row r="1627" spans="4:4" x14ac:dyDescent="0.3">
      <c r="D1627" s="40"/>
    </row>
    <row r="1628" spans="4:4" x14ac:dyDescent="0.3">
      <c r="D1628" s="40"/>
    </row>
    <row r="1629" spans="4:4" x14ac:dyDescent="0.3">
      <c r="D1629" s="40"/>
    </row>
    <row r="1630" spans="4:4" x14ac:dyDescent="0.3">
      <c r="D1630" s="40"/>
    </row>
    <row r="1631" spans="4:4" x14ac:dyDescent="0.3">
      <c r="D1631" s="40"/>
    </row>
    <row r="1632" spans="4:4" x14ac:dyDescent="0.3">
      <c r="D1632" s="40"/>
    </row>
    <row r="1633" spans="4:4" x14ac:dyDescent="0.3">
      <c r="D1633" s="40"/>
    </row>
    <row r="1634" spans="4:4" x14ac:dyDescent="0.3">
      <c r="D1634" s="40"/>
    </row>
    <row r="1635" spans="4:4" x14ac:dyDescent="0.3">
      <c r="D1635" s="40"/>
    </row>
    <row r="1636" spans="4:4" x14ac:dyDescent="0.3">
      <c r="D1636" s="40"/>
    </row>
    <row r="1637" spans="4:4" x14ac:dyDescent="0.3">
      <c r="D1637" s="40"/>
    </row>
    <row r="1638" spans="4:4" x14ac:dyDescent="0.3">
      <c r="D1638" s="40"/>
    </row>
    <row r="1639" spans="4:4" x14ac:dyDescent="0.3">
      <c r="D1639" s="40"/>
    </row>
    <row r="1640" spans="4:4" x14ac:dyDescent="0.3">
      <c r="D1640" s="40"/>
    </row>
    <row r="1641" spans="4:4" x14ac:dyDescent="0.3">
      <c r="D1641" s="40"/>
    </row>
    <row r="1642" spans="4:4" x14ac:dyDescent="0.3">
      <c r="D1642" s="40"/>
    </row>
    <row r="1643" spans="4:4" x14ac:dyDescent="0.3">
      <c r="D1643" s="40"/>
    </row>
    <row r="1644" spans="4:4" x14ac:dyDescent="0.3">
      <c r="D1644" s="40"/>
    </row>
    <row r="1645" spans="4:4" x14ac:dyDescent="0.3">
      <c r="D1645" s="40"/>
    </row>
    <row r="1646" spans="4:4" x14ac:dyDescent="0.3">
      <c r="D1646" s="40"/>
    </row>
    <row r="1647" spans="4:4" x14ac:dyDescent="0.3">
      <c r="D1647" s="40"/>
    </row>
    <row r="1648" spans="4:4" x14ac:dyDescent="0.3">
      <c r="D1648" s="40"/>
    </row>
    <row r="1649" spans="4:4" x14ac:dyDescent="0.3">
      <c r="D1649" s="40"/>
    </row>
    <row r="1650" spans="4:4" x14ac:dyDescent="0.3">
      <c r="D1650" s="40"/>
    </row>
    <row r="1651" spans="4:4" x14ac:dyDescent="0.3">
      <c r="D1651" s="40"/>
    </row>
    <row r="1652" spans="4:4" x14ac:dyDescent="0.3">
      <c r="D1652" s="40"/>
    </row>
    <row r="1653" spans="4:4" x14ac:dyDescent="0.3">
      <c r="D1653" s="40"/>
    </row>
    <row r="1654" spans="4:4" x14ac:dyDescent="0.3">
      <c r="D1654" s="40"/>
    </row>
    <row r="1655" spans="4:4" x14ac:dyDescent="0.3">
      <c r="D1655" s="40"/>
    </row>
    <row r="1656" spans="4:4" x14ac:dyDescent="0.3">
      <c r="D1656" s="40"/>
    </row>
    <row r="1657" spans="4:4" x14ac:dyDescent="0.3">
      <c r="D1657" s="40"/>
    </row>
    <row r="1658" spans="4:4" x14ac:dyDescent="0.3">
      <c r="D1658" s="40"/>
    </row>
    <row r="1659" spans="4:4" x14ac:dyDescent="0.3">
      <c r="D1659" s="40"/>
    </row>
    <row r="1660" spans="4:4" x14ac:dyDescent="0.3">
      <c r="D1660" s="40"/>
    </row>
    <row r="1661" spans="4:4" x14ac:dyDescent="0.3">
      <c r="D1661" s="40"/>
    </row>
    <row r="1662" spans="4:4" x14ac:dyDescent="0.3">
      <c r="D1662" s="40"/>
    </row>
    <row r="1663" spans="4:4" x14ac:dyDescent="0.3">
      <c r="D1663" s="40"/>
    </row>
    <row r="1664" spans="4:4" x14ac:dyDescent="0.3">
      <c r="D1664" s="40"/>
    </row>
    <row r="1665" spans="4:4" x14ac:dyDescent="0.3">
      <c r="D1665" s="40"/>
    </row>
    <row r="1666" spans="4:4" x14ac:dyDescent="0.3">
      <c r="D1666" s="40"/>
    </row>
    <row r="1667" spans="4:4" x14ac:dyDescent="0.3">
      <c r="D1667" s="40"/>
    </row>
    <row r="1668" spans="4:4" x14ac:dyDescent="0.3">
      <c r="D1668" s="40"/>
    </row>
    <row r="1669" spans="4:4" x14ac:dyDescent="0.3">
      <c r="D1669" s="40"/>
    </row>
    <row r="1670" spans="4:4" x14ac:dyDescent="0.3">
      <c r="D1670" s="40"/>
    </row>
    <row r="1671" spans="4:4" x14ac:dyDescent="0.3">
      <c r="D1671" s="40"/>
    </row>
    <row r="1672" spans="4:4" x14ac:dyDescent="0.3">
      <c r="D1672" s="40"/>
    </row>
    <row r="1673" spans="4:4" x14ac:dyDescent="0.3">
      <c r="D1673" s="40"/>
    </row>
    <row r="1674" spans="4:4" x14ac:dyDescent="0.3">
      <c r="D1674" s="40"/>
    </row>
    <row r="1675" spans="4:4" x14ac:dyDescent="0.3">
      <c r="D1675" s="40"/>
    </row>
    <row r="1676" spans="4:4" x14ac:dyDescent="0.3">
      <c r="D1676" s="40"/>
    </row>
    <row r="1677" spans="4:4" x14ac:dyDescent="0.3">
      <c r="D1677" s="40"/>
    </row>
    <row r="1678" spans="4:4" x14ac:dyDescent="0.3">
      <c r="D1678" s="40"/>
    </row>
    <row r="1679" spans="4:4" x14ac:dyDescent="0.3">
      <c r="D1679" s="40"/>
    </row>
    <row r="1680" spans="4:4" x14ac:dyDescent="0.3">
      <c r="D1680" s="40"/>
    </row>
    <row r="1681" spans="4:4" x14ac:dyDescent="0.3">
      <c r="D1681" s="40"/>
    </row>
    <row r="1682" spans="4:4" x14ac:dyDescent="0.3">
      <c r="D1682" s="40"/>
    </row>
    <row r="1683" spans="4:4" x14ac:dyDescent="0.3">
      <c r="D1683" s="40"/>
    </row>
    <row r="1684" spans="4:4" x14ac:dyDescent="0.3">
      <c r="D1684" s="40"/>
    </row>
    <row r="1685" spans="4:4" x14ac:dyDescent="0.3">
      <c r="D1685" s="40"/>
    </row>
    <row r="1686" spans="4:4" x14ac:dyDescent="0.3">
      <c r="D1686" s="40"/>
    </row>
    <row r="1687" spans="4:4" x14ac:dyDescent="0.3">
      <c r="D1687" s="40"/>
    </row>
    <row r="1688" spans="4:4" x14ac:dyDescent="0.3">
      <c r="D1688" s="40"/>
    </row>
    <row r="1689" spans="4:4" x14ac:dyDescent="0.3">
      <c r="D1689" s="40"/>
    </row>
    <row r="1690" spans="4:4" x14ac:dyDescent="0.3">
      <c r="D1690" s="40"/>
    </row>
    <row r="1691" spans="4:4" x14ac:dyDescent="0.3">
      <c r="D1691" s="40"/>
    </row>
    <row r="1692" spans="4:4" x14ac:dyDescent="0.3">
      <c r="D1692" s="40"/>
    </row>
    <row r="1693" spans="4:4" x14ac:dyDescent="0.3">
      <c r="D1693" s="40"/>
    </row>
    <row r="1694" spans="4:4" x14ac:dyDescent="0.3">
      <c r="D1694" s="40"/>
    </row>
    <row r="1695" spans="4:4" x14ac:dyDescent="0.3">
      <c r="D1695" s="40"/>
    </row>
    <row r="1696" spans="4:4" x14ac:dyDescent="0.3">
      <c r="D1696" s="40"/>
    </row>
    <row r="1697" spans="4:4" x14ac:dyDescent="0.3">
      <c r="D1697" s="40"/>
    </row>
    <row r="1698" spans="4:4" x14ac:dyDescent="0.3">
      <c r="D1698" s="40"/>
    </row>
    <row r="1699" spans="4:4" x14ac:dyDescent="0.3">
      <c r="D1699" s="40"/>
    </row>
    <row r="1700" spans="4:4" x14ac:dyDescent="0.3">
      <c r="D1700" s="40"/>
    </row>
    <row r="1701" spans="4:4" x14ac:dyDescent="0.3">
      <c r="D1701" s="40"/>
    </row>
    <row r="1702" spans="4:4" x14ac:dyDescent="0.3">
      <c r="D1702" s="40"/>
    </row>
    <row r="1703" spans="4:4" x14ac:dyDescent="0.3">
      <c r="D1703" s="40"/>
    </row>
    <row r="1704" spans="4:4" x14ac:dyDescent="0.3">
      <c r="D1704" s="40"/>
    </row>
    <row r="1705" spans="4:4" x14ac:dyDescent="0.3">
      <c r="D1705" s="40"/>
    </row>
    <row r="1706" spans="4:4" x14ac:dyDescent="0.3">
      <c r="D1706" s="40"/>
    </row>
    <row r="1707" spans="4:4" x14ac:dyDescent="0.3">
      <c r="D1707" s="40"/>
    </row>
    <row r="1708" spans="4:4" x14ac:dyDescent="0.3">
      <c r="D1708" s="40"/>
    </row>
    <row r="1709" spans="4:4" x14ac:dyDescent="0.3">
      <c r="D1709" s="40"/>
    </row>
    <row r="1710" spans="4:4" x14ac:dyDescent="0.3">
      <c r="D1710" s="40"/>
    </row>
    <row r="1711" spans="4:4" x14ac:dyDescent="0.3">
      <c r="D1711" s="40"/>
    </row>
    <row r="1712" spans="4:4" x14ac:dyDescent="0.3">
      <c r="D1712" s="40"/>
    </row>
    <row r="1713" spans="4:4" x14ac:dyDescent="0.3">
      <c r="D1713" s="40"/>
    </row>
    <row r="1714" spans="4:4" x14ac:dyDescent="0.3">
      <c r="D1714" s="40"/>
    </row>
    <row r="1715" spans="4:4" x14ac:dyDescent="0.3">
      <c r="D1715" s="40"/>
    </row>
    <row r="1716" spans="4:4" x14ac:dyDescent="0.3">
      <c r="D1716" s="40"/>
    </row>
    <row r="1717" spans="4:4" x14ac:dyDescent="0.3">
      <c r="D1717" s="40"/>
    </row>
    <row r="1718" spans="4:4" x14ac:dyDescent="0.3">
      <c r="D1718" s="40"/>
    </row>
    <row r="1719" spans="4:4" x14ac:dyDescent="0.3">
      <c r="D1719" s="40"/>
    </row>
    <row r="1720" spans="4:4" x14ac:dyDescent="0.3">
      <c r="D1720" s="40"/>
    </row>
    <row r="1721" spans="4:4" x14ac:dyDescent="0.3">
      <c r="D1721" s="40"/>
    </row>
    <row r="1722" spans="4:4" x14ac:dyDescent="0.3">
      <c r="D1722" s="40"/>
    </row>
    <row r="1723" spans="4:4" x14ac:dyDescent="0.3">
      <c r="D1723" s="40"/>
    </row>
    <row r="1724" spans="4:4" x14ac:dyDescent="0.3">
      <c r="D1724" s="40"/>
    </row>
    <row r="1725" spans="4:4" x14ac:dyDescent="0.3">
      <c r="D1725" s="40"/>
    </row>
    <row r="1726" spans="4:4" x14ac:dyDescent="0.3">
      <c r="D1726" s="40"/>
    </row>
    <row r="1727" spans="4:4" x14ac:dyDescent="0.3">
      <c r="D1727" s="40"/>
    </row>
    <row r="1728" spans="4:4" x14ac:dyDescent="0.3">
      <c r="D1728" s="40"/>
    </row>
    <row r="1729" spans="4:4" x14ac:dyDescent="0.3">
      <c r="D1729" s="40"/>
    </row>
    <row r="1730" spans="4:4" x14ac:dyDescent="0.3">
      <c r="D1730" s="40"/>
    </row>
    <row r="1731" spans="4:4" x14ac:dyDescent="0.3">
      <c r="D1731" s="40"/>
    </row>
    <row r="1732" spans="4:4" x14ac:dyDescent="0.3">
      <c r="D1732" s="40"/>
    </row>
    <row r="1733" spans="4:4" x14ac:dyDescent="0.3">
      <c r="D1733" s="40"/>
    </row>
    <row r="1734" spans="4:4" x14ac:dyDescent="0.3">
      <c r="D1734" s="40"/>
    </row>
    <row r="1735" spans="4:4" x14ac:dyDescent="0.3">
      <c r="D1735" s="40"/>
    </row>
    <row r="1736" spans="4:4" x14ac:dyDescent="0.3">
      <c r="D1736" s="40"/>
    </row>
    <row r="1737" spans="4:4" x14ac:dyDescent="0.3">
      <c r="D1737" s="40"/>
    </row>
    <row r="1738" spans="4:4" x14ac:dyDescent="0.3">
      <c r="D1738" s="40"/>
    </row>
    <row r="1739" spans="4:4" x14ac:dyDescent="0.3">
      <c r="D1739" s="40"/>
    </row>
    <row r="1740" spans="4:4" x14ac:dyDescent="0.3">
      <c r="D1740" s="40"/>
    </row>
    <row r="1741" spans="4:4" x14ac:dyDescent="0.3">
      <c r="D1741" s="40"/>
    </row>
    <row r="1742" spans="4:4" x14ac:dyDescent="0.3">
      <c r="D1742" s="40"/>
    </row>
    <row r="1743" spans="4:4" x14ac:dyDescent="0.3">
      <c r="D1743" s="40"/>
    </row>
    <row r="1744" spans="4:4" x14ac:dyDescent="0.3">
      <c r="D1744" s="40"/>
    </row>
    <row r="1745" spans="4:4" x14ac:dyDescent="0.3">
      <c r="D1745" s="40"/>
    </row>
    <row r="1746" spans="4:4" x14ac:dyDescent="0.3">
      <c r="D1746" s="40"/>
    </row>
    <row r="1747" spans="4:4" x14ac:dyDescent="0.3">
      <c r="D1747" s="40"/>
    </row>
    <row r="1748" spans="4:4" x14ac:dyDescent="0.3">
      <c r="D1748" s="40"/>
    </row>
    <row r="1749" spans="4:4" x14ac:dyDescent="0.3">
      <c r="D1749" s="40"/>
    </row>
    <row r="1750" spans="4:4" x14ac:dyDescent="0.3">
      <c r="D1750" s="40"/>
    </row>
    <row r="1751" spans="4:4" x14ac:dyDescent="0.3">
      <c r="D1751" s="40"/>
    </row>
    <row r="1752" spans="4:4" x14ac:dyDescent="0.3">
      <c r="D1752" s="40"/>
    </row>
    <row r="1753" spans="4:4" x14ac:dyDescent="0.3">
      <c r="D1753" s="40"/>
    </row>
    <row r="1754" spans="4:4" x14ac:dyDescent="0.3">
      <c r="D1754" s="40"/>
    </row>
    <row r="1755" spans="4:4" x14ac:dyDescent="0.3">
      <c r="D1755" s="40"/>
    </row>
    <row r="1756" spans="4:4" x14ac:dyDescent="0.3">
      <c r="D1756" s="40"/>
    </row>
    <row r="1757" spans="4:4" x14ac:dyDescent="0.3">
      <c r="D1757" s="40"/>
    </row>
    <row r="1758" spans="4:4" x14ac:dyDescent="0.3">
      <c r="D1758" s="40"/>
    </row>
    <row r="1759" spans="4:4" x14ac:dyDescent="0.3">
      <c r="D1759" s="40"/>
    </row>
    <row r="1760" spans="4:4" x14ac:dyDescent="0.3">
      <c r="D1760" s="40"/>
    </row>
    <row r="1761" spans="4:4" x14ac:dyDescent="0.3">
      <c r="D1761" s="40"/>
    </row>
    <row r="1762" spans="4:4" x14ac:dyDescent="0.3">
      <c r="D1762" s="40"/>
    </row>
    <row r="1763" spans="4:4" x14ac:dyDescent="0.3">
      <c r="D1763" s="40"/>
    </row>
    <row r="1764" spans="4:4" x14ac:dyDescent="0.3">
      <c r="D1764" s="40"/>
    </row>
    <row r="1765" spans="4:4" x14ac:dyDescent="0.3">
      <c r="D1765" s="40"/>
    </row>
    <row r="1766" spans="4:4" x14ac:dyDescent="0.3">
      <c r="D1766" s="40"/>
    </row>
    <row r="1767" spans="4:4" x14ac:dyDescent="0.3">
      <c r="D1767" s="40"/>
    </row>
    <row r="1768" spans="4:4" x14ac:dyDescent="0.3">
      <c r="D1768" s="40"/>
    </row>
    <row r="1769" spans="4:4" x14ac:dyDescent="0.3">
      <c r="D1769" s="40"/>
    </row>
    <row r="1770" spans="4:4" x14ac:dyDescent="0.3">
      <c r="D1770" s="40"/>
    </row>
    <row r="1771" spans="4:4" x14ac:dyDescent="0.3">
      <c r="D1771" s="40"/>
    </row>
    <row r="1772" spans="4:4" x14ac:dyDescent="0.3">
      <c r="D1772" s="40"/>
    </row>
    <row r="1773" spans="4:4" x14ac:dyDescent="0.3">
      <c r="D1773" s="40"/>
    </row>
    <row r="1774" spans="4:4" x14ac:dyDescent="0.3">
      <c r="D1774" s="40"/>
    </row>
    <row r="1775" spans="4:4" x14ac:dyDescent="0.3">
      <c r="D1775" s="40"/>
    </row>
    <row r="1776" spans="4:4" x14ac:dyDescent="0.3">
      <c r="D1776" s="40"/>
    </row>
    <row r="1777" spans="4:4" x14ac:dyDescent="0.3">
      <c r="D1777" s="40"/>
    </row>
    <row r="1778" spans="4:4" x14ac:dyDescent="0.3">
      <c r="D1778" s="40"/>
    </row>
    <row r="1779" spans="4:4" x14ac:dyDescent="0.3">
      <c r="D1779" s="40"/>
    </row>
    <row r="1780" spans="4:4" x14ac:dyDescent="0.3">
      <c r="D1780" s="40"/>
    </row>
    <row r="1781" spans="4:4" x14ac:dyDescent="0.3">
      <c r="D1781" s="40"/>
    </row>
    <row r="1782" spans="4:4" x14ac:dyDescent="0.3">
      <c r="D1782" s="40"/>
    </row>
    <row r="1783" spans="4:4" x14ac:dyDescent="0.3">
      <c r="D1783" s="40"/>
    </row>
    <row r="1784" spans="4:4" x14ac:dyDescent="0.3">
      <c r="D1784" s="40"/>
    </row>
    <row r="1785" spans="4:4" x14ac:dyDescent="0.3">
      <c r="D1785" s="40"/>
    </row>
    <row r="1786" spans="4:4" x14ac:dyDescent="0.3">
      <c r="D1786" s="40"/>
    </row>
    <row r="1787" spans="4:4" x14ac:dyDescent="0.3">
      <c r="D1787" s="40"/>
    </row>
    <row r="1788" spans="4:4" x14ac:dyDescent="0.3">
      <c r="D1788" s="40"/>
    </row>
    <row r="1789" spans="4:4" x14ac:dyDescent="0.3">
      <c r="D1789" s="40"/>
    </row>
    <row r="1790" spans="4:4" x14ac:dyDescent="0.3">
      <c r="D1790" s="40"/>
    </row>
    <row r="1791" spans="4:4" x14ac:dyDescent="0.3">
      <c r="D1791" s="40"/>
    </row>
    <row r="1792" spans="4:4" x14ac:dyDescent="0.3">
      <c r="D1792" s="40"/>
    </row>
    <row r="1793" spans="4:4" x14ac:dyDescent="0.3">
      <c r="D1793" s="40"/>
    </row>
    <row r="1794" spans="4:4" x14ac:dyDescent="0.3">
      <c r="D1794" s="40"/>
    </row>
    <row r="1795" spans="4:4" x14ac:dyDescent="0.3">
      <c r="D1795" s="40"/>
    </row>
    <row r="1796" spans="4:4" x14ac:dyDescent="0.3">
      <c r="D1796" s="40"/>
    </row>
    <row r="1797" spans="4:4" x14ac:dyDescent="0.3">
      <c r="D1797" s="40"/>
    </row>
    <row r="1798" spans="4:4" x14ac:dyDescent="0.3">
      <c r="D1798" s="40"/>
    </row>
    <row r="1799" spans="4:4" x14ac:dyDescent="0.3">
      <c r="D1799" s="40"/>
    </row>
    <row r="1800" spans="4:4" x14ac:dyDescent="0.3">
      <c r="D1800" s="40"/>
    </row>
    <row r="1801" spans="4:4" x14ac:dyDescent="0.3">
      <c r="D1801" s="40"/>
    </row>
    <row r="1802" spans="4:4" x14ac:dyDescent="0.3">
      <c r="D1802" s="40"/>
    </row>
    <row r="1803" spans="4:4" x14ac:dyDescent="0.3">
      <c r="D1803" s="40"/>
    </row>
    <row r="1804" spans="4:4" x14ac:dyDescent="0.3">
      <c r="D1804" s="40"/>
    </row>
    <row r="1805" spans="4:4" x14ac:dyDescent="0.3">
      <c r="D1805" s="40"/>
    </row>
    <row r="1806" spans="4:4" x14ac:dyDescent="0.3">
      <c r="D1806" s="40"/>
    </row>
    <row r="1807" spans="4:4" x14ac:dyDescent="0.3">
      <c r="D1807" s="40"/>
    </row>
    <row r="1808" spans="4:4" x14ac:dyDescent="0.3">
      <c r="D1808" s="40"/>
    </row>
    <row r="1809" spans="4:4" x14ac:dyDescent="0.3">
      <c r="D1809" s="40"/>
    </row>
    <row r="1810" spans="4:4" x14ac:dyDescent="0.3">
      <c r="D1810" s="40"/>
    </row>
    <row r="1811" spans="4:4" x14ac:dyDescent="0.3">
      <c r="D1811" s="40"/>
    </row>
    <row r="1812" spans="4:4" x14ac:dyDescent="0.3">
      <c r="D1812" s="40"/>
    </row>
    <row r="1813" spans="4:4" x14ac:dyDescent="0.3">
      <c r="D1813" s="40"/>
    </row>
    <row r="1814" spans="4:4" x14ac:dyDescent="0.3">
      <c r="D1814" s="40"/>
    </row>
    <row r="1815" spans="4:4" x14ac:dyDescent="0.3">
      <c r="D1815" s="40"/>
    </row>
    <row r="1816" spans="4:4" x14ac:dyDescent="0.3">
      <c r="D1816" s="40"/>
    </row>
    <row r="1817" spans="4:4" x14ac:dyDescent="0.3">
      <c r="D1817" s="40"/>
    </row>
    <row r="1818" spans="4:4" x14ac:dyDescent="0.3">
      <c r="D1818" s="40"/>
    </row>
    <row r="1819" spans="4:4" x14ac:dyDescent="0.3">
      <c r="D1819" s="40"/>
    </row>
    <row r="1820" spans="4:4" x14ac:dyDescent="0.3">
      <c r="D1820" s="40"/>
    </row>
    <row r="1821" spans="4:4" x14ac:dyDescent="0.3">
      <c r="D1821" s="40"/>
    </row>
    <row r="1822" spans="4:4" x14ac:dyDescent="0.3">
      <c r="D1822" s="40"/>
    </row>
    <row r="1823" spans="4:4" x14ac:dyDescent="0.3">
      <c r="D1823" s="40"/>
    </row>
    <row r="1824" spans="4:4" x14ac:dyDescent="0.3">
      <c r="D1824" s="40"/>
    </row>
    <row r="1825" spans="4:4" x14ac:dyDescent="0.3">
      <c r="D1825" s="40"/>
    </row>
    <row r="1826" spans="4:4" x14ac:dyDescent="0.3">
      <c r="D1826" s="40"/>
    </row>
    <row r="1827" spans="4:4" x14ac:dyDescent="0.3">
      <c r="D1827" s="40"/>
    </row>
    <row r="1828" spans="4:4" x14ac:dyDescent="0.3">
      <c r="D1828" s="40"/>
    </row>
    <row r="1829" spans="4:4" x14ac:dyDescent="0.3">
      <c r="D1829" s="40"/>
    </row>
    <row r="1830" spans="4:4" x14ac:dyDescent="0.3">
      <c r="D1830" s="40"/>
    </row>
    <row r="1831" spans="4:4" x14ac:dyDescent="0.3">
      <c r="D1831" s="40"/>
    </row>
    <row r="1832" spans="4:4" x14ac:dyDescent="0.3">
      <c r="D1832" s="40"/>
    </row>
    <row r="1833" spans="4:4" x14ac:dyDescent="0.3">
      <c r="D1833" s="40"/>
    </row>
    <row r="1834" spans="4:4" x14ac:dyDescent="0.3">
      <c r="D1834" s="40"/>
    </row>
    <row r="1835" spans="4:4" x14ac:dyDescent="0.3">
      <c r="D1835" s="40"/>
    </row>
    <row r="1836" spans="4:4" x14ac:dyDescent="0.3">
      <c r="D1836" s="40"/>
    </row>
    <row r="1837" spans="4:4" x14ac:dyDescent="0.3">
      <c r="D1837" s="40"/>
    </row>
    <row r="1838" spans="4:4" x14ac:dyDescent="0.3">
      <c r="D1838" s="40"/>
    </row>
    <row r="1839" spans="4:4" x14ac:dyDescent="0.3">
      <c r="D1839" s="40"/>
    </row>
    <row r="1840" spans="4:4" x14ac:dyDescent="0.3">
      <c r="D1840" s="40"/>
    </row>
    <row r="1841" spans="4:4" x14ac:dyDescent="0.3">
      <c r="D1841" s="40"/>
    </row>
    <row r="1842" spans="4:4" x14ac:dyDescent="0.3">
      <c r="D1842" s="40"/>
    </row>
    <row r="1843" spans="4:4" x14ac:dyDescent="0.3">
      <c r="D1843" s="40"/>
    </row>
    <row r="1844" spans="4:4" x14ac:dyDescent="0.3">
      <c r="D1844" s="40"/>
    </row>
    <row r="1845" spans="4:4" x14ac:dyDescent="0.3">
      <c r="D1845" s="40"/>
    </row>
    <row r="1846" spans="4:4" x14ac:dyDescent="0.3">
      <c r="D1846" s="40"/>
    </row>
    <row r="1847" spans="4:4" x14ac:dyDescent="0.3">
      <c r="D1847" s="40"/>
    </row>
    <row r="1848" spans="4:4" x14ac:dyDescent="0.3">
      <c r="D1848" s="40"/>
    </row>
    <row r="1849" spans="4:4" x14ac:dyDescent="0.3">
      <c r="D1849" s="40"/>
    </row>
    <row r="1850" spans="4:4" x14ac:dyDescent="0.3">
      <c r="D1850" s="40"/>
    </row>
    <row r="1851" spans="4:4" x14ac:dyDescent="0.3">
      <c r="D1851" s="40"/>
    </row>
    <row r="1852" spans="4:4" x14ac:dyDescent="0.3">
      <c r="D1852" s="40"/>
    </row>
    <row r="1853" spans="4:4" x14ac:dyDescent="0.3">
      <c r="D1853" s="40"/>
    </row>
    <row r="1854" spans="4:4" x14ac:dyDescent="0.3">
      <c r="D1854" s="40"/>
    </row>
    <row r="1855" spans="4:4" x14ac:dyDescent="0.3">
      <c r="D1855" s="40"/>
    </row>
    <row r="1856" spans="4:4" x14ac:dyDescent="0.3">
      <c r="D1856" s="40"/>
    </row>
    <row r="1857" spans="4:4" x14ac:dyDescent="0.3">
      <c r="D1857" s="40"/>
    </row>
    <row r="1858" spans="4:4" x14ac:dyDescent="0.3">
      <c r="D1858" s="40"/>
    </row>
    <row r="1859" spans="4:4" x14ac:dyDescent="0.3">
      <c r="D1859" s="40"/>
    </row>
    <row r="1860" spans="4:4" x14ac:dyDescent="0.3">
      <c r="D1860" s="40"/>
    </row>
    <row r="1861" spans="4:4" x14ac:dyDescent="0.3">
      <c r="D1861" s="40"/>
    </row>
    <row r="1862" spans="4:4" x14ac:dyDescent="0.3">
      <c r="D1862" s="40"/>
    </row>
    <row r="1863" spans="4:4" x14ac:dyDescent="0.3">
      <c r="D1863" s="40"/>
    </row>
    <row r="1864" spans="4:4" x14ac:dyDescent="0.3">
      <c r="D1864" s="40"/>
    </row>
    <row r="1865" spans="4:4" x14ac:dyDescent="0.3">
      <c r="D1865" s="40"/>
    </row>
    <row r="1866" spans="4:4" x14ac:dyDescent="0.3">
      <c r="D1866" s="40"/>
    </row>
    <row r="1867" spans="4:4" x14ac:dyDescent="0.3">
      <c r="D1867" s="40"/>
    </row>
    <row r="1868" spans="4:4" x14ac:dyDescent="0.3">
      <c r="D1868" s="40"/>
    </row>
    <row r="1869" spans="4:4" x14ac:dyDescent="0.3">
      <c r="D1869" s="40"/>
    </row>
    <row r="1870" spans="4:4" x14ac:dyDescent="0.3">
      <c r="D1870" s="40"/>
    </row>
    <row r="1871" spans="4:4" x14ac:dyDescent="0.3">
      <c r="D1871" s="40"/>
    </row>
    <row r="1872" spans="4:4" x14ac:dyDescent="0.3">
      <c r="D1872" s="40"/>
    </row>
    <row r="1873" spans="4:4" x14ac:dyDescent="0.3">
      <c r="D1873" s="40"/>
    </row>
    <row r="1874" spans="4:4" x14ac:dyDescent="0.3">
      <c r="D1874" s="40"/>
    </row>
    <row r="1875" spans="4:4" x14ac:dyDescent="0.3">
      <c r="D1875" s="40"/>
    </row>
    <row r="1876" spans="4:4" x14ac:dyDescent="0.3">
      <c r="D1876" s="40"/>
    </row>
    <row r="1877" spans="4:4" x14ac:dyDescent="0.3">
      <c r="D1877" s="40"/>
    </row>
    <row r="1878" spans="4:4" x14ac:dyDescent="0.3">
      <c r="D1878" s="40"/>
    </row>
    <row r="1879" spans="4:4" x14ac:dyDescent="0.3">
      <c r="D1879" s="40"/>
    </row>
    <row r="1880" spans="4:4" x14ac:dyDescent="0.3">
      <c r="D1880" s="40"/>
    </row>
    <row r="1881" spans="4:4" x14ac:dyDescent="0.3">
      <c r="D1881" s="40"/>
    </row>
    <row r="1882" spans="4:4" x14ac:dyDescent="0.3">
      <c r="D1882" s="40"/>
    </row>
    <row r="1883" spans="4:4" x14ac:dyDescent="0.3">
      <c r="D1883" s="40"/>
    </row>
    <row r="1884" spans="4:4" x14ac:dyDescent="0.3">
      <c r="D1884" s="40"/>
    </row>
    <row r="1885" spans="4:4" x14ac:dyDescent="0.3">
      <c r="D1885" s="40"/>
    </row>
    <row r="1886" spans="4:4" x14ac:dyDescent="0.3">
      <c r="D1886" s="40"/>
    </row>
    <row r="1887" spans="4:4" x14ac:dyDescent="0.3">
      <c r="D1887" s="40"/>
    </row>
    <row r="1888" spans="4:4" x14ac:dyDescent="0.3">
      <c r="D1888" s="40"/>
    </row>
    <row r="1889" spans="4:4" x14ac:dyDescent="0.3">
      <c r="D1889" s="40"/>
    </row>
    <row r="1890" spans="4:4" x14ac:dyDescent="0.3">
      <c r="D1890" s="40"/>
    </row>
    <row r="1891" spans="4:4" x14ac:dyDescent="0.3">
      <c r="D1891" s="40"/>
    </row>
    <row r="1892" spans="4:4" x14ac:dyDescent="0.3">
      <c r="D1892" s="40"/>
    </row>
    <row r="1893" spans="4:4" x14ac:dyDescent="0.3">
      <c r="D1893" s="40"/>
    </row>
    <row r="1894" spans="4:4" x14ac:dyDescent="0.3">
      <c r="D1894" s="40"/>
    </row>
    <row r="1895" spans="4:4" x14ac:dyDescent="0.3">
      <c r="D1895" s="40"/>
    </row>
    <row r="1896" spans="4:4" x14ac:dyDescent="0.3">
      <c r="D1896" s="40"/>
    </row>
    <row r="1897" spans="4:4" x14ac:dyDescent="0.3">
      <c r="D1897" s="40"/>
    </row>
    <row r="1898" spans="4:4" x14ac:dyDescent="0.3">
      <c r="D1898" s="40"/>
    </row>
    <row r="1899" spans="4:4" x14ac:dyDescent="0.3">
      <c r="D1899" s="40"/>
    </row>
    <row r="1900" spans="4:4" x14ac:dyDescent="0.3">
      <c r="D1900" s="40"/>
    </row>
    <row r="1901" spans="4:4" x14ac:dyDescent="0.3">
      <c r="D1901" s="40"/>
    </row>
    <row r="1902" spans="4:4" x14ac:dyDescent="0.3">
      <c r="D1902" s="40"/>
    </row>
    <row r="1903" spans="4:4" x14ac:dyDescent="0.3">
      <c r="D1903" s="40"/>
    </row>
    <row r="1904" spans="4:4" x14ac:dyDescent="0.3">
      <c r="D1904" s="40"/>
    </row>
    <row r="1905" spans="4:4" x14ac:dyDescent="0.3">
      <c r="D1905" s="40"/>
    </row>
    <row r="1906" spans="4:4" x14ac:dyDescent="0.3">
      <c r="D1906" s="40"/>
    </row>
    <row r="1907" spans="4:4" x14ac:dyDescent="0.3">
      <c r="D1907" s="40"/>
    </row>
    <row r="1908" spans="4:4" x14ac:dyDescent="0.3">
      <c r="D1908" s="40"/>
    </row>
    <row r="1909" spans="4:4" x14ac:dyDescent="0.3">
      <c r="D1909" s="40"/>
    </row>
    <row r="1910" spans="4:4" x14ac:dyDescent="0.3">
      <c r="D1910" s="40"/>
    </row>
    <row r="1911" spans="4:4" x14ac:dyDescent="0.3">
      <c r="D1911" s="40"/>
    </row>
    <row r="1912" spans="4:4" x14ac:dyDescent="0.3">
      <c r="D1912" s="40"/>
    </row>
    <row r="1913" spans="4:4" x14ac:dyDescent="0.3">
      <c r="D1913" s="40"/>
    </row>
    <row r="1914" spans="4:4" x14ac:dyDescent="0.3">
      <c r="D1914" s="40"/>
    </row>
    <row r="1915" spans="4:4" x14ac:dyDescent="0.3">
      <c r="D1915" s="40"/>
    </row>
    <row r="1916" spans="4:4" x14ac:dyDescent="0.3">
      <c r="D1916" s="40"/>
    </row>
    <row r="1917" spans="4:4" x14ac:dyDescent="0.3">
      <c r="D1917" s="40"/>
    </row>
    <row r="1918" spans="4:4" x14ac:dyDescent="0.3">
      <c r="D1918" s="40"/>
    </row>
    <row r="1919" spans="4:4" x14ac:dyDescent="0.3">
      <c r="D1919" s="40"/>
    </row>
    <row r="1920" spans="4:4" x14ac:dyDescent="0.3">
      <c r="D1920" s="40"/>
    </row>
    <row r="1921" spans="4:4" x14ac:dyDescent="0.3">
      <c r="D1921" s="40"/>
    </row>
    <row r="1922" spans="4:4" x14ac:dyDescent="0.3">
      <c r="D1922" s="40"/>
    </row>
    <row r="1923" spans="4:4" x14ac:dyDescent="0.3">
      <c r="D1923" s="40"/>
    </row>
    <row r="1924" spans="4:4" x14ac:dyDescent="0.3">
      <c r="D1924" s="40"/>
    </row>
    <row r="1925" spans="4:4" x14ac:dyDescent="0.3">
      <c r="D1925" s="40"/>
    </row>
    <row r="1926" spans="4:4" x14ac:dyDescent="0.3">
      <c r="D1926" s="40"/>
    </row>
    <row r="1927" spans="4:4" x14ac:dyDescent="0.3">
      <c r="D1927" s="40"/>
    </row>
    <row r="1928" spans="4:4" x14ac:dyDescent="0.3">
      <c r="D1928" s="40"/>
    </row>
    <row r="1929" spans="4:4" x14ac:dyDescent="0.3">
      <c r="D1929" s="40"/>
    </row>
    <row r="1930" spans="4:4" x14ac:dyDescent="0.3">
      <c r="D1930" s="40"/>
    </row>
    <row r="1931" spans="4:4" x14ac:dyDescent="0.3">
      <c r="D1931" s="40"/>
    </row>
    <row r="1932" spans="4:4" x14ac:dyDescent="0.3">
      <c r="D1932" s="40"/>
    </row>
    <row r="1933" spans="4:4" x14ac:dyDescent="0.3">
      <c r="D1933" s="40"/>
    </row>
    <row r="1934" spans="4:4" x14ac:dyDescent="0.3">
      <c r="D1934" s="40"/>
    </row>
    <row r="1935" spans="4:4" x14ac:dyDescent="0.3">
      <c r="D1935" s="40"/>
    </row>
    <row r="1936" spans="4:4" x14ac:dyDescent="0.3">
      <c r="D1936" s="40"/>
    </row>
    <row r="1937" spans="4:4" x14ac:dyDescent="0.3">
      <c r="D1937" s="40"/>
    </row>
    <row r="1938" spans="4:4" x14ac:dyDescent="0.3">
      <c r="D1938" s="40"/>
    </row>
    <row r="1939" spans="4:4" x14ac:dyDescent="0.3">
      <c r="D1939" s="40"/>
    </row>
    <row r="1940" spans="4:4" x14ac:dyDescent="0.3">
      <c r="D1940" s="40"/>
    </row>
    <row r="1941" spans="4:4" x14ac:dyDescent="0.3">
      <c r="D1941" s="40"/>
    </row>
    <row r="1942" spans="4:4" x14ac:dyDescent="0.3">
      <c r="D1942" s="40"/>
    </row>
    <row r="1943" spans="4:4" x14ac:dyDescent="0.3">
      <c r="D1943" s="40"/>
    </row>
    <row r="1944" spans="4:4" x14ac:dyDescent="0.3">
      <c r="D1944" s="40"/>
    </row>
    <row r="1945" spans="4:4" x14ac:dyDescent="0.3">
      <c r="D1945" s="40"/>
    </row>
    <row r="1946" spans="4:4" x14ac:dyDescent="0.3">
      <c r="D1946" s="40"/>
    </row>
    <row r="1947" spans="4:4" x14ac:dyDescent="0.3">
      <c r="D1947" s="40"/>
    </row>
    <row r="1948" spans="4:4" x14ac:dyDescent="0.3">
      <c r="D1948" s="40"/>
    </row>
    <row r="1949" spans="4:4" x14ac:dyDescent="0.3">
      <c r="D1949" s="40"/>
    </row>
    <row r="1950" spans="4:4" x14ac:dyDescent="0.3">
      <c r="D1950" s="40"/>
    </row>
    <row r="1951" spans="4:4" x14ac:dyDescent="0.3">
      <c r="D1951" s="40"/>
    </row>
    <row r="1952" spans="4:4" x14ac:dyDescent="0.3">
      <c r="D1952" s="40"/>
    </row>
    <row r="1953" spans="4:4" x14ac:dyDescent="0.3">
      <c r="D1953" s="40"/>
    </row>
    <row r="1954" spans="4:4" x14ac:dyDescent="0.3">
      <c r="D1954" s="40"/>
    </row>
    <row r="1955" spans="4:4" x14ac:dyDescent="0.3">
      <c r="D1955" s="40"/>
    </row>
    <row r="1956" spans="4:4" x14ac:dyDescent="0.3">
      <c r="D1956" s="40"/>
    </row>
    <row r="1957" spans="4:4" x14ac:dyDescent="0.3">
      <c r="D1957" s="40"/>
    </row>
    <row r="1958" spans="4:4" x14ac:dyDescent="0.3">
      <c r="D1958" s="40"/>
    </row>
    <row r="1959" spans="4:4" x14ac:dyDescent="0.3">
      <c r="D1959" s="40"/>
    </row>
    <row r="1960" spans="4:4" x14ac:dyDescent="0.3">
      <c r="D1960" s="40"/>
    </row>
    <row r="1961" spans="4:4" x14ac:dyDescent="0.3">
      <c r="D1961" s="40"/>
    </row>
    <row r="1962" spans="4:4" x14ac:dyDescent="0.3">
      <c r="D1962" s="40"/>
    </row>
    <row r="1963" spans="4:4" x14ac:dyDescent="0.3">
      <c r="D1963" s="40"/>
    </row>
    <row r="1964" spans="4:4" x14ac:dyDescent="0.3">
      <c r="D1964" s="40"/>
    </row>
    <row r="1965" spans="4:4" x14ac:dyDescent="0.3">
      <c r="D1965" s="40"/>
    </row>
    <row r="1966" spans="4:4" x14ac:dyDescent="0.3">
      <c r="D1966" s="40"/>
    </row>
    <row r="1967" spans="4:4" x14ac:dyDescent="0.3">
      <c r="D1967" s="40"/>
    </row>
    <row r="1968" spans="4:4" x14ac:dyDescent="0.3">
      <c r="D1968" s="40"/>
    </row>
    <row r="1969" spans="4:4" x14ac:dyDescent="0.3">
      <c r="D1969" s="40"/>
    </row>
    <row r="1970" spans="4:4" x14ac:dyDescent="0.3">
      <c r="D1970" s="40"/>
    </row>
    <row r="1971" spans="4:4" x14ac:dyDescent="0.3">
      <c r="D1971" s="40"/>
    </row>
    <row r="1972" spans="4:4" x14ac:dyDescent="0.3">
      <c r="D1972" s="40"/>
    </row>
    <row r="1973" spans="4:4" x14ac:dyDescent="0.3">
      <c r="D1973" s="40"/>
    </row>
    <row r="1974" spans="4:4" x14ac:dyDescent="0.3">
      <c r="D1974" s="40"/>
    </row>
    <row r="1975" spans="4:4" x14ac:dyDescent="0.3">
      <c r="D1975" s="40"/>
    </row>
    <row r="1976" spans="4:4" x14ac:dyDescent="0.3">
      <c r="D1976" s="40"/>
    </row>
    <row r="1977" spans="4:4" x14ac:dyDescent="0.3">
      <c r="D1977" s="40"/>
    </row>
    <row r="1978" spans="4:4" x14ac:dyDescent="0.3">
      <c r="D1978" s="40"/>
    </row>
    <row r="1979" spans="4:4" x14ac:dyDescent="0.3">
      <c r="D1979" s="40"/>
    </row>
    <row r="1980" spans="4:4" x14ac:dyDescent="0.3">
      <c r="D1980" s="40"/>
    </row>
    <row r="1981" spans="4:4" x14ac:dyDescent="0.3">
      <c r="D1981" s="40"/>
    </row>
    <row r="1982" spans="4:4" x14ac:dyDescent="0.3">
      <c r="D1982" s="40"/>
    </row>
    <row r="1983" spans="4:4" x14ac:dyDescent="0.3">
      <c r="D1983" s="40"/>
    </row>
    <row r="1984" spans="4:4" x14ac:dyDescent="0.3">
      <c r="D1984" s="40"/>
    </row>
    <row r="1985" spans="4:4" x14ac:dyDescent="0.3">
      <c r="D1985" s="40"/>
    </row>
    <row r="1986" spans="4:4" x14ac:dyDescent="0.3">
      <c r="D1986" s="40"/>
    </row>
    <row r="1987" spans="4:4" x14ac:dyDescent="0.3">
      <c r="D1987" s="40"/>
    </row>
    <row r="1988" spans="4:4" x14ac:dyDescent="0.3">
      <c r="D1988" s="40"/>
    </row>
    <row r="1989" spans="4:4" x14ac:dyDescent="0.3">
      <c r="D1989" s="40"/>
    </row>
    <row r="1990" spans="4:4" x14ac:dyDescent="0.3">
      <c r="D1990" s="40"/>
    </row>
    <row r="1991" spans="4:4" x14ac:dyDescent="0.3">
      <c r="D1991" s="40"/>
    </row>
    <row r="1992" spans="4:4" x14ac:dyDescent="0.3">
      <c r="D1992" s="40"/>
    </row>
    <row r="1993" spans="4:4" x14ac:dyDescent="0.3">
      <c r="D1993" s="40"/>
    </row>
    <row r="1994" spans="4:4" x14ac:dyDescent="0.3">
      <c r="D1994" s="40"/>
    </row>
    <row r="1995" spans="4:4" x14ac:dyDescent="0.3">
      <c r="D1995" s="40"/>
    </row>
    <row r="1996" spans="4:4" x14ac:dyDescent="0.3">
      <c r="D1996" s="40"/>
    </row>
    <row r="1997" spans="4:4" x14ac:dyDescent="0.3">
      <c r="D1997" s="40"/>
    </row>
    <row r="1998" spans="4:4" x14ac:dyDescent="0.3">
      <c r="D1998" s="40"/>
    </row>
    <row r="1999" spans="4:4" x14ac:dyDescent="0.3">
      <c r="D1999" s="40"/>
    </row>
    <row r="2000" spans="4:4" x14ac:dyDescent="0.3">
      <c r="D2000" s="40"/>
    </row>
    <row r="2001" spans="4:4" x14ac:dyDescent="0.3">
      <c r="D2001" s="40"/>
    </row>
    <row r="2002" spans="4:4" x14ac:dyDescent="0.3">
      <c r="D2002" s="40"/>
    </row>
    <row r="2003" spans="4:4" x14ac:dyDescent="0.3">
      <c r="D2003" s="40"/>
    </row>
    <row r="2004" spans="4:4" x14ac:dyDescent="0.3">
      <c r="D2004" s="40"/>
    </row>
    <row r="2005" spans="4:4" x14ac:dyDescent="0.3">
      <c r="D2005" s="40"/>
    </row>
    <row r="2006" spans="4:4" x14ac:dyDescent="0.3">
      <c r="D2006" s="40"/>
    </row>
    <row r="2007" spans="4:4" x14ac:dyDescent="0.3">
      <c r="D2007" s="40"/>
    </row>
    <row r="2008" spans="4:4" x14ac:dyDescent="0.3">
      <c r="D2008" s="40"/>
    </row>
    <row r="2009" spans="4:4" x14ac:dyDescent="0.3">
      <c r="D2009" s="40"/>
    </row>
    <row r="2010" spans="4:4" x14ac:dyDescent="0.3">
      <c r="D2010" s="40"/>
    </row>
    <row r="2011" spans="4:4" x14ac:dyDescent="0.3">
      <c r="D2011" s="40"/>
    </row>
  </sheetData>
  <dataValidations count="1">
    <dataValidation type="list" allowBlank="1" showInputMessage="1" showErrorMessage="1" sqref="P1">
      <formula1>Joueurs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H161"/>
  <sheetViews>
    <sheetView tabSelected="1" workbookViewId="0"/>
  </sheetViews>
  <sheetFormatPr baseColWidth="10" defaultRowHeight="14.4" x14ac:dyDescent="0.3"/>
  <cols>
    <col min="1" max="1" width="11.5546875" style="39"/>
    <col min="2" max="2" width="9.77734375" style="39" customWidth="1"/>
    <col min="3" max="3" width="20.77734375" style="50" customWidth="1"/>
    <col min="4" max="4" width="5.77734375" style="1" customWidth="1"/>
    <col min="5" max="12" width="4.77734375" style="1" customWidth="1"/>
    <col min="13" max="13" width="6.77734375" style="1" customWidth="1"/>
    <col min="14" max="14" width="5.77734375" style="1" customWidth="1"/>
    <col min="15" max="15" width="7.44140625" style="1" customWidth="1"/>
    <col min="16" max="16" width="8.5546875" style="2" customWidth="1"/>
  </cols>
  <sheetData>
    <row r="1" spans="1:86" ht="48" x14ac:dyDescent="0.3">
      <c r="A1" s="104" t="s">
        <v>244</v>
      </c>
      <c r="B1" s="74" t="s">
        <v>232</v>
      </c>
      <c r="C1" s="74" t="s">
        <v>79</v>
      </c>
      <c r="D1" s="75" t="s">
        <v>6</v>
      </c>
      <c r="E1" s="76" t="s">
        <v>70</v>
      </c>
      <c r="F1" s="76" t="s">
        <v>71</v>
      </c>
      <c r="G1" s="76" t="s">
        <v>72</v>
      </c>
      <c r="H1" s="77" t="s">
        <v>74</v>
      </c>
      <c r="I1" s="74">
        <v>69</v>
      </c>
      <c r="J1" s="74">
        <v>169</v>
      </c>
      <c r="K1" s="74">
        <v>269</v>
      </c>
      <c r="L1" s="78" t="s">
        <v>75</v>
      </c>
      <c r="M1" s="76" t="s">
        <v>69</v>
      </c>
      <c r="N1" s="76" t="s">
        <v>73</v>
      </c>
      <c r="O1" s="79" t="s">
        <v>76</v>
      </c>
      <c r="P1" s="76" t="s">
        <v>77</v>
      </c>
      <c r="CA1" s="53" t="s">
        <v>0</v>
      </c>
      <c r="CD1" s="2"/>
      <c r="CE1" s="54">
        <f ca="1">AMENDE(CA1)</f>
        <v>10</v>
      </c>
      <c r="CH1" s="52"/>
    </row>
    <row r="2" spans="1:86" x14ac:dyDescent="0.3">
      <c r="A2" s="73">
        <f>VLOOKUP(B2,Données!$D$3:$K$1003,4)</f>
        <v>0</v>
      </c>
      <c r="B2" s="19">
        <v>1052</v>
      </c>
      <c r="C2" s="80" t="str">
        <f>IF(B2=Données!$A$40,Données!$B$40,VLOOKUP(B2,Données!$D$3:$K$1003,2))</f>
        <v>Jean-Claude Matte</v>
      </c>
      <c r="D2" s="73">
        <f>IF(C2="Dummy",Données!$A$41,ROUNDDOWN(O2/P2,0))</f>
        <v>156</v>
      </c>
      <c r="E2" s="53">
        <v>125</v>
      </c>
      <c r="F2" s="53">
        <v>165</v>
      </c>
      <c r="G2" s="53">
        <v>180</v>
      </c>
      <c r="H2" s="53"/>
      <c r="I2" s="53"/>
      <c r="J2" s="53"/>
      <c r="K2" s="53"/>
      <c r="L2" s="53"/>
      <c r="M2" s="71">
        <f>SUM(E2:G2)</f>
        <v>470</v>
      </c>
      <c r="N2" s="71">
        <f>COUNTIF(E2:G2,"&gt;0")</f>
        <v>3</v>
      </c>
      <c r="O2" s="72">
        <f>M2</f>
        <v>470</v>
      </c>
      <c r="P2" s="71">
        <f>N2</f>
        <v>3</v>
      </c>
    </row>
    <row r="3" spans="1:86" x14ac:dyDescent="0.3">
      <c r="A3" s="73">
        <f>VLOOKUP(B3,Données!$D$3:$K$1003,4)</f>
        <v>0</v>
      </c>
      <c r="B3" s="82">
        <v>5000</v>
      </c>
      <c r="C3" s="80" t="str">
        <f>IF(B3=Données!$A$40,Données!$B$40,VLOOKUP(B3,Données!$D$3:$K$1003,2))</f>
        <v>Dummy</v>
      </c>
      <c r="D3" s="73">
        <f>IF(C3="Dummy",Données!$A$41,ROUNDDOWN(O3/P3,0))</f>
        <v>130</v>
      </c>
      <c r="E3" s="53">
        <v>130</v>
      </c>
      <c r="F3" s="53">
        <v>130</v>
      </c>
      <c r="G3" s="53">
        <v>130</v>
      </c>
      <c r="H3" s="53"/>
      <c r="I3" s="53"/>
      <c r="J3" s="53"/>
      <c r="K3" s="53"/>
      <c r="L3" s="53"/>
      <c r="M3" s="71">
        <f t="shared" ref="M3:M106" si="0">SUM(E3:G3)</f>
        <v>390</v>
      </c>
      <c r="N3" s="71">
        <f t="shared" ref="N3:N106" si="1">COUNTIF(E3:G3,"&gt;0")</f>
        <v>3</v>
      </c>
      <c r="O3" s="72">
        <f t="shared" ref="O3:O6" si="2">M3</f>
        <v>390</v>
      </c>
      <c r="P3" s="71">
        <f t="shared" ref="P3:P6" si="3">N3</f>
        <v>3</v>
      </c>
    </row>
    <row r="4" spans="1:86" x14ac:dyDescent="0.3">
      <c r="A4" s="73">
        <f>VLOOKUP(B4,Données!$D$3:$K$1003,4)</f>
        <v>0</v>
      </c>
      <c r="B4" s="82">
        <v>1002</v>
      </c>
      <c r="C4" s="80" t="str">
        <f>IF(B4=Données!$A$40,Données!$B$40,VLOOKUP(B4,Données!$D$3:$K$1003,2))</f>
        <v>Charlotte Jolicoeur</v>
      </c>
      <c r="D4" s="73">
        <f>IF(C4="Dummy",Données!$A$41,ROUNDDOWN(O4/P4,0))</f>
        <v>167</v>
      </c>
      <c r="E4" s="53">
        <v>145</v>
      </c>
      <c r="F4" s="53">
        <v>167</v>
      </c>
      <c r="G4" s="53">
        <v>189</v>
      </c>
      <c r="H4" s="53"/>
      <c r="I4" s="53"/>
      <c r="J4" s="53"/>
      <c r="K4" s="53"/>
      <c r="L4" s="53"/>
      <c r="M4" s="71">
        <f t="shared" si="0"/>
        <v>501</v>
      </c>
      <c r="N4" s="71">
        <f t="shared" si="1"/>
        <v>3</v>
      </c>
      <c r="O4" s="72">
        <f t="shared" si="2"/>
        <v>501</v>
      </c>
      <c r="P4" s="71">
        <f t="shared" si="3"/>
        <v>3</v>
      </c>
    </row>
    <row r="5" spans="1:86" x14ac:dyDescent="0.3">
      <c r="A5" s="73">
        <f>VLOOKUP(B5,Données!$D$3:$K$1003,4)</f>
        <v>0</v>
      </c>
      <c r="B5" s="82">
        <v>1003</v>
      </c>
      <c r="C5" s="80" t="str">
        <f>IF(B5=Données!$A$40,Données!$B$40,VLOOKUP(B5,Données!$D$3:$K$1003,2))</f>
        <v>Denis Locas</v>
      </c>
      <c r="D5" s="73">
        <f>IF(C5="Dummy",Données!$A$41,ROUNDDOWN(O5/P5,0))</f>
        <v>217</v>
      </c>
      <c r="E5" s="53">
        <v>201</v>
      </c>
      <c r="F5" s="53">
        <v>234</v>
      </c>
      <c r="G5" s="53">
        <v>217</v>
      </c>
      <c r="H5" s="53"/>
      <c r="I5" s="53"/>
      <c r="J5" s="53"/>
      <c r="K5" s="53"/>
      <c r="L5" s="53"/>
      <c r="M5" s="71">
        <f t="shared" si="0"/>
        <v>652</v>
      </c>
      <c r="N5" s="71">
        <f t="shared" si="1"/>
        <v>3</v>
      </c>
      <c r="O5" s="72">
        <f t="shared" si="2"/>
        <v>652</v>
      </c>
      <c r="P5" s="71">
        <f t="shared" si="3"/>
        <v>3</v>
      </c>
    </row>
    <row r="6" spans="1:86" x14ac:dyDescent="0.3">
      <c r="A6" s="73">
        <f>VLOOKUP(B6,Données!$D$3:$K$1003,4)</f>
        <v>0</v>
      </c>
      <c r="B6" s="82">
        <v>1004</v>
      </c>
      <c r="C6" s="80" t="str">
        <f>IF(B6=Données!$A$40,Données!$B$40,VLOOKUP(B6,Données!$D$3:$K$1003,2))</f>
        <v>Lucille Pinel</v>
      </c>
      <c r="D6" s="73">
        <f>IF(C6="Dummy",Données!$A$41,ROUNDDOWN(O6/P6,0))</f>
        <v>116</v>
      </c>
      <c r="E6" s="53">
        <v>110</v>
      </c>
      <c r="F6" s="53">
        <v>123</v>
      </c>
      <c r="G6" s="53"/>
      <c r="H6" s="53"/>
      <c r="I6" s="53"/>
      <c r="J6" s="53"/>
      <c r="K6" s="53"/>
      <c r="L6" s="53"/>
      <c r="M6" s="71">
        <f t="shared" si="0"/>
        <v>233</v>
      </c>
      <c r="N6" s="71">
        <f t="shared" si="1"/>
        <v>2</v>
      </c>
      <c r="O6" s="72">
        <f t="shared" si="2"/>
        <v>233</v>
      </c>
      <c r="P6" s="71">
        <f t="shared" si="3"/>
        <v>2</v>
      </c>
    </row>
    <row r="7" spans="1:86" x14ac:dyDescent="0.3">
      <c r="A7" s="75" t="s">
        <v>237</v>
      </c>
      <c r="B7" s="84"/>
      <c r="C7" s="94" t="e">
        <f>VLOOKUP(B7,Données!$D$3:$K$1003,2)</f>
        <v>#N/A</v>
      </c>
      <c r="D7" s="75" t="e">
        <f>VLOOKUP(B7,Données!$D$3:$K$1003,3)</f>
        <v>#N/A</v>
      </c>
      <c r="E7" s="53"/>
      <c r="F7" s="53"/>
      <c r="G7" s="53"/>
      <c r="H7" s="53"/>
      <c r="I7" s="53"/>
      <c r="J7" s="53"/>
      <c r="K7" s="53"/>
      <c r="L7" s="53"/>
      <c r="M7" s="95">
        <f t="shared" si="0"/>
        <v>0</v>
      </c>
      <c r="N7" s="95">
        <f t="shared" si="1"/>
        <v>0</v>
      </c>
      <c r="O7" s="96">
        <f t="shared" ref="O7:P10" si="4">M7</f>
        <v>0</v>
      </c>
      <c r="P7" s="95">
        <f t="shared" si="4"/>
        <v>0</v>
      </c>
    </row>
    <row r="8" spans="1:86" x14ac:dyDescent="0.3">
      <c r="A8" s="75" t="s">
        <v>237</v>
      </c>
      <c r="B8" s="84"/>
      <c r="C8" s="94" t="e">
        <f>VLOOKUP(B8,Données!$D$3:$K$1003,2)</f>
        <v>#N/A</v>
      </c>
      <c r="D8" s="75" t="e">
        <f>VLOOKUP(B8,Données!$D$3:$K$1003,3)</f>
        <v>#N/A</v>
      </c>
      <c r="E8" s="53"/>
      <c r="F8" s="53"/>
      <c r="G8" s="53"/>
      <c r="H8" s="53"/>
      <c r="I8" s="53"/>
      <c r="J8" s="53"/>
      <c r="K8" s="53"/>
      <c r="L8" s="53"/>
      <c r="M8" s="95">
        <f t="shared" si="0"/>
        <v>0</v>
      </c>
      <c r="N8" s="95">
        <f t="shared" si="1"/>
        <v>0</v>
      </c>
      <c r="O8" s="96">
        <f t="shared" si="4"/>
        <v>0</v>
      </c>
      <c r="P8" s="95">
        <f t="shared" si="4"/>
        <v>0</v>
      </c>
    </row>
    <row r="9" spans="1:86" x14ac:dyDescent="0.3">
      <c r="A9" s="90" t="s">
        <v>240</v>
      </c>
      <c r="B9" s="89"/>
      <c r="C9" s="91" t="e">
        <f>VLOOKUP(B9,Données!$D$3:$K$1003,2)</f>
        <v>#N/A</v>
      </c>
      <c r="D9" s="90" t="e">
        <f>ROUNDDOWN(O9/P9,0)</f>
        <v>#DIV/0!</v>
      </c>
      <c r="E9" s="53"/>
      <c r="F9" s="53"/>
      <c r="G9" s="53"/>
      <c r="H9" s="53"/>
      <c r="I9" s="53"/>
      <c r="J9" s="53"/>
      <c r="K9" s="53"/>
      <c r="L9" s="53"/>
      <c r="M9" s="92">
        <f t="shared" ref="M9:M10" si="5">SUM(E9:G9)</f>
        <v>0</v>
      </c>
      <c r="N9" s="92">
        <f t="shared" ref="N9:N10" si="6">COUNTIF(E9:G9,"&gt;0")</f>
        <v>0</v>
      </c>
      <c r="O9" s="93">
        <f t="shared" si="4"/>
        <v>0</v>
      </c>
      <c r="P9" s="92">
        <f t="shared" si="4"/>
        <v>0</v>
      </c>
    </row>
    <row r="10" spans="1:86" x14ac:dyDescent="0.3">
      <c r="A10" s="90" t="s">
        <v>240</v>
      </c>
      <c r="B10" s="89"/>
      <c r="C10" s="91" t="e">
        <f>VLOOKUP(B10,Données!$D$3:$K$1003,2)</f>
        <v>#N/A</v>
      </c>
      <c r="D10" s="90" t="e">
        <f>ROUNDDOWN(O10/P10,0)</f>
        <v>#DIV/0!</v>
      </c>
      <c r="E10" s="53"/>
      <c r="F10" s="53"/>
      <c r="G10" s="53"/>
      <c r="H10" s="53"/>
      <c r="I10" s="53"/>
      <c r="J10" s="53"/>
      <c r="K10" s="53"/>
      <c r="L10" s="53"/>
      <c r="M10" s="92">
        <f t="shared" si="5"/>
        <v>0</v>
      </c>
      <c r="N10" s="92">
        <f t="shared" si="6"/>
        <v>0</v>
      </c>
      <c r="O10" s="93">
        <f t="shared" si="4"/>
        <v>0</v>
      </c>
      <c r="P10" s="92">
        <f t="shared" si="4"/>
        <v>0</v>
      </c>
    </row>
    <row r="11" spans="1:86" x14ac:dyDescent="0.3">
      <c r="A11" s="70" t="s">
        <v>54</v>
      </c>
      <c r="B11" s="64"/>
      <c r="C11" s="65"/>
      <c r="D11" s="64"/>
      <c r="E11" s="55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711</v>
      </c>
      <c r="F11" s="55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819</v>
      </c>
      <c r="G11" s="55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=D5,IF(G6=0,SUM(G2:G6)+D6,SUM(G2:G6))))))))))))))))</f>
        <v>832</v>
      </c>
      <c r="H11" s="67"/>
      <c r="I11" s="67"/>
      <c r="J11" s="67"/>
      <c r="K11" s="67"/>
      <c r="L11" s="67"/>
      <c r="M11" s="69">
        <f>IF(SUM(E2:G8)=0,"",SUM(E11:G11))</f>
        <v>2362</v>
      </c>
      <c r="N11" s="67"/>
      <c r="O11" s="68"/>
      <c r="P11" s="67"/>
    </row>
    <row r="12" spans="1:86" x14ac:dyDescent="0.3">
      <c r="A12" s="73">
        <f>VLOOKUP(B12,Données!$D$3:$K$1003,4)</f>
        <v>0</v>
      </c>
      <c r="B12" s="98">
        <v>1020</v>
      </c>
      <c r="C12" s="80" t="str">
        <f>IF(B12=Données!$A$40,Données!$B$40,VLOOKUP(B12,Données!$D$3:$K$1003,2))</f>
        <v>Juliette Lavallée</v>
      </c>
      <c r="D12" s="73">
        <f>IF(C12="Dummy",Données!$A$41,ROUNDDOWN(O12/P12,0))</f>
        <v>192</v>
      </c>
      <c r="E12" s="53">
        <v>207</v>
      </c>
      <c r="F12" s="53">
        <v>154</v>
      </c>
      <c r="G12" s="53">
        <v>215</v>
      </c>
      <c r="H12" s="53"/>
      <c r="I12" s="53"/>
      <c r="J12" s="53"/>
      <c r="K12" s="53"/>
      <c r="L12" s="53"/>
      <c r="M12" s="71">
        <f t="shared" si="0"/>
        <v>576</v>
      </c>
      <c r="N12" s="71">
        <f t="shared" si="1"/>
        <v>3</v>
      </c>
      <c r="O12" s="72">
        <f t="shared" ref="O12:O86" si="7">M12</f>
        <v>576</v>
      </c>
      <c r="P12" s="71">
        <f t="shared" ref="P12:P86" si="8">N12</f>
        <v>3</v>
      </c>
    </row>
    <row r="13" spans="1:86" x14ac:dyDescent="0.3">
      <c r="A13" s="73">
        <f>VLOOKUP(B13,Données!$D$3:$K$1003,4)</f>
        <v>0</v>
      </c>
      <c r="B13" s="98">
        <v>1034</v>
      </c>
      <c r="C13" s="80" t="str">
        <f>IF(B13=Données!$A$40,Données!$B$40,VLOOKUP(B13,Données!$D$3:$K$1003,2))</f>
        <v>Cécile Hébert</v>
      </c>
      <c r="D13" s="73">
        <f>IF(C13="Dummy",Données!$A$41,ROUNDDOWN(O13/P13,0))</f>
        <v>159</v>
      </c>
      <c r="E13" s="53">
        <v>131</v>
      </c>
      <c r="F13" s="53">
        <v>143</v>
      </c>
      <c r="G13" s="53">
        <v>205</v>
      </c>
      <c r="H13" s="53"/>
      <c r="I13" s="53"/>
      <c r="J13" s="53"/>
      <c r="K13" s="53"/>
      <c r="L13" s="53"/>
      <c r="M13" s="71">
        <f t="shared" si="0"/>
        <v>479</v>
      </c>
      <c r="N13" s="71">
        <f t="shared" si="1"/>
        <v>3</v>
      </c>
      <c r="O13" s="72">
        <f t="shared" si="7"/>
        <v>479</v>
      </c>
      <c r="P13" s="71">
        <f t="shared" si="8"/>
        <v>3</v>
      </c>
    </row>
    <row r="14" spans="1:86" x14ac:dyDescent="0.3">
      <c r="A14" s="73">
        <f>VLOOKUP(B14,Données!$D$3:$K$1003,4)</f>
        <v>0</v>
      </c>
      <c r="B14" s="98">
        <v>1023</v>
      </c>
      <c r="C14" s="80" t="str">
        <f>IF(B14=Données!$A$40,Données!$B$40,VLOOKUP(B14,Données!$D$3:$K$1003,2))</f>
        <v>Émile Beauchesne</v>
      </c>
      <c r="D14" s="73">
        <f>IF(C14="Dummy",Données!$A$41,ROUNDDOWN(O14/P14,0))</f>
        <v>113</v>
      </c>
      <c r="E14" s="53">
        <v>120</v>
      </c>
      <c r="F14" s="53">
        <v>113</v>
      </c>
      <c r="G14" s="53">
        <v>106</v>
      </c>
      <c r="H14" s="53"/>
      <c r="I14" s="53"/>
      <c r="J14" s="53"/>
      <c r="K14" s="53"/>
      <c r="L14" s="53"/>
      <c r="M14" s="71">
        <f t="shared" si="0"/>
        <v>339</v>
      </c>
      <c r="N14" s="71">
        <f t="shared" si="1"/>
        <v>3</v>
      </c>
      <c r="O14" s="72">
        <f t="shared" si="7"/>
        <v>339</v>
      </c>
      <c r="P14" s="71">
        <f t="shared" si="8"/>
        <v>3</v>
      </c>
    </row>
    <row r="15" spans="1:86" x14ac:dyDescent="0.3">
      <c r="A15" s="73">
        <f>VLOOKUP(B15,Données!$D$3:$K$1003,4)</f>
        <v>0</v>
      </c>
      <c r="B15" s="98">
        <v>1045</v>
      </c>
      <c r="C15" s="80" t="str">
        <f>IF(B15=Données!$A$40,Données!$B$40,VLOOKUP(B15,Données!$D$3:$K$1003,2))</f>
        <v>Danielle Turgeon</v>
      </c>
      <c r="D15" s="73">
        <f>IF(C15="Dummy",Données!$A$41,ROUNDDOWN(O15/P15,0))</f>
        <v>192</v>
      </c>
      <c r="E15" s="53">
        <v>184</v>
      </c>
      <c r="F15" s="53">
        <v>188</v>
      </c>
      <c r="G15" s="53">
        <v>206</v>
      </c>
      <c r="H15" s="53"/>
      <c r="I15" s="53"/>
      <c r="J15" s="53"/>
      <c r="K15" s="53"/>
      <c r="L15" s="53"/>
      <c r="M15" s="71">
        <f t="shared" si="0"/>
        <v>578</v>
      </c>
      <c r="N15" s="71">
        <f t="shared" si="1"/>
        <v>3</v>
      </c>
      <c r="O15" s="72">
        <f t="shared" si="7"/>
        <v>578</v>
      </c>
      <c r="P15" s="71">
        <f t="shared" si="8"/>
        <v>3</v>
      </c>
    </row>
    <row r="16" spans="1:86" x14ac:dyDescent="0.3">
      <c r="A16" s="73">
        <f>VLOOKUP(B16,Données!$D$3:$K$1003,4)</f>
        <v>0</v>
      </c>
      <c r="B16" s="98">
        <v>1068</v>
      </c>
      <c r="C16" s="80" t="str">
        <f>IF(B16=Données!$A$40,Données!$B$40,VLOOKUP(B16,Données!$D$3:$K$1003,2))</f>
        <v>Gilles Tremblay</v>
      </c>
      <c r="D16" s="73">
        <f>IF(C16="Dummy",Données!$A$41,ROUNDDOWN(O16/P16,0))</f>
        <v>131</v>
      </c>
      <c r="E16" s="53">
        <v>128</v>
      </c>
      <c r="F16" s="53">
        <v>145</v>
      </c>
      <c r="G16" s="53">
        <v>121</v>
      </c>
      <c r="H16" s="53"/>
      <c r="I16" s="53"/>
      <c r="J16" s="53"/>
      <c r="K16" s="53"/>
      <c r="L16" s="53"/>
      <c r="M16" s="71">
        <f t="shared" si="0"/>
        <v>394</v>
      </c>
      <c r="N16" s="71">
        <f t="shared" si="1"/>
        <v>3</v>
      </c>
      <c r="O16" s="72">
        <f t="shared" si="7"/>
        <v>394</v>
      </c>
      <c r="P16" s="71">
        <f t="shared" si="8"/>
        <v>3</v>
      </c>
    </row>
    <row r="17" spans="1:16" x14ac:dyDescent="0.3">
      <c r="A17" s="75" t="s">
        <v>237</v>
      </c>
      <c r="B17" s="98"/>
      <c r="C17" s="94" t="e">
        <f>VLOOKUP(B17,Données!$D$3:$K$1003,2)</f>
        <v>#N/A</v>
      </c>
      <c r="D17" s="75" t="e">
        <f>VLOOKUP(B17,Données!$D$3:$K$1003,3)</f>
        <v>#N/A</v>
      </c>
      <c r="E17" s="53"/>
      <c r="F17" s="53"/>
      <c r="G17" s="53"/>
      <c r="H17" s="53"/>
      <c r="I17" s="53"/>
      <c r="J17" s="53"/>
      <c r="K17" s="53"/>
      <c r="L17" s="53"/>
      <c r="M17" s="95">
        <f t="shared" ref="M17:M20" si="9">SUM(E17:G17)</f>
        <v>0</v>
      </c>
      <c r="N17" s="95">
        <f t="shared" ref="N17:N20" si="10">COUNTIF(E17:G17,"&gt;0")</f>
        <v>0</v>
      </c>
      <c r="O17" s="96">
        <f t="shared" ref="O17:P20" si="11">M17</f>
        <v>0</v>
      </c>
      <c r="P17" s="95">
        <f t="shared" si="11"/>
        <v>0</v>
      </c>
    </row>
    <row r="18" spans="1:16" x14ac:dyDescent="0.3">
      <c r="A18" s="75" t="s">
        <v>237</v>
      </c>
      <c r="B18" s="98"/>
      <c r="C18" s="94" t="e">
        <f>VLOOKUP(B18,Données!$D$3:$K$1003,2)</f>
        <v>#N/A</v>
      </c>
      <c r="D18" s="75" t="e">
        <f>VLOOKUP(B18,Données!$D$3:$K$1003,3)</f>
        <v>#N/A</v>
      </c>
      <c r="E18" s="53"/>
      <c r="F18" s="53"/>
      <c r="G18" s="53"/>
      <c r="H18" s="53"/>
      <c r="I18" s="53"/>
      <c r="J18" s="53"/>
      <c r="K18" s="53"/>
      <c r="L18" s="53"/>
      <c r="M18" s="95">
        <f t="shared" si="9"/>
        <v>0</v>
      </c>
      <c r="N18" s="95">
        <f t="shared" si="10"/>
        <v>0</v>
      </c>
      <c r="O18" s="96">
        <f t="shared" si="11"/>
        <v>0</v>
      </c>
      <c r="P18" s="95">
        <f t="shared" si="11"/>
        <v>0</v>
      </c>
    </row>
    <row r="19" spans="1:16" x14ac:dyDescent="0.3">
      <c r="A19" s="90" t="s">
        <v>240</v>
      </c>
      <c r="B19" s="98"/>
      <c r="C19" s="91" t="e">
        <f>VLOOKUP(B19,Données!$D$3:$K$1003,2)</f>
        <v>#N/A</v>
      </c>
      <c r="D19" s="90" t="e">
        <f>IF(C19="Dummy",Données!$A$41,ROUNDDOWN(SUM(E19:G19)/3,))</f>
        <v>#N/A</v>
      </c>
      <c r="E19" s="53"/>
      <c r="F19" s="53"/>
      <c r="G19" s="53"/>
      <c r="H19" s="53"/>
      <c r="I19" s="53"/>
      <c r="J19" s="53"/>
      <c r="K19" s="53"/>
      <c r="L19" s="53"/>
      <c r="M19" s="92">
        <f t="shared" si="9"/>
        <v>0</v>
      </c>
      <c r="N19" s="92">
        <f t="shared" si="10"/>
        <v>0</v>
      </c>
      <c r="O19" s="93">
        <f t="shared" si="11"/>
        <v>0</v>
      </c>
      <c r="P19" s="92">
        <f t="shared" si="11"/>
        <v>0</v>
      </c>
    </row>
    <row r="20" spans="1:16" x14ac:dyDescent="0.3">
      <c r="A20" s="90" t="s">
        <v>240</v>
      </c>
      <c r="B20" s="98"/>
      <c r="C20" s="91" t="e">
        <f>VLOOKUP(B20,Données!$D$3:$K$1003,2)</f>
        <v>#N/A</v>
      </c>
      <c r="D20" s="90" t="e">
        <f>IF(C20="Dummy",Données!$A$41,ROUNDDOWN(SUM(E20:G20)/3,))</f>
        <v>#N/A</v>
      </c>
      <c r="E20" s="53"/>
      <c r="F20" s="53"/>
      <c r="G20" s="53"/>
      <c r="H20" s="53"/>
      <c r="I20" s="53"/>
      <c r="J20" s="53"/>
      <c r="K20" s="53"/>
      <c r="L20" s="53"/>
      <c r="M20" s="92">
        <f t="shared" si="9"/>
        <v>0</v>
      </c>
      <c r="N20" s="92">
        <f t="shared" si="10"/>
        <v>0</v>
      </c>
      <c r="O20" s="93">
        <f t="shared" si="11"/>
        <v>0</v>
      </c>
      <c r="P20" s="92">
        <f t="shared" si="11"/>
        <v>0</v>
      </c>
    </row>
    <row r="21" spans="1:16" x14ac:dyDescent="0.3">
      <c r="A21" s="70" t="s">
        <v>55</v>
      </c>
      <c r="B21" s="64"/>
      <c r="C21" s="65"/>
      <c r="D21" s="64"/>
      <c r="E21" s="55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770</v>
      </c>
      <c r="F21" s="55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743</v>
      </c>
      <c r="G21" s="55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=D15,IF(G16=0,SUM(G12:G16)+D16,SUM(G12:G16))))))))))))))))</f>
        <v>853</v>
      </c>
      <c r="H21" s="67"/>
      <c r="I21" s="67"/>
      <c r="J21" s="67"/>
      <c r="K21" s="67"/>
      <c r="L21" s="67"/>
      <c r="M21" s="69">
        <f>IF(SUM(E12:G18)=0,"",SUM(E21:G21))</f>
        <v>2366</v>
      </c>
      <c r="N21" s="67"/>
      <c r="O21" s="68"/>
      <c r="P21" s="67"/>
    </row>
    <row r="22" spans="1:16" x14ac:dyDescent="0.3">
      <c r="A22" s="73">
        <f>VLOOKUP(B22,Données!$D$3:$K$1003,4)</f>
        <v>0</v>
      </c>
      <c r="B22" s="98">
        <v>1027</v>
      </c>
      <c r="C22" s="80" t="str">
        <f>IF(B22=Données!$A$40,Données!$B$40,VLOOKUP(B22,Données!$D$3:$K$1003,2))</f>
        <v>Philippe Vignis</v>
      </c>
      <c r="D22" s="73">
        <f>IF(C22="Dummy",Données!$A$41,ROUNDDOWN(O22/P22,0))</f>
        <v>140</v>
      </c>
      <c r="E22" s="53">
        <v>160</v>
      </c>
      <c r="F22" s="53">
        <v>153</v>
      </c>
      <c r="G22" s="53">
        <v>108</v>
      </c>
      <c r="H22" s="53"/>
      <c r="I22" s="53"/>
      <c r="J22" s="53"/>
      <c r="K22" s="53"/>
      <c r="L22" s="53"/>
      <c r="M22" s="71">
        <f t="shared" si="0"/>
        <v>421</v>
      </c>
      <c r="N22" s="71">
        <f t="shared" si="1"/>
        <v>3</v>
      </c>
      <c r="O22" s="72">
        <f t="shared" si="7"/>
        <v>421</v>
      </c>
      <c r="P22" s="71">
        <f t="shared" si="8"/>
        <v>3</v>
      </c>
    </row>
    <row r="23" spans="1:16" x14ac:dyDescent="0.3">
      <c r="A23" s="73">
        <f>VLOOKUP(B23,Données!$D$3:$K$1003,4)</f>
        <v>0</v>
      </c>
      <c r="B23" s="98">
        <v>1030</v>
      </c>
      <c r="C23" s="80" t="str">
        <f>IF(B23=Données!$A$40,Données!$B$40,VLOOKUP(B23,Données!$D$3:$K$1003,2))</f>
        <v>Gisèle Prévost</v>
      </c>
      <c r="D23" s="73">
        <f>IF(C23="Dummy",Données!$A$41,ROUNDDOWN(O23/P23,0))</f>
        <v>155</v>
      </c>
      <c r="E23" s="53">
        <v>187</v>
      </c>
      <c r="F23" s="53">
        <v>130</v>
      </c>
      <c r="G23" s="53">
        <v>150</v>
      </c>
      <c r="H23" s="53"/>
      <c r="I23" s="53"/>
      <c r="J23" s="53"/>
      <c r="K23" s="53"/>
      <c r="L23" s="53"/>
      <c r="M23" s="71">
        <f t="shared" si="0"/>
        <v>467</v>
      </c>
      <c r="N23" s="71">
        <f t="shared" si="1"/>
        <v>3</v>
      </c>
      <c r="O23" s="72">
        <f t="shared" si="7"/>
        <v>467</v>
      </c>
      <c r="P23" s="71">
        <f t="shared" si="8"/>
        <v>3</v>
      </c>
    </row>
    <row r="24" spans="1:16" x14ac:dyDescent="0.3">
      <c r="A24" s="73">
        <f>VLOOKUP(B24,Données!$D$3:$K$1003,4)</f>
        <v>0</v>
      </c>
      <c r="B24" s="98">
        <v>1041</v>
      </c>
      <c r="C24" s="80" t="str">
        <f>IF(B24=Données!$A$40,Données!$B$40,VLOOKUP(B24,Données!$D$3:$K$1003,2))</f>
        <v>Philippe Renaud</v>
      </c>
      <c r="D24" s="73">
        <f>IF(C24="Dummy",Données!$A$41,ROUNDDOWN(O24/P24,0))</f>
        <v>174</v>
      </c>
      <c r="E24" s="53">
        <v>138</v>
      </c>
      <c r="F24" s="53">
        <v>169</v>
      </c>
      <c r="G24" s="53">
        <v>215</v>
      </c>
      <c r="H24" s="53"/>
      <c r="I24" s="53"/>
      <c r="J24" s="53"/>
      <c r="K24" s="53"/>
      <c r="L24" s="53"/>
      <c r="M24" s="71">
        <f t="shared" si="0"/>
        <v>522</v>
      </c>
      <c r="N24" s="71">
        <f t="shared" si="1"/>
        <v>3</v>
      </c>
      <c r="O24" s="72">
        <f t="shared" si="7"/>
        <v>522</v>
      </c>
      <c r="P24" s="71">
        <f t="shared" si="8"/>
        <v>3</v>
      </c>
    </row>
    <row r="25" spans="1:16" x14ac:dyDescent="0.3">
      <c r="A25" s="73">
        <f>VLOOKUP(B25,Données!$D$3:$K$1003,4)</f>
        <v>0</v>
      </c>
      <c r="B25" s="98">
        <v>1046</v>
      </c>
      <c r="C25" s="80" t="str">
        <f>IF(B25=Données!$A$40,Données!$B$40,VLOOKUP(B25,Données!$D$3:$K$1003,2))</f>
        <v>René Courchesne</v>
      </c>
      <c r="D25" s="73">
        <f>IF(C25="Dummy",Données!$A$41,ROUNDDOWN(O25/P25,0))</f>
        <v>161</v>
      </c>
      <c r="E25" s="53">
        <v>146</v>
      </c>
      <c r="F25" s="53">
        <v>138</v>
      </c>
      <c r="G25" s="53">
        <v>201</v>
      </c>
      <c r="H25" s="53"/>
      <c r="I25" s="53"/>
      <c r="J25" s="53"/>
      <c r="K25" s="53"/>
      <c r="L25" s="53"/>
      <c r="M25" s="71">
        <f t="shared" si="0"/>
        <v>485</v>
      </c>
      <c r="N25" s="71">
        <f t="shared" si="1"/>
        <v>3</v>
      </c>
      <c r="O25" s="72">
        <f t="shared" si="7"/>
        <v>485</v>
      </c>
      <c r="P25" s="71">
        <f t="shared" si="8"/>
        <v>3</v>
      </c>
    </row>
    <row r="26" spans="1:16" x14ac:dyDescent="0.3">
      <c r="A26" s="73">
        <f>VLOOKUP(B26,Données!$D$3:$K$1003,4)</f>
        <v>0</v>
      </c>
      <c r="B26" s="98">
        <v>1028</v>
      </c>
      <c r="C26" s="80" t="str">
        <f>IF(B26=Données!$A$40,Données!$B$40,VLOOKUP(B26,Données!$D$3:$K$1003,2))</f>
        <v>Claude Baril</v>
      </c>
      <c r="D26" s="73">
        <f>IF(C26="Dummy",Données!$A$41,ROUNDDOWN(O26/P26,0))</f>
        <v>128</v>
      </c>
      <c r="E26" s="53">
        <v>128</v>
      </c>
      <c r="F26" s="53">
        <v>147</v>
      </c>
      <c r="G26" s="53">
        <v>109</v>
      </c>
      <c r="H26" s="53"/>
      <c r="I26" s="53"/>
      <c r="J26" s="53"/>
      <c r="K26" s="53"/>
      <c r="L26" s="53"/>
      <c r="M26" s="71">
        <f t="shared" si="0"/>
        <v>384</v>
      </c>
      <c r="N26" s="71">
        <f t="shared" si="1"/>
        <v>3</v>
      </c>
      <c r="O26" s="72">
        <f t="shared" si="7"/>
        <v>384</v>
      </c>
      <c r="P26" s="71">
        <f t="shared" si="8"/>
        <v>3</v>
      </c>
    </row>
    <row r="27" spans="1:16" x14ac:dyDescent="0.3">
      <c r="A27" s="75" t="s">
        <v>237</v>
      </c>
      <c r="B27" s="98"/>
      <c r="C27" s="94" t="e">
        <f>VLOOKUP(B27,Données!$D$3:$K$1003,2)</f>
        <v>#N/A</v>
      </c>
      <c r="D27" s="75" t="e">
        <f>VLOOKUP(B27,Données!$D$3:$K$1003,3)</f>
        <v>#N/A</v>
      </c>
      <c r="E27" s="53"/>
      <c r="F27" s="53"/>
      <c r="G27" s="53"/>
      <c r="H27" s="53"/>
      <c r="I27" s="53"/>
      <c r="J27" s="53"/>
      <c r="K27" s="53"/>
      <c r="L27" s="53"/>
      <c r="M27" s="95">
        <f t="shared" ref="M27:M30" si="12">SUM(E27:G27)</f>
        <v>0</v>
      </c>
      <c r="N27" s="95">
        <f t="shared" ref="N27:N30" si="13">COUNTIF(E27:G27,"&gt;0")</f>
        <v>0</v>
      </c>
      <c r="O27" s="96">
        <f t="shared" ref="O27:P30" si="14">M27</f>
        <v>0</v>
      </c>
      <c r="P27" s="95">
        <f t="shared" si="14"/>
        <v>0</v>
      </c>
    </row>
    <row r="28" spans="1:16" x14ac:dyDescent="0.3">
      <c r="A28" s="75" t="s">
        <v>237</v>
      </c>
      <c r="B28" s="98"/>
      <c r="C28" s="94" t="e">
        <f>VLOOKUP(B28,Données!$D$3:$K$1003,2)</f>
        <v>#N/A</v>
      </c>
      <c r="D28" s="75" t="e">
        <f>VLOOKUP(B28,Données!$D$3:$K$1003,3)</f>
        <v>#N/A</v>
      </c>
      <c r="E28" s="53"/>
      <c r="F28" s="53"/>
      <c r="G28" s="53"/>
      <c r="H28" s="53"/>
      <c r="I28" s="53"/>
      <c r="J28" s="53"/>
      <c r="K28" s="53"/>
      <c r="L28" s="53"/>
      <c r="M28" s="95">
        <f t="shared" si="12"/>
        <v>0</v>
      </c>
      <c r="N28" s="95">
        <f t="shared" si="13"/>
        <v>0</v>
      </c>
      <c r="O28" s="96">
        <f t="shared" si="14"/>
        <v>0</v>
      </c>
      <c r="P28" s="95">
        <f t="shared" si="14"/>
        <v>0</v>
      </c>
    </row>
    <row r="29" spans="1:16" x14ac:dyDescent="0.3">
      <c r="A29" s="90" t="s">
        <v>240</v>
      </c>
      <c r="B29" s="98"/>
      <c r="C29" s="91" t="e">
        <f>VLOOKUP(B29,Données!$D$3:$K$1003,2)</f>
        <v>#N/A</v>
      </c>
      <c r="D29" s="90" t="e">
        <f>IF(C29="Dummy",Données!$A$41,ROUNDDOWN(SUM(E29:G29)/3,))</f>
        <v>#N/A</v>
      </c>
      <c r="E29" s="53"/>
      <c r="F29" s="53"/>
      <c r="G29" s="53"/>
      <c r="H29" s="53"/>
      <c r="I29" s="53"/>
      <c r="J29" s="53"/>
      <c r="K29" s="53"/>
      <c r="L29" s="53"/>
      <c r="M29" s="92">
        <f t="shared" si="12"/>
        <v>0</v>
      </c>
      <c r="N29" s="92">
        <f t="shared" si="13"/>
        <v>0</v>
      </c>
      <c r="O29" s="93">
        <f t="shared" si="14"/>
        <v>0</v>
      </c>
      <c r="P29" s="92">
        <f t="shared" si="14"/>
        <v>0</v>
      </c>
    </row>
    <row r="30" spans="1:16" x14ac:dyDescent="0.3">
      <c r="A30" s="90" t="s">
        <v>240</v>
      </c>
      <c r="B30" s="98"/>
      <c r="C30" s="91" t="e">
        <f>VLOOKUP(B30,Données!$D$3:$K$1003,2)</f>
        <v>#N/A</v>
      </c>
      <c r="D30" s="90" t="e">
        <f>IF(C30="Dummy",Données!$A$41,ROUNDDOWN(SUM(E30:G30)/3,))</f>
        <v>#N/A</v>
      </c>
      <c r="E30" s="53"/>
      <c r="F30" s="53"/>
      <c r="G30" s="53"/>
      <c r="H30" s="53"/>
      <c r="I30" s="53"/>
      <c r="J30" s="53"/>
      <c r="K30" s="53"/>
      <c r="L30" s="53"/>
      <c r="M30" s="92">
        <f t="shared" si="12"/>
        <v>0</v>
      </c>
      <c r="N30" s="92">
        <f t="shared" si="13"/>
        <v>0</v>
      </c>
      <c r="O30" s="93">
        <f t="shared" si="14"/>
        <v>0</v>
      </c>
      <c r="P30" s="92">
        <f t="shared" si="14"/>
        <v>0</v>
      </c>
    </row>
    <row r="31" spans="1:16" x14ac:dyDescent="0.3">
      <c r="A31" s="70" t="s">
        <v>56</v>
      </c>
      <c r="B31" s="64"/>
      <c r="C31" s="65"/>
      <c r="D31" s="64"/>
      <c r="E31" s="55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759</v>
      </c>
      <c r="F31" s="55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737</v>
      </c>
      <c r="G31" s="55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=D25,IF(G26=0,SUM(G22:G26)+D26,SUM(G22:G26))))))))))))))))</f>
        <v>783</v>
      </c>
      <c r="H31" s="67"/>
      <c r="I31" s="67"/>
      <c r="J31" s="67"/>
      <c r="K31" s="67"/>
      <c r="L31" s="67"/>
      <c r="M31" s="69">
        <f>IF(SUM(E22:G28)=0,"",SUM(E31:G31))</f>
        <v>2279</v>
      </c>
      <c r="N31" s="67"/>
      <c r="O31" s="68"/>
      <c r="P31" s="67"/>
    </row>
    <row r="32" spans="1:16" x14ac:dyDescent="0.3">
      <c r="A32" s="73" t="e">
        <f>VLOOKUP(B32,Données!$D$3:$K$1003,4)</f>
        <v>#N/A</v>
      </c>
      <c r="B32" s="98"/>
      <c r="C32" s="80" t="e">
        <f>IF(B32=Données!$A$40,Données!$B$40,VLOOKUP(B32,Données!$D$3:$K$1003,2))</f>
        <v>#N/A</v>
      </c>
      <c r="D32" s="73" t="e">
        <f>IF(C32="Dummy",Données!$A$41,ROUNDDOWN(O32/P32,0))</f>
        <v>#N/A</v>
      </c>
      <c r="E32" s="53">
        <v>100</v>
      </c>
      <c r="F32" s="53">
        <v>167</v>
      </c>
      <c r="G32" s="53">
        <v>181</v>
      </c>
      <c r="H32" s="53"/>
      <c r="I32" s="53"/>
      <c r="J32" s="53"/>
      <c r="K32" s="53"/>
      <c r="L32" s="53"/>
      <c r="M32" s="71">
        <f t="shared" si="0"/>
        <v>448</v>
      </c>
      <c r="N32" s="71">
        <f t="shared" si="1"/>
        <v>3</v>
      </c>
      <c r="O32" s="72">
        <f t="shared" si="7"/>
        <v>448</v>
      </c>
      <c r="P32" s="71">
        <f t="shared" si="8"/>
        <v>3</v>
      </c>
    </row>
    <row r="33" spans="1:16" x14ac:dyDescent="0.3">
      <c r="A33" s="73" t="e">
        <f>VLOOKUP(B33,Données!$D$3:$K$1003,4)</f>
        <v>#N/A</v>
      </c>
      <c r="B33" s="98"/>
      <c r="C33" s="80" t="e">
        <f>IF(B33=Données!$A$40,Données!$B$40,VLOOKUP(B33,Données!$D$3:$K$1003,2))</f>
        <v>#N/A</v>
      </c>
      <c r="D33" s="73" t="e">
        <f>IF(C33="Dummy",Données!$A$41,ROUNDDOWN(O33/P33,0))</f>
        <v>#N/A</v>
      </c>
      <c r="E33" s="53">
        <v>90</v>
      </c>
      <c r="F33" s="53">
        <v>95</v>
      </c>
      <c r="G33" s="53">
        <v>87</v>
      </c>
      <c r="H33" s="53"/>
      <c r="I33" s="53"/>
      <c r="J33" s="53"/>
      <c r="K33" s="53"/>
      <c r="L33" s="53"/>
      <c r="M33" s="71">
        <f t="shared" si="0"/>
        <v>272</v>
      </c>
      <c r="N33" s="71">
        <f t="shared" si="1"/>
        <v>3</v>
      </c>
      <c r="O33" s="72">
        <f t="shared" si="7"/>
        <v>272</v>
      </c>
      <c r="P33" s="71">
        <f t="shared" si="8"/>
        <v>3</v>
      </c>
    </row>
    <row r="34" spans="1:16" x14ac:dyDescent="0.3">
      <c r="A34" s="73" t="e">
        <f>VLOOKUP(B34,Données!$D$3:$K$1003,4)</f>
        <v>#N/A</v>
      </c>
      <c r="B34" s="98"/>
      <c r="C34" s="80" t="e">
        <f>IF(B34=Données!$A$40,Données!$B$40,VLOOKUP(B34,Données!$D$3:$K$1003,2))</f>
        <v>#N/A</v>
      </c>
      <c r="D34" s="73" t="e">
        <f>IF(C34="Dummy",Données!$A$41,ROUNDDOWN(O34/P34,0))</f>
        <v>#N/A</v>
      </c>
      <c r="E34" s="53">
        <v>154</v>
      </c>
      <c r="F34" s="53">
        <v>202</v>
      </c>
      <c r="G34" s="53">
        <v>130</v>
      </c>
      <c r="H34" s="53"/>
      <c r="I34" s="53"/>
      <c r="J34" s="53"/>
      <c r="K34" s="53"/>
      <c r="L34" s="53"/>
      <c r="M34" s="71">
        <f t="shared" si="0"/>
        <v>486</v>
      </c>
      <c r="N34" s="71">
        <f t="shared" si="1"/>
        <v>3</v>
      </c>
      <c r="O34" s="72">
        <f t="shared" si="7"/>
        <v>486</v>
      </c>
      <c r="P34" s="71">
        <f t="shared" si="8"/>
        <v>3</v>
      </c>
    </row>
    <row r="35" spans="1:16" x14ac:dyDescent="0.3">
      <c r="A35" s="73" t="e">
        <f>VLOOKUP(B35,Données!$D$3:$K$1003,4)</f>
        <v>#N/A</v>
      </c>
      <c r="B35" s="98"/>
      <c r="C35" s="80" t="e">
        <f>IF(B35=Données!$A$40,Données!$B$40,VLOOKUP(B35,Données!$D$3:$K$1003,2))</f>
        <v>#N/A</v>
      </c>
      <c r="D35" s="73" t="e">
        <f>IF(C35="Dummy",Données!$A$41,ROUNDDOWN(O35/P35,0))</f>
        <v>#N/A</v>
      </c>
      <c r="E35" s="53">
        <v>120</v>
      </c>
      <c r="F35" s="53">
        <v>180</v>
      </c>
      <c r="G35" s="53">
        <v>155</v>
      </c>
      <c r="H35" s="53"/>
      <c r="I35" s="53"/>
      <c r="J35" s="53"/>
      <c r="K35" s="53"/>
      <c r="L35" s="53"/>
      <c r="M35" s="71">
        <f t="shared" si="0"/>
        <v>455</v>
      </c>
      <c r="N35" s="71">
        <f t="shared" si="1"/>
        <v>3</v>
      </c>
      <c r="O35" s="72">
        <f t="shared" si="7"/>
        <v>455</v>
      </c>
      <c r="P35" s="71">
        <f t="shared" si="8"/>
        <v>3</v>
      </c>
    </row>
    <row r="36" spans="1:16" x14ac:dyDescent="0.3">
      <c r="A36" s="73" t="e">
        <f>VLOOKUP(B36,Données!$D$3:$K$1003,4)</f>
        <v>#N/A</v>
      </c>
      <c r="B36" s="98"/>
      <c r="C36" s="80" t="e">
        <f>IF(B36=Données!$A$40,Données!$B$40,VLOOKUP(B36,Données!$D$3:$K$1003,2))</f>
        <v>#N/A</v>
      </c>
      <c r="D36" s="73" t="e">
        <f>IF(C36="Dummy",Données!$A$41,ROUNDDOWN(O36/P36,0))</f>
        <v>#N/A</v>
      </c>
      <c r="E36" s="53">
        <v>122</v>
      </c>
      <c r="F36" s="53">
        <v>118</v>
      </c>
      <c r="G36" s="53">
        <v>137</v>
      </c>
      <c r="H36" s="53"/>
      <c r="I36" s="53"/>
      <c r="J36" s="53"/>
      <c r="K36" s="53"/>
      <c r="L36" s="53"/>
      <c r="M36" s="71">
        <f t="shared" si="0"/>
        <v>377</v>
      </c>
      <c r="N36" s="71">
        <f t="shared" si="1"/>
        <v>3</v>
      </c>
      <c r="O36" s="72">
        <f t="shared" si="7"/>
        <v>377</v>
      </c>
      <c r="P36" s="71">
        <f t="shared" si="8"/>
        <v>3</v>
      </c>
    </row>
    <row r="37" spans="1:16" x14ac:dyDescent="0.3">
      <c r="A37" s="75" t="s">
        <v>237</v>
      </c>
      <c r="B37" s="98"/>
      <c r="C37" s="94" t="e">
        <f>VLOOKUP(B37,Données!$D$3:$K$1003,2)</f>
        <v>#N/A</v>
      </c>
      <c r="D37" s="75" t="e">
        <f>VLOOKUP(B37,Données!$D$3:$K$1003,3)</f>
        <v>#N/A</v>
      </c>
      <c r="E37" s="53"/>
      <c r="F37" s="53"/>
      <c r="G37" s="53"/>
      <c r="H37" s="53"/>
      <c r="I37" s="53"/>
      <c r="J37" s="53"/>
      <c r="K37" s="53"/>
      <c r="L37" s="53"/>
      <c r="M37" s="95">
        <f t="shared" ref="M37:M40" si="15">SUM(E37:G37)</f>
        <v>0</v>
      </c>
      <c r="N37" s="95">
        <f t="shared" ref="N37:N40" si="16">COUNTIF(E37:G37,"&gt;0")</f>
        <v>0</v>
      </c>
      <c r="O37" s="96">
        <f t="shared" ref="O37:P40" si="17">M37</f>
        <v>0</v>
      </c>
      <c r="P37" s="95">
        <f t="shared" si="17"/>
        <v>0</v>
      </c>
    </row>
    <row r="38" spans="1:16" x14ac:dyDescent="0.3">
      <c r="A38" s="75" t="s">
        <v>237</v>
      </c>
      <c r="B38" s="98"/>
      <c r="C38" s="94" t="e">
        <f>VLOOKUP(B38,Données!$D$3:$K$1003,2)</f>
        <v>#N/A</v>
      </c>
      <c r="D38" s="75" t="e">
        <f>VLOOKUP(B38,Données!$D$3:$K$1003,3)</f>
        <v>#N/A</v>
      </c>
      <c r="E38" s="53"/>
      <c r="F38" s="53"/>
      <c r="G38" s="53"/>
      <c r="H38" s="53"/>
      <c r="I38" s="53"/>
      <c r="J38" s="53"/>
      <c r="K38" s="53"/>
      <c r="L38" s="53"/>
      <c r="M38" s="95">
        <f t="shared" si="15"/>
        <v>0</v>
      </c>
      <c r="N38" s="95">
        <f t="shared" si="16"/>
        <v>0</v>
      </c>
      <c r="O38" s="96">
        <f t="shared" si="17"/>
        <v>0</v>
      </c>
      <c r="P38" s="95">
        <f t="shared" si="17"/>
        <v>0</v>
      </c>
    </row>
    <row r="39" spans="1:16" x14ac:dyDescent="0.3">
      <c r="A39" s="90" t="s">
        <v>240</v>
      </c>
      <c r="B39" s="98"/>
      <c r="C39" s="91" t="e">
        <f>VLOOKUP(B39,Données!$D$3:$K$1003,2)</f>
        <v>#N/A</v>
      </c>
      <c r="D39" s="90" t="e">
        <f>IF(C39="Dummy",Données!$A$41,ROUNDDOWN(SUM(E39:G39)/3,))</f>
        <v>#N/A</v>
      </c>
      <c r="E39" s="53"/>
      <c r="F39" s="53"/>
      <c r="G39" s="53"/>
      <c r="H39" s="53"/>
      <c r="I39" s="53"/>
      <c r="J39" s="53"/>
      <c r="K39" s="53"/>
      <c r="L39" s="53"/>
      <c r="M39" s="92">
        <f t="shared" si="15"/>
        <v>0</v>
      </c>
      <c r="N39" s="92">
        <f t="shared" si="16"/>
        <v>0</v>
      </c>
      <c r="O39" s="93">
        <f t="shared" si="17"/>
        <v>0</v>
      </c>
      <c r="P39" s="92">
        <f t="shared" si="17"/>
        <v>0</v>
      </c>
    </row>
    <row r="40" spans="1:16" x14ac:dyDescent="0.3">
      <c r="A40" s="90" t="s">
        <v>240</v>
      </c>
      <c r="B40" s="98"/>
      <c r="C40" s="91" t="e">
        <f>VLOOKUP(B40,Données!$D$3:$K$1003,2)</f>
        <v>#N/A</v>
      </c>
      <c r="D40" s="90" t="e">
        <f>IF(C40="Dummy",Données!$A$41,ROUNDDOWN(SUM(E40:G40)/3,))</f>
        <v>#N/A</v>
      </c>
      <c r="E40" s="53"/>
      <c r="F40" s="53"/>
      <c r="G40" s="53"/>
      <c r="H40" s="53"/>
      <c r="I40" s="53"/>
      <c r="J40" s="53"/>
      <c r="K40" s="53"/>
      <c r="L40" s="53"/>
      <c r="M40" s="92">
        <f t="shared" si="15"/>
        <v>0</v>
      </c>
      <c r="N40" s="92">
        <f t="shared" si="16"/>
        <v>0</v>
      </c>
      <c r="O40" s="93">
        <f t="shared" si="17"/>
        <v>0</v>
      </c>
      <c r="P40" s="92">
        <f t="shared" si="17"/>
        <v>0</v>
      </c>
    </row>
    <row r="41" spans="1:16" x14ac:dyDescent="0.3">
      <c r="A41" s="70" t="s">
        <v>57</v>
      </c>
      <c r="B41" s="64"/>
      <c r="C41" s="65"/>
      <c r="D41" s="64"/>
      <c r="E41" s="55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586</v>
      </c>
      <c r="F41" s="55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762</v>
      </c>
      <c r="G41" s="55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=D35,IF(G36=0,SUM(G32:G36)+D36,SUM(G32:G36))))))))))))))))</f>
        <v>690</v>
      </c>
      <c r="H41" s="67"/>
      <c r="I41" s="67"/>
      <c r="J41" s="67"/>
      <c r="K41" s="67"/>
      <c r="L41" s="67"/>
      <c r="M41" s="69">
        <f>IF(SUM(E32:G38)=0,"",SUM(E41:G41))</f>
        <v>2038</v>
      </c>
      <c r="N41" s="67"/>
      <c r="O41" s="68"/>
      <c r="P41" s="67"/>
    </row>
    <row r="42" spans="1:16" x14ac:dyDescent="0.3">
      <c r="A42" s="73" t="e">
        <f>VLOOKUP(B42,Données!$D$3:$K$1003,4)</f>
        <v>#N/A</v>
      </c>
      <c r="B42" s="98"/>
      <c r="C42" s="80" t="e">
        <f>IF(B42=Données!$A$40,Données!$B$40,VLOOKUP(B42,Données!$D$3:$K$1003,2))</f>
        <v>#N/A</v>
      </c>
      <c r="D42" s="73" t="e">
        <f>IF(C42="Dummy",Données!$A$41,ROUNDDOWN(O42/P42,0))</f>
        <v>#N/A</v>
      </c>
      <c r="E42" s="53"/>
      <c r="F42" s="53"/>
      <c r="G42" s="53"/>
      <c r="H42" s="53"/>
      <c r="I42" s="53"/>
      <c r="J42" s="53"/>
      <c r="K42" s="53"/>
      <c r="L42" s="53"/>
      <c r="M42" s="71">
        <f t="shared" si="0"/>
        <v>0</v>
      </c>
      <c r="N42" s="71">
        <f t="shared" si="1"/>
        <v>0</v>
      </c>
      <c r="O42" s="72">
        <f t="shared" si="7"/>
        <v>0</v>
      </c>
      <c r="P42" s="71">
        <f t="shared" si="8"/>
        <v>0</v>
      </c>
    </row>
    <row r="43" spans="1:16" x14ac:dyDescent="0.3">
      <c r="A43" s="73" t="e">
        <f>VLOOKUP(B43,Données!$D$3:$K$1003,4)</f>
        <v>#N/A</v>
      </c>
      <c r="B43" s="98"/>
      <c r="C43" s="80" t="e">
        <f>IF(B43=Données!$A$40,Données!$B$40,VLOOKUP(B43,Données!$D$3:$K$1003,2))</f>
        <v>#N/A</v>
      </c>
      <c r="D43" s="73" t="e">
        <f>IF(C43="Dummy",Données!$A$41,ROUNDDOWN(O43/P43,0))</f>
        <v>#N/A</v>
      </c>
      <c r="E43" s="53"/>
      <c r="F43" s="53"/>
      <c r="G43" s="53"/>
      <c r="H43" s="53"/>
      <c r="I43" s="53"/>
      <c r="J43" s="53"/>
      <c r="K43" s="53"/>
      <c r="L43" s="53"/>
      <c r="M43" s="71">
        <f t="shared" si="0"/>
        <v>0</v>
      </c>
      <c r="N43" s="71">
        <f t="shared" si="1"/>
        <v>0</v>
      </c>
      <c r="O43" s="72">
        <f t="shared" si="7"/>
        <v>0</v>
      </c>
      <c r="P43" s="71">
        <f t="shared" si="8"/>
        <v>0</v>
      </c>
    </row>
    <row r="44" spans="1:16" x14ac:dyDescent="0.3">
      <c r="A44" s="73" t="e">
        <f>VLOOKUP(B44,Données!$D$3:$K$1003,4)</f>
        <v>#N/A</v>
      </c>
      <c r="B44" s="98"/>
      <c r="C44" s="80" t="e">
        <f>IF(B44=Données!$A$40,Données!$B$40,VLOOKUP(B44,Données!$D$3:$K$1003,2))</f>
        <v>#N/A</v>
      </c>
      <c r="D44" s="73" t="e">
        <f>IF(C44="Dummy",Données!$A$41,ROUNDDOWN(O44/P44,0))</f>
        <v>#N/A</v>
      </c>
      <c r="E44" s="53"/>
      <c r="F44" s="53"/>
      <c r="G44" s="53"/>
      <c r="H44" s="53"/>
      <c r="I44" s="53"/>
      <c r="J44" s="53"/>
      <c r="K44" s="53"/>
      <c r="L44" s="53"/>
      <c r="M44" s="71">
        <f t="shared" si="0"/>
        <v>0</v>
      </c>
      <c r="N44" s="71">
        <f t="shared" si="1"/>
        <v>0</v>
      </c>
      <c r="O44" s="72">
        <f t="shared" si="7"/>
        <v>0</v>
      </c>
      <c r="P44" s="71">
        <f t="shared" si="8"/>
        <v>0</v>
      </c>
    </row>
    <row r="45" spans="1:16" x14ac:dyDescent="0.3">
      <c r="A45" s="73" t="e">
        <f>VLOOKUP(B45,Données!$D$3:$K$1003,4)</f>
        <v>#N/A</v>
      </c>
      <c r="B45" s="98"/>
      <c r="C45" s="80" t="e">
        <f>IF(B45=Données!$A$40,Données!$B$40,VLOOKUP(B45,Données!$D$3:$K$1003,2))</f>
        <v>#N/A</v>
      </c>
      <c r="D45" s="73" t="e">
        <f>IF(C45="Dummy",Données!$A$41,ROUNDDOWN(O45/P45,0))</f>
        <v>#N/A</v>
      </c>
      <c r="E45" s="53"/>
      <c r="F45" s="53"/>
      <c r="G45" s="53"/>
      <c r="H45" s="53"/>
      <c r="I45" s="53"/>
      <c r="J45" s="53"/>
      <c r="K45" s="53"/>
      <c r="L45" s="53"/>
      <c r="M45" s="71">
        <f t="shared" si="0"/>
        <v>0</v>
      </c>
      <c r="N45" s="71">
        <f t="shared" si="1"/>
        <v>0</v>
      </c>
      <c r="O45" s="72">
        <f t="shared" si="7"/>
        <v>0</v>
      </c>
      <c r="P45" s="71">
        <f t="shared" si="8"/>
        <v>0</v>
      </c>
    </row>
    <row r="46" spans="1:16" x14ac:dyDescent="0.3">
      <c r="A46" s="73" t="e">
        <f>VLOOKUP(B46,Données!$D$3:$K$1003,4)</f>
        <v>#N/A</v>
      </c>
      <c r="B46" s="98"/>
      <c r="C46" s="80" t="e">
        <f>IF(B46=Données!$A$40,Données!$B$40,VLOOKUP(B46,Données!$D$3:$K$1003,2))</f>
        <v>#N/A</v>
      </c>
      <c r="D46" s="73" t="e">
        <f>IF(C46="Dummy",Données!$A$41,ROUNDDOWN(O46/P46,0))</f>
        <v>#N/A</v>
      </c>
      <c r="E46" s="53"/>
      <c r="F46" s="53"/>
      <c r="G46" s="53"/>
      <c r="H46" s="53"/>
      <c r="I46" s="53"/>
      <c r="J46" s="53"/>
      <c r="K46" s="53"/>
      <c r="L46" s="53"/>
      <c r="M46" s="71">
        <f t="shared" si="0"/>
        <v>0</v>
      </c>
      <c r="N46" s="71">
        <f t="shared" si="1"/>
        <v>0</v>
      </c>
      <c r="O46" s="72">
        <f t="shared" si="7"/>
        <v>0</v>
      </c>
      <c r="P46" s="71">
        <f t="shared" si="8"/>
        <v>0</v>
      </c>
    </row>
    <row r="47" spans="1:16" x14ac:dyDescent="0.3">
      <c r="A47" s="75" t="s">
        <v>237</v>
      </c>
      <c r="B47" s="98"/>
      <c r="C47" s="94" t="e">
        <f>VLOOKUP(B47,Données!$D$3:$K$1003,2)</f>
        <v>#N/A</v>
      </c>
      <c r="D47" s="75" t="e">
        <f>VLOOKUP(B47,Données!$D$3:$K$1003,3)</f>
        <v>#N/A</v>
      </c>
      <c r="E47" s="53"/>
      <c r="F47" s="53"/>
      <c r="G47" s="53"/>
      <c r="H47" s="53"/>
      <c r="I47" s="53"/>
      <c r="J47" s="53"/>
      <c r="K47" s="53"/>
      <c r="L47" s="53"/>
      <c r="M47" s="95">
        <f t="shared" ref="M47:M50" si="18">SUM(E47:G47)</f>
        <v>0</v>
      </c>
      <c r="N47" s="95">
        <f t="shared" ref="N47:N50" si="19">COUNTIF(E47:G47,"&gt;0")</f>
        <v>0</v>
      </c>
      <c r="O47" s="96">
        <f t="shared" ref="O47:P50" si="20">M47</f>
        <v>0</v>
      </c>
      <c r="P47" s="95">
        <f t="shared" si="20"/>
        <v>0</v>
      </c>
    </row>
    <row r="48" spans="1:16" x14ac:dyDescent="0.3">
      <c r="A48" s="75" t="s">
        <v>237</v>
      </c>
      <c r="B48" s="98"/>
      <c r="C48" s="94" t="e">
        <f>VLOOKUP(B48,Données!$D$3:$K$1003,2)</f>
        <v>#N/A</v>
      </c>
      <c r="D48" s="75" t="e">
        <f>VLOOKUP(B48,Données!$D$3:$K$1003,3)</f>
        <v>#N/A</v>
      </c>
      <c r="E48" s="53"/>
      <c r="F48" s="53"/>
      <c r="G48" s="53"/>
      <c r="H48" s="53"/>
      <c r="I48" s="53"/>
      <c r="J48" s="53"/>
      <c r="K48" s="53"/>
      <c r="L48" s="53"/>
      <c r="M48" s="95">
        <f t="shared" si="18"/>
        <v>0</v>
      </c>
      <c r="N48" s="95">
        <f t="shared" si="19"/>
        <v>0</v>
      </c>
      <c r="O48" s="96">
        <f t="shared" si="20"/>
        <v>0</v>
      </c>
      <c r="P48" s="95">
        <f t="shared" si="20"/>
        <v>0</v>
      </c>
    </row>
    <row r="49" spans="1:16" x14ac:dyDescent="0.3">
      <c r="A49" s="90" t="s">
        <v>240</v>
      </c>
      <c r="B49" s="98"/>
      <c r="C49" s="91" t="e">
        <f>VLOOKUP(B49,Données!$D$3:$K$1003,2)</f>
        <v>#N/A</v>
      </c>
      <c r="D49" s="90" t="e">
        <f>IF(C49="Dummy",Données!$A$41,ROUNDDOWN(SUM(E49:G49)/3,))</f>
        <v>#N/A</v>
      </c>
      <c r="E49" s="53"/>
      <c r="F49" s="53"/>
      <c r="G49" s="53"/>
      <c r="H49" s="53"/>
      <c r="I49" s="53"/>
      <c r="J49" s="53"/>
      <c r="K49" s="53"/>
      <c r="L49" s="53"/>
      <c r="M49" s="92">
        <f t="shared" si="18"/>
        <v>0</v>
      </c>
      <c r="N49" s="92">
        <f t="shared" si="19"/>
        <v>0</v>
      </c>
      <c r="O49" s="93">
        <f t="shared" si="20"/>
        <v>0</v>
      </c>
      <c r="P49" s="92">
        <f t="shared" si="20"/>
        <v>0</v>
      </c>
    </row>
    <row r="50" spans="1:16" x14ac:dyDescent="0.3">
      <c r="A50" s="90" t="s">
        <v>240</v>
      </c>
      <c r="B50" s="98"/>
      <c r="C50" s="91" t="e">
        <f>VLOOKUP(B50,Données!$D$3:$K$1003,2)</f>
        <v>#N/A</v>
      </c>
      <c r="D50" s="90" t="e">
        <f>IF(C50="Dummy",Données!$A$41,ROUNDDOWN(SUM(E50:G50)/3,))</f>
        <v>#N/A</v>
      </c>
      <c r="E50" s="53"/>
      <c r="F50" s="53"/>
      <c r="G50" s="53"/>
      <c r="H50" s="53"/>
      <c r="I50" s="53"/>
      <c r="J50" s="53"/>
      <c r="K50" s="53"/>
      <c r="L50" s="53"/>
      <c r="M50" s="92">
        <f t="shared" si="18"/>
        <v>0</v>
      </c>
      <c r="N50" s="92">
        <f t="shared" si="19"/>
        <v>0</v>
      </c>
      <c r="O50" s="93">
        <f t="shared" si="20"/>
        <v>0</v>
      </c>
      <c r="P50" s="92">
        <f t="shared" si="20"/>
        <v>0</v>
      </c>
    </row>
    <row r="51" spans="1:16" x14ac:dyDescent="0.3">
      <c r="A51" s="70" t="s">
        <v>58</v>
      </c>
      <c r="B51" s="64"/>
      <c r="C51" s="65"/>
      <c r="D51" s="64"/>
      <c r="E51" s="55" t="e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#N/A</v>
      </c>
      <c r="F51" s="55" t="e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#N/A</v>
      </c>
      <c r="G51" s="55" t="e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=D45,IF(G46=0,SUM(G42:G46)+D46,SUM(G42:G46))))))))))))))))</f>
        <v>#N/A</v>
      </c>
      <c r="H51" s="67"/>
      <c r="I51" s="67"/>
      <c r="J51" s="67"/>
      <c r="K51" s="67"/>
      <c r="L51" s="67"/>
      <c r="M51" s="69" t="str">
        <f>IF(SUM(E42:G48)=0,"",SUM(E51:G51))</f>
        <v/>
      </c>
      <c r="N51" s="67"/>
      <c r="O51" s="68"/>
      <c r="P51" s="67"/>
    </row>
    <row r="52" spans="1:16" x14ac:dyDescent="0.3">
      <c r="A52" s="73" t="e">
        <f>VLOOKUP(B52,Données!$D$3:$K$1003,4)</f>
        <v>#N/A</v>
      </c>
      <c r="B52" s="98"/>
      <c r="C52" s="80" t="e">
        <f>IF(B52=Données!$A$40,Données!$B$40,VLOOKUP(B52,Données!$D$3:$K$1003,2))</f>
        <v>#N/A</v>
      </c>
      <c r="D52" s="73" t="e">
        <f>IF(C52="Dummy",Données!$A$41,ROUNDDOWN(O52/P52,0))</f>
        <v>#N/A</v>
      </c>
      <c r="E52" s="53"/>
      <c r="F52" s="53"/>
      <c r="G52" s="53"/>
      <c r="H52" s="53"/>
      <c r="I52" s="53"/>
      <c r="J52" s="53"/>
      <c r="K52" s="53"/>
      <c r="L52" s="53"/>
      <c r="M52" s="71">
        <f t="shared" si="0"/>
        <v>0</v>
      </c>
      <c r="N52" s="71">
        <f t="shared" si="1"/>
        <v>0</v>
      </c>
      <c r="O52" s="72">
        <f t="shared" si="7"/>
        <v>0</v>
      </c>
      <c r="P52" s="71">
        <f t="shared" si="8"/>
        <v>0</v>
      </c>
    </row>
    <row r="53" spans="1:16" x14ac:dyDescent="0.3">
      <c r="A53" s="73" t="e">
        <f>VLOOKUP(B53,Données!$D$3:$K$1003,4)</f>
        <v>#N/A</v>
      </c>
      <c r="B53" s="98"/>
      <c r="C53" s="80" t="e">
        <f>IF(B53=Données!$A$40,Données!$B$40,VLOOKUP(B53,Données!$D$3:$K$1003,2))</f>
        <v>#N/A</v>
      </c>
      <c r="D53" s="73" t="e">
        <f>IF(C53="Dummy",Données!$A$41,ROUNDDOWN(O53/P53,0))</f>
        <v>#N/A</v>
      </c>
      <c r="E53" s="53"/>
      <c r="F53" s="53"/>
      <c r="G53" s="53"/>
      <c r="H53" s="53"/>
      <c r="I53" s="53"/>
      <c r="J53" s="53"/>
      <c r="K53" s="53"/>
      <c r="L53" s="53"/>
      <c r="M53" s="71">
        <f t="shared" si="0"/>
        <v>0</v>
      </c>
      <c r="N53" s="71">
        <f t="shared" si="1"/>
        <v>0</v>
      </c>
      <c r="O53" s="72">
        <f t="shared" si="7"/>
        <v>0</v>
      </c>
      <c r="P53" s="71">
        <f t="shared" si="8"/>
        <v>0</v>
      </c>
    </row>
    <row r="54" spans="1:16" x14ac:dyDescent="0.3">
      <c r="A54" s="73" t="e">
        <f>VLOOKUP(B54,Données!$D$3:$K$1003,4)</f>
        <v>#N/A</v>
      </c>
      <c r="B54" s="98"/>
      <c r="C54" s="80" t="e">
        <f>IF(B54=Données!$A$40,Données!$B$40,VLOOKUP(B54,Données!$D$3:$K$1003,2))</f>
        <v>#N/A</v>
      </c>
      <c r="D54" s="73" t="e">
        <f>IF(C54="Dummy",Données!$A$41,ROUNDDOWN(O54/P54,0))</f>
        <v>#N/A</v>
      </c>
      <c r="E54" s="53"/>
      <c r="F54" s="53"/>
      <c r="G54" s="53"/>
      <c r="H54" s="53"/>
      <c r="I54" s="53"/>
      <c r="J54" s="53"/>
      <c r="K54" s="53"/>
      <c r="L54" s="53"/>
      <c r="M54" s="71">
        <f t="shared" si="0"/>
        <v>0</v>
      </c>
      <c r="N54" s="71">
        <f t="shared" si="1"/>
        <v>0</v>
      </c>
      <c r="O54" s="72">
        <f t="shared" si="7"/>
        <v>0</v>
      </c>
      <c r="P54" s="71">
        <f t="shared" si="8"/>
        <v>0</v>
      </c>
    </row>
    <row r="55" spans="1:16" x14ac:dyDescent="0.3">
      <c r="A55" s="73" t="e">
        <f>VLOOKUP(B55,Données!$D$3:$K$1003,4)</f>
        <v>#N/A</v>
      </c>
      <c r="B55" s="98"/>
      <c r="C55" s="80" t="e">
        <f>IF(B55=Données!$A$40,Données!$B$40,VLOOKUP(B55,Données!$D$3:$K$1003,2))</f>
        <v>#N/A</v>
      </c>
      <c r="D55" s="73" t="e">
        <f>IF(C55="Dummy",Données!$A$41,ROUNDDOWN(O55/P55,0))</f>
        <v>#N/A</v>
      </c>
      <c r="E55" s="53"/>
      <c r="F55" s="53"/>
      <c r="G55" s="53"/>
      <c r="H55" s="53"/>
      <c r="I55" s="53"/>
      <c r="J55" s="53"/>
      <c r="K55" s="53"/>
      <c r="L55" s="53"/>
      <c r="M55" s="71">
        <f t="shared" si="0"/>
        <v>0</v>
      </c>
      <c r="N55" s="71">
        <f t="shared" si="1"/>
        <v>0</v>
      </c>
      <c r="O55" s="72">
        <f t="shared" si="7"/>
        <v>0</v>
      </c>
      <c r="P55" s="71">
        <f t="shared" si="8"/>
        <v>0</v>
      </c>
    </row>
    <row r="56" spans="1:16" x14ac:dyDescent="0.3">
      <c r="A56" s="73" t="e">
        <f>VLOOKUP(B56,Données!$D$3:$K$1003,4)</f>
        <v>#N/A</v>
      </c>
      <c r="B56" s="98"/>
      <c r="C56" s="80" t="e">
        <f>IF(B56=Données!$A$40,Données!$B$40,VLOOKUP(B56,Données!$D$3:$K$1003,2))</f>
        <v>#N/A</v>
      </c>
      <c r="D56" s="73" t="e">
        <f>IF(C56="Dummy",Données!$A$41,ROUNDDOWN(O56/P56,0))</f>
        <v>#N/A</v>
      </c>
      <c r="E56" s="53"/>
      <c r="F56" s="53"/>
      <c r="G56" s="53"/>
      <c r="H56" s="53"/>
      <c r="I56" s="53"/>
      <c r="J56" s="53"/>
      <c r="K56" s="53"/>
      <c r="L56" s="53"/>
      <c r="M56" s="71">
        <f t="shared" si="0"/>
        <v>0</v>
      </c>
      <c r="N56" s="71">
        <f t="shared" si="1"/>
        <v>0</v>
      </c>
      <c r="O56" s="72">
        <f t="shared" si="7"/>
        <v>0</v>
      </c>
      <c r="P56" s="71">
        <f t="shared" si="8"/>
        <v>0</v>
      </c>
    </row>
    <row r="57" spans="1:16" x14ac:dyDescent="0.3">
      <c r="A57" s="75" t="s">
        <v>237</v>
      </c>
      <c r="B57" s="98"/>
      <c r="C57" s="94" t="e">
        <f>VLOOKUP(B57,Données!$D$3:$K$1003,2)</f>
        <v>#N/A</v>
      </c>
      <c r="D57" s="75" t="e">
        <f>VLOOKUP(B57,Données!$D$3:$K$1003,3)</f>
        <v>#N/A</v>
      </c>
      <c r="E57" s="53"/>
      <c r="F57" s="53"/>
      <c r="G57" s="53"/>
      <c r="H57" s="53"/>
      <c r="I57" s="53"/>
      <c r="J57" s="53"/>
      <c r="K57" s="53"/>
      <c r="L57" s="53"/>
      <c r="M57" s="95">
        <f t="shared" ref="M57:M60" si="21">SUM(E57:G57)</f>
        <v>0</v>
      </c>
      <c r="N57" s="95">
        <f t="shared" ref="N57:N60" si="22">COUNTIF(E57:G57,"&gt;0")</f>
        <v>0</v>
      </c>
      <c r="O57" s="96">
        <f t="shared" ref="O57:P60" si="23">M57</f>
        <v>0</v>
      </c>
      <c r="P57" s="95">
        <f t="shared" si="23"/>
        <v>0</v>
      </c>
    </row>
    <row r="58" spans="1:16" ht="15" customHeight="1" x14ac:dyDescent="0.3">
      <c r="A58" s="75" t="s">
        <v>237</v>
      </c>
      <c r="B58" s="98"/>
      <c r="C58" s="94" t="e">
        <f>VLOOKUP(B58,Données!$D$3:$K$1003,2)</f>
        <v>#N/A</v>
      </c>
      <c r="D58" s="75" t="e">
        <f>VLOOKUP(B58,Données!$D$3:$K$1003,3)</f>
        <v>#N/A</v>
      </c>
      <c r="E58" s="53"/>
      <c r="F58" s="53"/>
      <c r="G58" s="53"/>
      <c r="H58" s="53"/>
      <c r="I58" s="53"/>
      <c r="J58" s="53"/>
      <c r="K58" s="53"/>
      <c r="L58" s="53"/>
      <c r="M58" s="95">
        <f t="shared" si="21"/>
        <v>0</v>
      </c>
      <c r="N58" s="95">
        <f t="shared" si="22"/>
        <v>0</v>
      </c>
      <c r="O58" s="96">
        <f t="shared" si="23"/>
        <v>0</v>
      </c>
      <c r="P58" s="95">
        <f t="shared" si="23"/>
        <v>0</v>
      </c>
    </row>
    <row r="59" spans="1:16" ht="15" customHeight="1" x14ac:dyDescent="0.3">
      <c r="A59" s="90" t="s">
        <v>240</v>
      </c>
      <c r="B59" s="98"/>
      <c r="C59" s="91" t="e">
        <f>VLOOKUP(B59,Données!$D$3:$K$1003,2)</f>
        <v>#N/A</v>
      </c>
      <c r="D59" s="90" t="e">
        <f>IF(C59="Dummy",Données!$A$41,ROUNDDOWN(SUM(E59:G59)/3,))</f>
        <v>#N/A</v>
      </c>
      <c r="E59" s="53"/>
      <c r="F59" s="53"/>
      <c r="G59" s="53"/>
      <c r="H59" s="53"/>
      <c r="I59" s="53"/>
      <c r="J59" s="53"/>
      <c r="K59" s="53"/>
      <c r="L59" s="53"/>
      <c r="M59" s="92">
        <f t="shared" si="21"/>
        <v>0</v>
      </c>
      <c r="N59" s="92">
        <f t="shared" si="22"/>
        <v>0</v>
      </c>
      <c r="O59" s="93">
        <f t="shared" si="23"/>
        <v>0</v>
      </c>
      <c r="P59" s="92">
        <f t="shared" si="23"/>
        <v>0</v>
      </c>
    </row>
    <row r="60" spans="1:16" ht="15" customHeight="1" x14ac:dyDescent="0.3">
      <c r="A60" s="90" t="s">
        <v>240</v>
      </c>
      <c r="B60" s="98"/>
      <c r="C60" s="91" t="e">
        <f>VLOOKUP(B60,Données!$D$3:$K$1003,2)</f>
        <v>#N/A</v>
      </c>
      <c r="D60" s="90" t="e">
        <f>IF(C60="Dummy",Données!$A$41,ROUNDDOWN(SUM(E60:G60)/3,))</f>
        <v>#N/A</v>
      </c>
      <c r="E60" s="53"/>
      <c r="F60" s="53"/>
      <c r="G60" s="53"/>
      <c r="H60" s="53"/>
      <c r="I60" s="53"/>
      <c r="J60" s="53"/>
      <c r="K60" s="53"/>
      <c r="L60" s="53"/>
      <c r="M60" s="92">
        <f t="shared" si="21"/>
        <v>0</v>
      </c>
      <c r="N60" s="92">
        <f t="shared" si="22"/>
        <v>0</v>
      </c>
      <c r="O60" s="93">
        <f t="shared" si="23"/>
        <v>0</v>
      </c>
      <c r="P60" s="92">
        <f t="shared" si="23"/>
        <v>0</v>
      </c>
    </row>
    <row r="61" spans="1:16" x14ac:dyDescent="0.3">
      <c r="A61" s="70" t="s">
        <v>59</v>
      </c>
      <c r="B61" s="64"/>
      <c r="C61" s="65"/>
      <c r="D61" s="64"/>
      <c r="E61" s="55" t="e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#N/A</v>
      </c>
      <c r="F61" s="55" t="e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#N/A</v>
      </c>
      <c r="G61" s="55" t="e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=D55,IF(G56=0,SUM(G52:G56)+D56,SUM(G52:G56))))))))))))))))</f>
        <v>#N/A</v>
      </c>
      <c r="H61" s="67"/>
      <c r="I61" s="67"/>
      <c r="J61" s="67"/>
      <c r="K61" s="67"/>
      <c r="L61" s="67"/>
      <c r="M61" s="69" t="str">
        <f>IF(SUM(E52:G58)=0,"",SUM(E61:G61))</f>
        <v/>
      </c>
      <c r="N61" s="67"/>
      <c r="O61" s="68"/>
      <c r="P61" s="67"/>
    </row>
    <row r="62" spans="1:16" x14ac:dyDescent="0.3">
      <c r="A62" s="73" t="e">
        <f>VLOOKUP(B62,Données!$D$3:$K$1003,4)</f>
        <v>#N/A</v>
      </c>
      <c r="B62" s="98"/>
      <c r="C62" s="80" t="e">
        <f>IF(B62=Données!$A$40,Données!$B$40,VLOOKUP(B62,Données!$D$3:$K$1003,2))</f>
        <v>#N/A</v>
      </c>
      <c r="D62" s="73" t="e">
        <f>IF(C62="Dummy",Données!$A$41,ROUNDDOWN(O62/P62,0))</f>
        <v>#N/A</v>
      </c>
      <c r="E62" s="53"/>
      <c r="F62" s="53"/>
      <c r="G62" s="53"/>
      <c r="H62" s="53"/>
      <c r="I62" s="53"/>
      <c r="J62" s="53"/>
      <c r="K62" s="53"/>
      <c r="L62" s="53"/>
      <c r="M62" s="71">
        <f t="shared" si="0"/>
        <v>0</v>
      </c>
      <c r="N62" s="71">
        <f t="shared" si="1"/>
        <v>0</v>
      </c>
      <c r="O62" s="72">
        <f t="shared" si="7"/>
        <v>0</v>
      </c>
      <c r="P62" s="71">
        <f t="shared" si="8"/>
        <v>0</v>
      </c>
    </row>
    <row r="63" spans="1:16" x14ac:dyDescent="0.3">
      <c r="A63" s="73" t="e">
        <f>VLOOKUP(B63,Données!$D$3:$K$1003,4)</f>
        <v>#N/A</v>
      </c>
      <c r="B63" s="98"/>
      <c r="C63" s="80" t="e">
        <f>IF(B63=Données!$A$40,Données!$B$40,VLOOKUP(B63,Données!$D$3:$K$1003,2))</f>
        <v>#N/A</v>
      </c>
      <c r="D63" s="73" t="e">
        <f>IF(C63="Dummy",Données!$A$41,ROUNDDOWN(O63/P63,0))</f>
        <v>#N/A</v>
      </c>
      <c r="E63" s="53"/>
      <c r="F63" s="53"/>
      <c r="G63" s="53"/>
      <c r="H63" s="53"/>
      <c r="I63" s="53"/>
      <c r="J63" s="53"/>
      <c r="K63" s="53"/>
      <c r="L63" s="53"/>
      <c r="M63" s="71">
        <f t="shared" si="0"/>
        <v>0</v>
      </c>
      <c r="N63" s="71">
        <f t="shared" si="1"/>
        <v>0</v>
      </c>
      <c r="O63" s="72">
        <f t="shared" si="7"/>
        <v>0</v>
      </c>
      <c r="P63" s="71">
        <f t="shared" si="8"/>
        <v>0</v>
      </c>
    </row>
    <row r="64" spans="1:16" x14ac:dyDescent="0.3">
      <c r="A64" s="73" t="e">
        <f>VLOOKUP(B64,Données!$D$3:$K$1003,4)</f>
        <v>#N/A</v>
      </c>
      <c r="B64" s="98"/>
      <c r="C64" s="80" t="e">
        <f>IF(B64=Données!$A$40,Données!$B$40,VLOOKUP(B64,Données!$D$3:$K$1003,2))</f>
        <v>#N/A</v>
      </c>
      <c r="D64" s="73" t="e">
        <f>IF(C64="Dummy",Données!$A$41,ROUNDDOWN(O64/P64,0))</f>
        <v>#N/A</v>
      </c>
      <c r="E64" s="53"/>
      <c r="F64" s="53"/>
      <c r="G64" s="53"/>
      <c r="H64" s="53"/>
      <c r="I64" s="53"/>
      <c r="J64" s="53"/>
      <c r="K64" s="53"/>
      <c r="L64" s="53"/>
      <c r="M64" s="71">
        <f t="shared" si="0"/>
        <v>0</v>
      </c>
      <c r="N64" s="71">
        <f t="shared" si="1"/>
        <v>0</v>
      </c>
      <c r="O64" s="72">
        <f t="shared" si="7"/>
        <v>0</v>
      </c>
      <c r="P64" s="71">
        <f t="shared" si="8"/>
        <v>0</v>
      </c>
    </row>
    <row r="65" spans="1:16" x14ac:dyDescent="0.3">
      <c r="A65" s="73" t="e">
        <f>VLOOKUP(B65,Données!$D$3:$K$1003,4)</f>
        <v>#N/A</v>
      </c>
      <c r="B65" s="98"/>
      <c r="C65" s="80" t="e">
        <f>IF(B65=Données!$A$40,Données!$B$40,VLOOKUP(B65,Données!$D$3:$K$1003,2))</f>
        <v>#N/A</v>
      </c>
      <c r="D65" s="73" t="e">
        <f>IF(C65="Dummy",Données!$A$41,ROUNDDOWN(O65/P65,0))</f>
        <v>#N/A</v>
      </c>
      <c r="E65" s="53"/>
      <c r="F65" s="53"/>
      <c r="G65" s="53"/>
      <c r="H65" s="53"/>
      <c r="I65" s="53"/>
      <c r="J65" s="53"/>
      <c r="K65" s="53"/>
      <c r="L65" s="53"/>
      <c r="M65" s="71">
        <f t="shared" si="0"/>
        <v>0</v>
      </c>
      <c r="N65" s="71">
        <f t="shared" si="1"/>
        <v>0</v>
      </c>
      <c r="O65" s="72">
        <f t="shared" si="7"/>
        <v>0</v>
      </c>
      <c r="P65" s="71">
        <f t="shared" si="8"/>
        <v>0</v>
      </c>
    </row>
    <row r="66" spans="1:16" x14ac:dyDescent="0.3">
      <c r="A66" s="73" t="e">
        <f>VLOOKUP(B66,Données!$D$3:$K$1003,4)</f>
        <v>#N/A</v>
      </c>
      <c r="B66" s="98"/>
      <c r="C66" s="80" t="e">
        <f>IF(B66=Données!$A$40,Données!$B$40,VLOOKUP(B66,Données!$D$3:$K$1003,2))</f>
        <v>#N/A</v>
      </c>
      <c r="D66" s="73" t="e">
        <f>IF(C66="Dummy",Données!$A$41,ROUNDDOWN(O66/P66,0))</f>
        <v>#N/A</v>
      </c>
      <c r="E66" s="53"/>
      <c r="F66" s="53"/>
      <c r="G66" s="53"/>
      <c r="H66" s="53"/>
      <c r="I66" s="53"/>
      <c r="J66" s="53"/>
      <c r="K66" s="53"/>
      <c r="L66" s="53"/>
      <c r="M66" s="71">
        <f t="shared" si="0"/>
        <v>0</v>
      </c>
      <c r="N66" s="71">
        <f t="shared" si="1"/>
        <v>0</v>
      </c>
      <c r="O66" s="72">
        <f t="shared" si="7"/>
        <v>0</v>
      </c>
      <c r="P66" s="71">
        <f t="shared" si="8"/>
        <v>0</v>
      </c>
    </row>
    <row r="67" spans="1:16" x14ac:dyDescent="0.3">
      <c r="A67" s="75" t="s">
        <v>237</v>
      </c>
      <c r="B67" s="98"/>
      <c r="C67" s="94" t="e">
        <f>VLOOKUP(B67,Données!$D$3:$K$1003,2)</f>
        <v>#N/A</v>
      </c>
      <c r="D67" s="75" t="e">
        <f>VLOOKUP(B67,Données!$D$3:$K$1003,3)</f>
        <v>#N/A</v>
      </c>
      <c r="E67" s="53"/>
      <c r="F67" s="53"/>
      <c r="G67" s="53"/>
      <c r="H67" s="53"/>
      <c r="I67" s="53"/>
      <c r="J67" s="53"/>
      <c r="K67" s="53"/>
      <c r="L67" s="53"/>
      <c r="M67" s="95">
        <f t="shared" ref="M67:M70" si="24">SUM(E67:G67)</f>
        <v>0</v>
      </c>
      <c r="N67" s="95">
        <f t="shared" ref="N67:N70" si="25">COUNTIF(E67:G67,"&gt;0")</f>
        <v>0</v>
      </c>
      <c r="O67" s="96">
        <f t="shared" ref="O67:P70" si="26">M67</f>
        <v>0</v>
      </c>
      <c r="P67" s="95">
        <f t="shared" si="26"/>
        <v>0</v>
      </c>
    </row>
    <row r="68" spans="1:16" x14ac:dyDescent="0.3">
      <c r="A68" s="75" t="s">
        <v>237</v>
      </c>
      <c r="B68" s="98"/>
      <c r="C68" s="94" t="e">
        <f>VLOOKUP(B68,Données!$D$3:$K$1003,2)</f>
        <v>#N/A</v>
      </c>
      <c r="D68" s="75" t="e">
        <f>VLOOKUP(B68,Données!$D$3:$K$1003,3)</f>
        <v>#N/A</v>
      </c>
      <c r="E68" s="53"/>
      <c r="F68" s="53"/>
      <c r="G68" s="53"/>
      <c r="H68" s="53"/>
      <c r="I68" s="53"/>
      <c r="J68" s="53"/>
      <c r="K68" s="53"/>
      <c r="L68" s="53"/>
      <c r="M68" s="95">
        <f t="shared" si="24"/>
        <v>0</v>
      </c>
      <c r="N68" s="95">
        <f t="shared" si="25"/>
        <v>0</v>
      </c>
      <c r="O68" s="96">
        <f t="shared" si="26"/>
        <v>0</v>
      </c>
      <c r="P68" s="95">
        <f t="shared" si="26"/>
        <v>0</v>
      </c>
    </row>
    <row r="69" spans="1:16" x14ac:dyDescent="0.3">
      <c r="A69" s="90" t="s">
        <v>240</v>
      </c>
      <c r="B69" s="98"/>
      <c r="C69" s="91" t="e">
        <f>VLOOKUP(B69,Données!$D$3:$K$1003,2)</f>
        <v>#N/A</v>
      </c>
      <c r="D69" s="90" t="e">
        <f>IF(C69="Dummy",Données!$A$41,ROUNDDOWN(SUM(E69:G69)/3,))</f>
        <v>#N/A</v>
      </c>
      <c r="E69" s="53"/>
      <c r="F69" s="53"/>
      <c r="G69" s="53"/>
      <c r="H69" s="53"/>
      <c r="I69" s="53"/>
      <c r="J69" s="53"/>
      <c r="K69" s="53"/>
      <c r="L69" s="53"/>
      <c r="M69" s="92">
        <f t="shared" si="24"/>
        <v>0</v>
      </c>
      <c r="N69" s="92">
        <f t="shared" si="25"/>
        <v>0</v>
      </c>
      <c r="O69" s="93">
        <f t="shared" si="26"/>
        <v>0</v>
      </c>
      <c r="P69" s="92">
        <f t="shared" si="26"/>
        <v>0</v>
      </c>
    </row>
    <row r="70" spans="1:16" x14ac:dyDescent="0.3">
      <c r="A70" s="90" t="s">
        <v>240</v>
      </c>
      <c r="B70" s="98"/>
      <c r="C70" s="91" t="e">
        <f>VLOOKUP(B70,Données!$D$3:$K$1003,2)</f>
        <v>#N/A</v>
      </c>
      <c r="D70" s="90" t="e">
        <f>IF(C70="Dummy",Données!$A$41,ROUNDDOWN(SUM(E70:G70)/3,))</f>
        <v>#N/A</v>
      </c>
      <c r="E70" s="53"/>
      <c r="F70" s="53"/>
      <c r="G70" s="53"/>
      <c r="H70" s="53"/>
      <c r="I70" s="53"/>
      <c r="J70" s="53"/>
      <c r="K70" s="53"/>
      <c r="L70" s="53"/>
      <c r="M70" s="92">
        <f t="shared" si="24"/>
        <v>0</v>
      </c>
      <c r="N70" s="92">
        <f t="shared" si="25"/>
        <v>0</v>
      </c>
      <c r="O70" s="93">
        <f t="shared" si="26"/>
        <v>0</v>
      </c>
      <c r="P70" s="92">
        <f t="shared" si="26"/>
        <v>0</v>
      </c>
    </row>
    <row r="71" spans="1:16" x14ac:dyDescent="0.3">
      <c r="A71" s="70" t="s">
        <v>60</v>
      </c>
      <c r="B71" s="64"/>
      <c r="C71" s="65"/>
      <c r="D71" s="64"/>
      <c r="E71" s="55" t="e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#N/A</v>
      </c>
      <c r="F71" s="55" t="e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#N/A</v>
      </c>
      <c r="G71" s="55" t="e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=D65,IF(G66=0,SUM(G62:G66)+D66,SUM(G62:G66))))))))))))))))</f>
        <v>#N/A</v>
      </c>
      <c r="H71" s="67"/>
      <c r="I71" s="67"/>
      <c r="J71" s="67"/>
      <c r="K71" s="67"/>
      <c r="L71" s="67"/>
      <c r="M71" s="69" t="str">
        <f>IF(SUM(E62:G68)=0,"",SUM(E71:G71))</f>
        <v/>
      </c>
      <c r="N71" s="67"/>
      <c r="O71" s="68"/>
      <c r="P71" s="67"/>
    </row>
    <row r="72" spans="1:16" x14ac:dyDescent="0.3">
      <c r="A72" s="73" t="e">
        <f>VLOOKUP(B72,Données!$D$3:$K$1003,4)</f>
        <v>#N/A</v>
      </c>
      <c r="B72" s="98"/>
      <c r="C72" s="80" t="e">
        <f>IF(B72=Données!$A$40,Données!$B$40,VLOOKUP(B72,Données!$D$3:$K$1003,2))</f>
        <v>#N/A</v>
      </c>
      <c r="D72" s="73" t="e">
        <f>IF(C72="Dummy",Données!$A$41,ROUNDDOWN(O72/P72,0))</f>
        <v>#N/A</v>
      </c>
      <c r="E72" s="53"/>
      <c r="F72" s="53"/>
      <c r="G72" s="53"/>
      <c r="H72" s="53"/>
      <c r="I72" s="53"/>
      <c r="J72" s="53"/>
      <c r="K72" s="53"/>
      <c r="L72" s="53"/>
      <c r="M72" s="71">
        <f t="shared" si="0"/>
        <v>0</v>
      </c>
      <c r="N72" s="71">
        <f t="shared" si="1"/>
        <v>0</v>
      </c>
      <c r="O72" s="72">
        <f t="shared" si="7"/>
        <v>0</v>
      </c>
      <c r="P72" s="71">
        <f t="shared" si="8"/>
        <v>0</v>
      </c>
    </row>
    <row r="73" spans="1:16" x14ac:dyDescent="0.3">
      <c r="A73" s="73" t="e">
        <f>VLOOKUP(B73,Données!$D$3:$K$1003,4)</f>
        <v>#N/A</v>
      </c>
      <c r="B73" s="98"/>
      <c r="C73" s="80" t="e">
        <f>IF(B73=Données!$A$40,Données!$B$40,VLOOKUP(B73,Données!$D$3:$K$1003,2))</f>
        <v>#N/A</v>
      </c>
      <c r="D73" s="73" t="e">
        <f>IF(C73="Dummy",Données!$A$41,ROUNDDOWN(O73/P73,0))</f>
        <v>#N/A</v>
      </c>
      <c r="E73" s="53"/>
      <c r="F73" s="53"/>
      <c r="G73" s="53"/>
      <c r="H73" s="53"/>
      <c r="I73" s="53"/>
      <c r="J73" s="53"/>
      <c r="K73" s="53"/>
      <c r="L73" s="53"/>
      <c r="M73" s="71">
        <f t="shared" si="0"/>
        <v>0</v>
      </c>
      <c r="N73" s="71">
        <f t="shared" si="1"/>
        <v>0</v>
      </c>
      <c r="O73" s="72">
        <f t="shared" si="7"/>
        <v>0</v>
      </c>
      <c r="P73" s="71">
        <f t="shared" si="8"/>
        <v>0</v>
      </c>
    </row>
    <row r="74" spans="1:16" x14ac:dyDescent="0.3">
      <c r="A74" s="73" t="e">
        <f>VLOOKUP(B74,Données!$D$3:$K$1003,4)</f>
        <v>#N/A</v>
      </c>
      <c r="B74" s="98"/>
      <c r="C74" s="80" t="e">
        <f>IF(B74=Données!$A$40,Données!$B$40,VLOOKUP(B74,Données!$D$3:$K$1003,2))</f>
        <v>#N/A</v>
      </c>
      <c r="D74" s="73" t="e">
        <f>IF(C74="Dummy",Données!$A$41,ROUNDDOWN(O74/P74,0))</f>
        <v>#N/A</v>
      </c>
      <c r="E74" s="53"/>
      <c r="F74" s="53"/>
      <c r="G74" s="53"/>
      <c r="H74" s="53"/>
      <c r="I74" s="53"/>
      <c r="J74" s="53"/>
      <c r="K74" s="53"/>
      <c r="L74" s="53"/>
      <c r="M74" s="71">
        <f t="shared" si="0"/>
        <v>0</v>
      </c>
      <c r="N74" s="71">
        <f t="shared" si="1"/>
        <v>0</v>
      </c>
      <c r="O74" s="72">
        <f t="shared" si="7"/>
        <v>0</v>
      </c>
      <c r="P74" s="71">
        <f t="shared" si="8"/>
        <v>0</v>
      </c>
    </row>
    <row r="75" spans="1:16" x14ac:dyDescent="0.3">
      <c r="A75" s="73" t="e">
        <f>VLOOKUP(B75,Données!$D$3:$K$1003,4)</f>
        <v>#N/A</v>
      </c>
      <c r="B75" s="98"/>
      <c r="C75" s="80" t="e">
        <f>IF(B75=Données!$A$40,Données!$B$40,VLOOKUP(B75,Données!$D$3:$K$1003,2))</f>
        <v>#N/A</v>
      </c>
      <c r="D75" s="73" t="e">
        <f>IF(C75="Dummy",Données!$A$41,ROUNDDOWN(O75/P75,0))</f>
        <v>#N/A</v>
      </c>
      <c r="E75" s="53"/>
      <c r="F75" s="53"/>
      <c r="G75" s="53"/>
      <c r="H75" s="53"/>
      <c r="I75" s="53"/>
      <c r="J75" s="53"/>
      <c r="K75" s="53"/>
      <c r="L75" s="53"/>
      <c r="M75" s="71">
        <f t="shared" si="0"/>
        <v>0</v>
      </c>
      <c r="N75" s="71">
        <f t="shared" si="1"/>
        <v>0</v>
      </c>
      <c r="O75" s="72">
        <f t="shared" si="7"/>
        <v>0</v>
      </c>
      <c r="P75" s="71">
        <f t="shared" si="8"/>
        <v>0</v>
      </c>
    </row>
    <row r="76" spans="1:16" x14ac:dyDescent="0.3">
      <c r="A76" s="73" t="e">
        <f>VLOOKUP(B76,Données!$D$3:$K$1003,4)</f>
        <v>#N/A</v>
      </c>
      <c r="B76" s="98"/>
      <c r="C76" s="80" t="e">
        <f>IF(B76=Données!$A$40,Données!$B$40,VLOOKUP(B76,Données!$D$3:$K$1003,2))</f>
        <v>#N/A</v>
      </c>
      <c r="D76" s="73" t="e">
        <f>IF(C76="Dummy",Données!$A$41,ROUNDDOWN(O76/P76,0))</f>
        <v>#N/A</v>
      </c>
      <c r="E76" s="53"/>
      <c r="F76" s="53"/>
      <c r="G76" s="53"/>
      <c r="H76" s="53"/>
      <c r="I76" s="53"/>
      <c r="J76" s="53"/>
      <c r="K76" s="53"/>
      <c r="L76" s="53"/>
      <c r="M76" s="71">
        <f t="shared" si="0"/>
        <v>0</v>
      </c>
      <c r="N76" s="71">
        <f t="shared" si="1"/>
        <v>0</v>
      </c>
      <c r="O76" s="72">
        <f t="shared" si="7"/>
        <v>0</v>
      </c>
      <c r="P76" s="71">
        <f t="shared" si="8"/>
        <v>0</v>
      </c>
    </row>
    <row r="77" spans="1:16" x14ac:dyDescent="0.3">
      <c r="A77" s="75" t="s">
        <v>237</v>
      </c>
      <c r="B77" s="98"/>
      <c r="C77" s="94" t="e">
        <f>VLOOKUP(B77,Données!$D$3:$K$1003,2)</f>
        <v>#N/A</v>
      </c>
      <c r="D77" s="75" t="e">
        <f>VLOOKUP(B77,Données!$D$3:$K$1003,3)</f>
        <v>#N/A</v>
      </c>
      <c r="E77" s="53"/>
      <c r="F77" s="53"/>
      <c r="G77" s="53"/>
      <c r="H77" s="53"/>
      <c r="I77" s="53"/>
      <c r="J77" s="53"/>
      <c r="K77" s="53"/>
      <c r="L77" s="53"/>
      <c r="M77" s="95">
        <f t="shared" ref="M77:M80" si="27">SUM(E77:G77)</f>
        <v>0</v>
      </c>
      <c r="N77" s="95">
        <f t="shared" ref="N77:N80" si="28">COUNTIF(E77:G77,"&gt;0")</f>
        <v>0</v>
      </c>
      <c r="O77" s="96">
        <f t="shared" ref="O77:P80" si="29">M77</f>
        <v>0</v>
      </c>
      <c r="P77" s="95">
        <f t="shared" si="29"/>
        <v>0</v>
      </c>
    </row>
    <row r="78" spans="1:16" x14ac:dyDescent="0.3">
      <c r="A78" s="75" t="s">
        <v>237</v>
      </c>
      <c r="B78" s="98"/>
      <c r="C78" s="94" t="e">
        <f>VLOOKUP(B78,Données!$D$3:$K$1003,2)</f>
        <v>#N/A</v>
      </c>
      <c r="D78" s="75" t="e">
        <f>VLOOKUP(B78,Données!$D$3:$K$1003,3)</f>
        <v>#N/A</v>
      </c>
      <c r="E78" s="53"/>
      <c r="F78" s="53"/>
      <c r="G78" s="53"/>
      <c r="H78" s="53"/>
      <c r="I78" s="53"/>
      <c r="J78" s="53"/>
      <c r="K78" s="53"/>
      <c r="L78" s="53"/>
      <c r="M78" s="95">
        <f t="shared" si="27"/>
        <v>0</v>
      </c>
      <c r="N78" s="95">
        <f t="shared" si="28"/>
        <v>0</v>
      </c>
      <c r="O78" s="96">
        <f t="shared" si="29"/>
        <v>0</v>
      </c>
      <c r="P78" s="95">
        <f t="shared" si="29"/>
        <v>0</v>
      </c>
    </row>
    <row r="79" spans="1:16" x14ac:dyDescent="0.3">
      <c r="A79" s="90" t="s">
        <v>240</v>
      </c>
      <c r="B79" s="98"/>
      <c r="C79" s="91" t="e">
        <f>VLOOKUP(B79,Données!$D$3:$K$1003,2)</f>
        <v>#N/A</v>
      </c>
      <c r="D79" s="90" t="e">
        <f>IF(C79="Dummy",Données!$A$41,ROUNDDOWN(SUM(E79:G79)/3,))</f>
        <v>#N/A</v>
      </c>
      <c r="E79" s="53"/>
      <c r="F79" s="53"/>
      <c r="G79" s="53"/>
      <c r="H79" s="53"/>
      <c r="I79" s="53"/>
      <c r="J79" s="53"/>
      <c r="K79" s="53"/>
      <c r="L79" s="53"/>
      <c r="M79" s="92">
        <f t="shared" si="27"/>
        <v>0</v>
      </c>
      <c r="N79" s="92">
        <f t="shared" si="28"/>
        <v>0</v>
      </c>
      <c r="O79" s="93">
        <f t="shared" si="29"/>
        <v>0</v>
      </c>
      <c r="P79" s="92">
        <f t="shared" si="29"/>
        <v>0</v>
      </c>
    </row>
    <row r="80" spans="1:16" x14ac:dyDescent="0.3">
      <c r="A80" s="90" t="s">
        <v>240</v>
      </c>
      <c r="B80" s="98"/>
      <c r="C80" s="91" t="e">
        <f>VLOOKUP(B80,Données!$D$3:$K$1003,2)</f>
        <v>#N/A</v>
      </c>
      <c r="D80" s="90" t="e">
        <f>IF(C80="Dummy",Données!$A$41,ROUNDDOWN(SUM(E80:G80)/3,))</f>
        <v>#N/A</v>
      </c>
      <c r="E80" s="53"/>
      <c r="F80" s="53"/>
      <c r="G80" s="53"/>
      <c r="H80" s="53"/>
      <c r="I80" s="53"/>
      <c r="J80" s="53"/>
      <c r="K80" s="53"/>
      <c r="L80" s="53"/>
      <c r="M80" s="92">
        <f t="shared" si="27"/>
        <v>0</v>
      </c>
      <c r="N80" s="92">
        <f t="shared" si="28"/>
        <v>0</v>
      </c>
      <c r="O80" s="93">
        <f t="shared" si="29"/>
        <v>0</v>
      </c>
      <c r="P80" s="92">
        <f t="shared" si="29"/>
        <v>0</v>
      </c>
    </row>
    <row r="81" spans="1:16" x14ac:dyDescent="0.3">
      <c r="A81" s="70" t="s">
        <v>61</v>
      </c>
      <c r="B81" s="64"/>
      <c r="C81" s="65"/>
      <c r="D81" s="64"/>
      <c r="E81" s="55" t="e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#N/A</v>
      </c>
      <c r="F81" s="55" t="e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#N/A</v>
      </c>
      <c r="G81" s="55" t="e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=D75,IF(G76=0,SUM(G72:G76)+D76,SUM(G72:G76))))))))))))))))</f>
        <v>#N/A</v>
      </c>
      <c r="H81" s="67"/>
      <c r="I81" s="67"/>
      <c r="J81" s="67"/>
      <c r="K81" s="67"/>
      <c r="L81" s="67"/>
      <c r="M81" s="69" t="str">
        <f>IF(SUM(E72:G78)=0,"",SUM(E81:G81))</f>
        <v/>
      </c>
      <c r="N81" s="67"/>
      <c r="O81" s="68"/>
      <c r="P81" s="67"/>
    </row>
    <row r="82" spans="1:16" x14ac:dyDescent="0.3">
      <c r="A82" s="73" t="e">
        <f>VLOOKUP(B82,Données!$D$3:$K$1003,4)</f>
        <v>#N/A</v>
      </c>
      <c r="B82" s="98"/>
      <c r="C82" s="80" t="e">
        <f>IF(B82=Données!$A$40,Données!$B$40,VLOOKUP(B82,Données!$D$3:$K$1003,2))</f>
        <v>#N/A</v>
      </c>
      <c r="D82" s="73" t="e">
        <f>IF(C82="Dummy",Données!$A$41,ROUNDDOWN(O82/P82,0))</f>
        <v>#N/A</v>
      </c>
      <c r="E82" s="53"/>
      <c r="F82" s="53"/>
      <c r="G82" s="53"/>
      <c r="H82" s="53"/>
      <c r="I82" s="53"/>
      <c r="J82" s="53"/>
      <c r="K82" s="53"/>
      <c r="L82" s="53"/>
      <c r="M82" s="71">
        <f t="shared" si="0"/>
        <v>0</v>
      </c>
      <c r="N82" s="71">
        <f t="shared" si="1"/>
        <v>0</v>
      </c>
      <c r="O82" s="72">
        <f t="shared" si="7"/>
        <v>0</v>
      </c>
      <c r="P82" s="71">
        <f t="shared" si="8"/>
        <v>0</v>
      </c>
    </row>
    <row r="83" spans="1:16" x14ac:dyDescent="0.3">
      <c r="A83" s="73" t="e">
        <f>VLOOKUP(B83,Données!$D$3:$K$1003,4)</f>
        <v>#N/A</v>
      </c>
      <c r="B83" s="98"/>
      <c r="C83" s="80" t="e">
        <f>IF(B83=Données!$A$40,Données!$B$40,VLOOKUP(B83,Données!$D$3:$K$1003,2))</f>
        <v>#N/A</v>
      </c>
      <c r="D83" s="73" t="e">
        <f>IF(C83="Dummy",Données!$A$41,ROUNDDOWN(O83/P83,0))</f>
        <v>#N/A</v>
      </c>
      <c r="E83" s="53"/>
      <c r="F83" s="53"/>
      <c r="G83" s="53"/>
      <c r="H83" s="53"/>
      <c r="I83" s="53"/>
      <c r="J83" s="53"/>
      <c r="K83" s="53"/>
      <c r="L83" s="53"/>
      <c r="M83" s="71">
        <f t="shared" si="0"/>
        <v>0</v>
      </c>
      <c r="N83" s="71">
        <f t="shared" si="1"/>
        <v>0</v>
      </c>
      <c r="O83" s="72">
        <f t="shared" si="7"/>
        <v>0</v>
      </c>
      <c r="P83" s="71">
        <f t="shared" si="8"/>
        <v>0</v>
      </c>
    </row>
    <row r="84" spans="1:16" x14ac:dyDescent="0.3">
      <c r="A84" s="73" t="e">
        <f>VLOOKUP(B84,Données!$D$3:$K$1003,4)</f>
        <v>#N/A</v>
      </c>
      <c r="B84" s="98"/>
      <c r="C84" s="80" t="e">
        <f>IF(B84=Données!$A$40,Données!$B$40,VLOOKUP(B84,Données!$D$3:$K$1003,2))</f>
        <v>#N/A</v>
      </c>
      <c r="D84" s="73" t="e">
        <f>IF(C84="Dummy",Données!$A$41,ROUNDDOWN(O84/P84,0))</f>
        <v>#N/A</v>
      </c>
      <c r="E84" s="53"/>
      <c r="F84" s="53"/>
      <c r="G84" s="53"/>
      <c r="H84" s="53"/>
      <c r="I84" s="53"/>
      <c r="J84" s="53"/>
      <c r="K84" s="53"/>
      <c r="L84" s="53"/>
      <c r="M84" s="71">
        <f t="shared" si="0"/>
        <v>0</v>
      </c>
      <c r="N84" s="71">
        <f t="shared" si="1"/>
        <v>0</v>
      </c>
      <c r="O84" s="72">
        <f t="shared" si="7"/>
        <v>0</v>
      </c>
      <c r="P84" s="71">
        <f t="shared" si="8"/>
        <v>0</v>
      </c>
    </row>
    <row r="85" spans="1:16" x14ac:dyDescent="0.3">
      <c r="A85" s="73" t="e">
        <f>VLOOKUP(B85,Données!$D$3:$K$1003,4)</f>
        <v>#N/A</v>
      </c>
      <c r="B85" s="98"/>
      <c r="C85" s="80" t="e">
        <f>IF(B85=Données!$A$40,Données!$B$40,VLOOKUP(B85,Données!$D$3:$K$1003,2))</f>
        <v>#N/A</v>
      </c>
      <c r="D85" s="73" t="e">
        <f>IF(C85="Dummy",Données!$A$41,ROUNDDOWN(O85/P85,0))</f>
        <v>#N/A</v>
      </c>
      <c r="E85" s="53"/>
      <c r="F85" s="53"/>
      <c r="G85" s="53"/>
      <c r="H85" s="53"/>
      <c r="I85" s="53"/>
      <c r="J85" s="53"/>
      <c r="K85" s="53"/>
      <c r="L85" s="53"/>
      <c r="M85" s="71">
        <f t="shared" si="0"/>
        <v>0</v>
      </c>
      <c r="N85" s="71">
        <f t="shared" si="1"/>
        <v>0</v>
      </c>
      <c r="O85" s="72">
        <f t="shared" si="7"/>
        <v>0</v>
      </c>
      <c r="P85" s="71">
        <f t="shared" si="8"/>
        <v>0</v>
      </c>
    </row>
    <row r="86" spans="1:16" x14ac:dyDescent="0.3">
      <c r="A86" s="73" t="e">
        <f>VLOOKUP(B86,Données!$D$3:$K$1003,4)</f>
        <v>#N/A</v>
      </c>
      <c r="B86" s="98"/>
      <c r="C86" s="80" t="e">
        <f>IF(B86=Données!$A$40,Données!$B$40,VLOOKUP(B86,Données!$D$3:$K$1003,2))</f>
        <v>#N/A</v>
      </c>
      <c r="D86" s="73" t="e">
        <f>IF(C86="Dummy",Données!$A$41,ROUNDDOWN(O86/P86,0))</f>
        <v>#N/A</v>
      </c>
      <c r="E86" s="53"/>
      <c r="F86" s="53"/>
      <c r="G86" s="53"/>
      <c r="H86" s="53"/>
      <c r="I86" s="53"/>
      <c r="J86" s="53"/>
      <c r="K86" s="53"/>
      <c r="L86" s="53"/>
      <c r="M86" s="71">
        <f t="shared" si="0"/>
        <v>0</v>
      </c>
      <c r="N86" s="71">
        <f t="shared" si="1"/>
        <v>0</v>
      </c>
      <c r="O86" s="72">
        <f t="shared" si="7"/>
        <v>0</v>
      </c>
      <c r="P86" s="71">
        <f t="shared" si="8"/>
        <v>0</v>
      </c>
    </row>
    <row r="87" spans="1:16" x14ac:dyDescent="0.3">
      <c r="A87" s="75" t="s">
        <v>237</v>
      </c>
      <c r="B87" s="98"/>
      <c r="C87" s="94" t="e">
        <f>VLOOKUP(B87,Données!$D$3:$K$1003,2)</f>
        <v>#N/A</v>
      </c>
      <c r="D87" s="75" t="e">
        <f>VLOOKUP(B87,Données!$D$3:$K$1003,3)</f>
        <v>#N/A</v>
      </c>
      <c r="E87" s="53"/>
      <c r="F87" s="53"/>
      <c r="G87" s="53"/>
      <c r="H87" s="53"/>
      <c r="I87" s="53"/>
      <c r="J87" s="53"/>
      <c r="K87" s="53"/>
      <c r="L87" s="53"/>
      <c r="M87" s="95">
        <f t="shared" ref="M87:M90" si="30">SUM(E87:G87)</f>
        <v>0</v>
      </c>
      <c r="N87" s="95">
        <f t="shared" ref="N87:N90" si="31">COUNTIF(E87:G87,"&gt;0")</f>
        <v>0</v>
      </c>
      <c r="O87" s="96">
        <f t="shared" ref="O87:P90" si="32">M87</f>
        <v>0</v>
      </c>
      <c r="P87" s="95">
        <f t="shared" si="32"/>
        <v>0</v>
      </c>
    </row>
    <row r="88" spans="1:16" x14ac:dyDescent="0.3">
      <c r="A88" s="75" t="s">
        <v>237</v>
      </c>
      <c r="B88" s="98"/>
      <c r="C88" s="94" t="e">
        <f>VLOOKUP(B88,Données!$D$3:$K$1003,2)</f>
        <v>#N/A</v>
      </c>
      <c r="D88" s="75" t="e">
        <f>VLOOKUP(B88,Données!$D$3:$K$1003,3)</f>
        <v>#N/A</v>
      </c>
      <c r="E88" s="53"/>
      <c r="F88" s="53"/>
      <c r="G88" s="53"/>
      <c r="H88" s="53"/>
      <c r="I88" s="53"/>
      <c r="J88" s="53"/>
      <c r="K88" s="53"/>
      <c r="L88" s="53"/>
      <c r="M88" s="95">
        <f t="shared" si="30"/>
        <v>0</v>
      </c>
      <c r="N88" s="95">
        <f t="shared" si="31"/>
        <v>0</v>
      </c>
      <c r="O88" s="96">
        <f t="shared" si="32"/>
        <v>0</v>
      </c>
      <c r="P88" s="95">
        <f t="shared" si="32"/>
        <v>0</v>
      </c>
    </row>
    <row r="89" spans="1:16" x14ac:dyDescent="0.3">
      <c r="A89" s="90" t="s">
        <v>240</v>
      </c>
      <c r="B89" s="98"/>
      <c r="C89" s="91" t="e">
        <f>VLOOKUP(B89,Données!$D$3:$K$1003,2)</f>
        <v>#N/A</v>
      </c>
      <c r="D89" s="90" t="e">
        <f>IF(C89="Dummy",Données!$A$41,ROUNDDOWN(SUM(E89:G89)/3,))</f>
        <v>#N/A</v>
      </c>
      <c r="E89" s="53"/>
      <c r="F89" s="53"/>
      <c r="G89" s="53"/>
      <c r="H89" s="53"/>
      <c r="I89" s="53"/>
      <c r="J89" s="53"/>
      <c r="K89" s="53"/>
      <c r="L89" s="53"/>
      <c r="M89" s="92">
        <f t="shared" si="30"/>
        <v>0</v>
      </c>
      <c r="N89" s="92">
        <f t="shared" si="31"/>
        <v>0</v>
      </c>
      <c r="O89" s="93">
        <f t="shared" si="32"/>
        <v>0</v>
      </c>
      <c r="P89" s="92">
        <f t="shared" si="32"/>
        <v>0</v>
      </c>
    </row>
    <row r="90" spans="1:16" x14ac:dyDescent="0.3">
      <c r="A90" s="90" t="s">
        <v>240</v>
      </c>
      <c r="B90" s="98"/>
      <c r="C90" s="91" t="e">
        <f>VLOOKUP(B90,Données!$D$3:$K$1003,2)</f>
        <v>#N/A</v>
      </c>
      <c r="D90" s="90" t="e">
        <f>IF(C90="Dummy",Données!$A$41,ROUNDDOWN(SUM(E90:G90)/3,))</f>
        <v>#N/A</v>
      </c>
      <c r="E90" s="53"/>
      <c r="F90" s="53"/>
      <c r="G90" s="53"/>
      <c r="H90" s="53"/>
      <c r="I90" s="53"/>
      <c r="J90" s="53"/>
      <c r="K90" s="53"/>
      <c r="L90" s="53"/>
      <c r="M90" s="92">
        <f t="shared" si="30"/>
        <v>0</v>
      </c>
      <c r="N90" s="92">
        <f t="shared" si="31"/>
        <v>0</v>
      </c>
      <c r="O90" s="93">
        <f t="shared" si="32"/>
        <v>0</v>
      </c>
      <c r="P90" s="92">
        <f t="shared" si="32"/>
        <v>0</v>
      </c>
    </row>
    <row r="91" spans="1:16" x14ac:dyDescent="0.3">
      <c r="A91" s="70" t="s">
        <v>62</v>
      </c>
      <c r="B91" s="64"/>
      <c r="C91" s="65"/>
      <c r="D91" s="64"/>
      <c r="E91" s="55" t="e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#N/A</v>
      </c>
      <c r="F91" s="55" t="e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#N/A</v>
      </c>
      <c r="G91" s="55" t="e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=D85,IF(G86=0,SUM(G82:G86)+D86,SUM(G82:G86))))))))))))))))</f>
        <v>#N/A</v>
      </c>
      <c r="H91" s="67"/>
      <c r="I91" s="67"/>
      <c r="J91" s="67"/>
      <c r="K91" s="67"/>
      <c r="L91" s="67"/>
      <c r="M91" s="69" t="str">
        <f>IF(SUM(E82:G88)=0,"",SUM(E91:G91))</f>
        <v/>
      </c>
      <c r="N91" s="67"/>
      <c r="O91" s="68"/>
      <c r="P91" s="67"/>
    </row>
    <row r="92" spans="1:16" x14ac:dyDescent="0.3">
      <c r="A92" s="73" t="e">
        <f>VLOOKUP(B92,Données!$D$3:$K$1003,4)</f>
        <v>#N/A</v>
      </c>
      <c r="B92" s="98"/>
      <c r="C92" s="80" t="e">
        <f>IF(B92=Données!$A$40,Données!$B$40,VLOOKUP(B92,Données!$D$3:$K$1003,2))</f>
        <v>#N/A</v>
      </c>
      <c r="D92" s="73" t="e">
        <f>IF(C92="Dummy",Données!$A$41,ROUNDDOWN(O92/P92,0))</f>
        <v>#N/A</v>
      </c>
      <c r="E92" s="53"/>
      <c r="F92" s="53"/>
      <c r="G92" s="53"/>
      <c r="H92" s="53"/>
      <c r="I92" s="53"/>
      <c r="J92" s="53"/>
      <c r="K92" s="53"/>
      <c r="L92" s="53"/>
      <c r="M92" s="71">
        <f t="shared" si="0"/>
        <v>0</v>
      </c>
      <c r="N92" s="71">
        <f t="shared" si="1"/>
        <v>0</v>
      </c>
      <c r="O92" s="72">
        <f t="shared" ref="O92:O152" si="33">M92</f>
        <v>0</v>
      </c>
      <c r="P92" s="71">
        <f t="shared" ref="P92:P152" si="34">N92</f>
        <v>0</v>
      </c>
    </row>
    <row r="93" spans="1:16" x14ac:dyDescent="0.3">
      <c r="A93" s="73" t="e">
        <f>VLOOKUP(B93,Données!$D$3:$K$1003,4)</f>
        <v>#N/A</v>
      </c>
      <c r="B93" s="98"/>
      <c r="C93" s="80" t="e">
        <f>IF(B93=Données!$A$40,Données!$B$40,VLOOKUP(B93,Données!$D$3:$K$1003,2))</f>
        <v>#N/A</v>
      </c>
      <c r="D93" s="73" t="e">
        <f>IF(C93="Dummy",Données!$A$41,ROUNDDOWN(O93/P93,0))</f>
        <v>#N/A</v>
      </c>
      <c r="E93" s="53"/>
      <c r="F93" s="53"/>
      <c r="G93" s="53"/>
      <c r="H93" s="53"/>
      <c r="I93" s="53"/>
      <c r="J93" s="53"/>
      <c r="K93" s="53"/>
      <c r="L93" s="53"/>
      <c r="M93" s="71">
        <f t="shared" si="0"/>
        <v>0</v>
      </c>
      <c r="N93" s="71">
        <f t="shared" si="1"/>
        <v>0</v>
      </c>
      <c r="O93" s="72">
        <f t="shared" si="33"/>
        <v>0</v>
      </c>
      <c r="P93" s="71">
        <f t="shared" si="34"/>
        <v>0</v>
      </c>
    </row>
    <row r="94" spans="1:16" x14ac:dyDescent="0.3">
      <c r="A94" s="73" t="e">
        <f>VLOOKUP(B94,Données!$D$3:$K$1003,4)</f>
        <v>#N/A</v>
      </c>
      <c r="B94" s="98"/>
      <c r="C94" s="80" t="e">
        <f>IF(B94=Données!$A$40,Données!$B$40,VLOOKUP(B94,Données!$D$3:$K$1003,2))</f>
        <v>#N/A</v>
      </c>
      <c r="D94" s="73" t="e">
        <f>IF(C94="Dummy",Données!$A$41,ROUNDDOWN(O94/P94,0))</f>
        <v>#N/A</v>
      </c>
      <c r="E94" s="53"/>
      <c r="F94" s="53"/>
      <c r="G94" s="53"/>
      <c r="H94" s="53"/>
      <c r="I94" s="53"/>
      <c r="J94" s="53"/>
      <c r="K94" s="53"/>
      <c r="L94" s="53"/>
      <c r="M94" s="71">
        <f t="shared" si="0"/>
        <v>0</v>
      </c>
      <c r="N94" s="71">
        <f t="shared" si="1"/>
        <v>0</v>
      </c>
      <c r="O94" s="72">
        <f t="shared" si="33"/>
        <v>0</v>
      </c>
      <c r="P94" s="71">
        <f t="shared" si="34"/>
        <v>0</v>
      </c>
    </row>
    <row r="95" spans="1:16" x14ac:dyDescent="0.3">
      <c r="A95" s="73" t="e">
        <f>VLOOKUP(B95,Données!$D$3:$K$1003,4)</f>
        <v>#N/A</v>
      </c>
      <c r="B95" s="98"/>
      <c r="C95" s="80" t="e">
        <f>IF(B95=Données!$A$40,Données!$B$40,VLOOKUP(B95,Données!$D$3:$K$1003,2))</f>
        <v>#N/A</v>
      </c>
      <c r="D95" s="73" t="e">
        <f>IF(C95="Dummy",Données!$A$41,ROUNDDOWN(O95/P95,0))</f>
        <v>#N/A</v>
      </c>
      <c r="E95" s="53"/>
      <c r="F95" s="53"/>
      <c r="G95" s="53"/>
      <c r="H95" s="53"/>
      <c r="I95" s="53"/>
      <c r="J95" s="53"/>
      <c r="K95" s="53"/>
      <c r="L95" s="53"/>
      <c r="M95" s="71">
        <f t="shared" si="0"/>
        <v>0</v>
      </c>
      <c r="N95" s="71">
        <f t="shared" si="1"/>
        <v>0</v>
      </c>
      <c r="O95" s="72">
        <f t="shared" si="33"/>
        <v>0</v>
      </c>
      <c r="P95" s="71">
        <f t="shared" si="34"/>
        <v>0</v>
      </c>
    </row>
    <row r="96" spans="1:16" x14ac:dyDescent="0.3">
      <c r="A96" s="73" t="e">
        <f>VLOOKUP(B96,Données!$D$3:$K$1003,4)</f>
        <v>#N/A</v>
      </c>
      <c r="B96" s="98"/>
      <c r="C96" s="80" t="e">
        <f>IF(B96=Données!$A$40,Données!$B$40,VLOOKUP(B96,Données!$D$3:$K$1003,2))</f>
        <v>#N/A</v>
      </c>
      <c r="D96" s="73" t="e">
        <f>IF(C96="Dummy",Données!$A$41,ROUNDDOWN(O96/P96,0))</f>
        <v>#N/A</v>
      </c>
      <c r="E96" s="53"/>
      <c r="F96" s="53"/>
      <c r="G96" s="53"/>
      <c r="H96" s="53"/>
      <c r="I96" s="53"/>
      <c r="J96" s="53"/>
      <c r="K96" s="53"/>
      <c r="L96" s="53"/>
      <c r="M96" s="71">
        <f t="shared" si="0"/>
        <v>0</v>
      </c>
      <c r="N96" s="71">
        <f t="shared" si="1"/>
        <v>0</v>
      </c>
      <c r="O96" s="72">
        <f t="shared" si="33"/>
        <v>0</v>
      </c>
      <c r="P96" s="71">
        <f t="shared" si="34"/>
        <v>0</v>
      </c>
    </row>
    <row r="97" spans="1:16" x14ac:dyDescent="0.3">
      <c r="A97" s="75" t="s">
        <v>237</v>
      </c>
      <c r="B97" s="98"/>
      <c r="C97" s="94" t="e">
        <f>VLOOKUP(B97,Données!$D$3:$K$1003,2)</f>
        <v>#N/A</v>
      </c>
      <c r="D97" s="75" t="e">
        <f>VLOOKUP(B97,Données!$D$3:$K$1003,3)</f>
        <v>#N/A</v>
      </c>
      <c r="E97" s="53"/>
      <c r="F97" s="53"/>
      <c r="G97" s="53"/>
      <c r="H97" s="53"/>
      <c r="I97" s="53"/>
      <c r="J97" s="53"/>
      <c r="K97" s="53"/>
      <c r="L97" s="53"/>
      <c r="M97" s="95">
        <f t="shared" ref="M97:M100" si="35">SUM(E97:G97)</f>
        <v>0</v>
      </c>
      <c r="N97" s="95">
        <f t="shared" ref="N97:N100" si="36">COUNTIF(E97:G97,"&gt;0")</f>
        <v>0</v>
      </c>
      <c r="O97" s="96">
        <f t="shared" ref="O97:P100" si="37">M97</f>
        <v>0</v>
      </c>
      <c r="P97" s="95">
        <f t="shared" si="37"/>
        <v>0</v>
      </c>
    </row>
    <row r="98" spans="1:16" x14ac:dyDescent="0.3">
      <c r="A98" s="75" t="s">
        <v>237</v>
      </c>
      <c r="B98" s="98"/>
      <c r="C98" s="94" t="e">
        <f>VLOOKUP(B98,Données!$D$3:$K$1003,2)</f>
        <v>#N/A</v>
      </c>
      <c r="D98" s="75" t="e">
        <f>VLOOKUP(B98,Données!$D$3:$K$1003,3)</f>
        <v>#N/A</v>
      </c>
      <c r="E98" s="53"/>
      <c r="F98" s="53"/>
      <c r="G98" s="53"/>
      <c r="H98" s="53"/>
      <c r="I98" s="53"/>
      <c r="J98" s="53"/>
      <c r="K98" s="53"/>
      <c r="L98" s="53"/>
      <c r="M98" s="95">
        <f t="shared" si="35"/>
        <v>0</v>
      </c>
      <c r="N98" s="95">
        <f t="shared" si="36"/>
        <v>0</v>
      </c>
      <c r="O98" s="96">
        <f t="shared" si="37"/>
        <v>0</v>
      </c>
      <c r="P98" s="95">
        <f t="shared" si="37"/>
        <v>0</v>
      </c>
    </row>
    <row r="99" spans="1:16" x14ac:dyDescent="0.3">
      <c r="A99" s="90" t="s">
        <v>240</v>
      </c>
      <c r="B99" s="98"/>
      <c r="C99" s="91" t="e">
        <f>VLOOKUP(B99,Données!$D$3:$K$1003,2)</f>
        <v>#N/A</v>
      </c>
      <c r="D99" s="90" t="e">
        <f>IF(C99="Dummy",Données!$A$41,ROUNDDOWN(SUM(E99:G99)/3,))</f>
        <v>#N/A</v>
      </c>
      <c r="E99" s="53"/>
      <c r="F99" s="53"/>
      <c r="G99" s="53"/>
      <c r="H99" s="53"/>
      <c r="I99" s="53"/>
      <c r="J99" s="53"/>
      <c r="K99" s="53"/>
      <c r="L99" s="53"/>
      <c r="M99" s="92">
        <f t="shared" si="35"/>
        <v>0</v>
      </c>
      <c r="N99" s="92">
        <f t="shared" si="36"/>
        <v>0</v>
      </c>
      <c r="O99" s="93">
        <f t="shared" si="37"/>
        <v>0</v>
      </c>
      <c r="P99" s="92">
        <f t="shared" si="37"/>
        <v>0</v>
      </c>
    </row>
    <row r="100" spans="1:16" x14ac:dyDescent="0.3">
      <c r="A100" s="90" t="s">
        <v>240</v>
      </c>
      <c r="B100" s="98"/>
      <c r="C100" s="91" t="e">
        <f>VLOOKUP(B100,Données!$D$3:$K$1003,2)</f>
        <v>#N/A</v>
      </c>
      <c r="D100" s="90" t="e">
        <f>IF(C100="Dummy",Données!$A$41,ROUNDDOWN(SUM(E100:G100)/3,))</f>
        <v>#N/A</v>
      </c>
      <c r="E100" s="53"/>
      <c r="F100" s="53"/>
      <c r="G100" s="53"/>
      <c r="H100" s="53"/>
      <c r="I100" s="53"/>
      <c r="J100" s="53"/>
      <c r="K100" s="53"/>
      <c r="L100" s="53"/>
      <c r="M100" s="92">
        <f t="shared" si="35"/>
        <v>0</v>
      </c>
      <c r="N100" s="92">
        <f t="shared" si="36"/>
        <v>0</v>
      </c>
      <c r="O100" s="93">
        <f t="shared" si="37"/>
        <v>0</v>
      </c>
      <c r="P100" s="92">
        <f t="shared" si="37"/>
        <v>0</v>
      </c>
    </row>
    <row r="101" spans="1:16" x14ac:dyDescent="0.3">
      <c r="A101" s="70" t="s">
        <v>63</v>
      </c>
      <c r="B101" s="64"/>
      <c r="C101" s="65"/>
      <c r="D101" s="64"/>
      <c r="E101" s="55" t="e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#N/A</v>
      </c>
      <c r="F101" s="55" t="e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#N/A</v>
      </c>
      <c r="G101" s="55" t="e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=D95,IF(G96=0,SUM(G92:G96)+D96,SUM(G92:G96))))))))))))))))</f>
        <v>#N/A</v>
      </c>
      <c r="H101" s="67"/>
      <c r="I101" s="67"/>
      <c r="J101" s="67"/>
      <c r="K101" s="67"/>
      <c r="L101" s="67"/>
      <c r="M101" s="69" t="str">
        <f>IF(SUM(E92:G98)=0,"",SUM(E101:G101))</f>
        <v/>
      </c>
      <c r="N101" s="67"/>
      <c r="O101" s="68"/>
      <c r="P101" s="67"/>
    </row>
    <row r="102" spans="1:16" x14ac:dyDescent="0.3">
      <c r="A102" s="73" t="e">
        <f>VLOOKUP(B102,Données!$D$3:$K$1003,4)</f>
        <v>#N/A</v>
      </c>
      <c r="B102" s="98"/>
      <c r="C102" s="80" t="e">
        <f>IF(B102=Données!$A$40,Données!$B$40,VLOOKUP(B102,Données!$D$3:$K$1003,2))</f>
        <v>#N/A</v>
      </c>
      <c r="D102" s="73" t="e">
        <f>IF(C102="Dummy",Données!$A$41,ROUNDDOWN(O102/P102,0))</f>
        <v>#N/A</v>
      </c>
      <c r="E102" s="53"/>
      <c r="F102" s="53"/>
      <c r="G102" s="53"/>
      <c r="H102" s="53"/>
      <c r="I102" s="53"/>
      <c r="J102" s="53"/>
      <c r="K102" s="53"/>
      <c r="L102" s="53"/>
      <c r="M102" s="71">
        <f t="shared" si="0"/>
        <v>0</v>
      </c>
      <c r="N102" s="71">
        <f t="shared" si="1"/>
        <v>0</v>
      </c>
      <c r="O102" s="72">
        <f t="shared" si="33"/>
        <v>0</v>
      </c>
      <c r="P102" s="71">
        <f t="shared" si="34"/>
        <v>0</v>
      </c>
    </row>
    <row r="103" spans="1:16" x14ac:dyDescent="0.3">
      <c r="A103" s="73" t="e">
        <f>VLOOKUP(B103,Données!$D$3:$K$1003,4)</f>
        <v>#N/A</v>
      </c>
      <c r="B103" s="98"/>
      <c r="C103" s="80" t="e">
        <f>IF(B103=Données!$A$40,Données!$B$40,VLOOKUP(B103,Données!$D$3:$K$1003,2))</f>
        <v>#N/A</v>
      </c>
      <c r="D103" s="73" t="e">
        <f>IF(C103="Dummy",Données!$A$41,ROUNDDOWN(O103/P103,0))</f>
        <v>#N/A</v>
      </c>
      <c r="E103" s="53"/>
      <c r="F103" s="53"/>
      <c r="G103" s="53"/>
      <c r="H103" s="53"/>
      <c r="I103" s="53"/>
      <c r="J103" s="53"/>
      <c r="K103" s="53"/>
      <c r="L103" s="53"/>
      <c r="M103" s="71">
        <f t="shared" si="0"/>
        <v>0</v>
      </c>
      <c r="N103" s="71">
        <f t="shared" si="1"/>
        <v>0</v>
      </c>
      <c r="O103" s="72">
        <f t="shared" si="33"/>
        <v>0</v>
      </c>
      <c r="P103" s="71">
        <f t="shared" si="34"/>
        <v>0</v>
      </c>
    </row>
    <row r="104" spans="1:16" x14ac:dyDescent="0.3">
      <c r="A104" s="73" t="e">
        <f>VLOOKUP(B104,Données!$D$3:$K$1003,4)</f>
        <v>#N/A</v>
      </c>
      <c r="B104" s="98"/>
      <c r="C104" s="80" t="e">
        <f>IF(B104=Données!$A$40,Données!$B$40,VLOOKUP(B104,Données!$D$3:$K$1003,2))</f>
        <v>#N/A</v>
      </c>
      <c r="D104" s="73" t="e">
        <f>IF(C104="Dummy",Données!$A$41,ROUNDDOWN(O104/P104,0))</f>
        <v>#N/A</v>
      </c>
      <c r="E104" s="53"/>
      <c r="F104" s="53"/>
      <c r="G104" s="53"/>
      <c r="H104" s="53"/>
      <c r="I104" s="53"/>
      <c r="J104" s="53"/>
      <c r="K104" s="53"/>
      <c r="L104" s="53"/>
      <c r="M104" s="71">
        <f t="shared" si="0"/>
        <v>0</v>
      </c>
      <c r="N104" s="71">
        <f t="shared" si="1"/>
        <v>0</v>
      </c>
      <c r="O104" s="72">
        <f t="shared" si="33"/>
        <v>0</v>
      </c>
      <c r="P104" s="71">
        <f t="shared" si="34"/>
        <v>0</v>
      </c>
    </row>
    <row r="105" spans="1:16" x14ac:dyDescent="0.3">
      <c r="A105" s="73" t="e">
        <f>VLOOKUP(B105,Données!$D$3:$K$1003,4)</f>
        <v>#N/A</v>
      </c>
      <c r="B105" s="98"/>
      <c r="C105" s="80" t="e">
        <f>IF(B105=Données!$A$40,Données!$B$40,VLOOKUP(B105,Données!$D$3:$K$1003,2))</f>
        <v>#N/A</v>
      </c>
      <c r="D105" s="73" t="e">
        <f>IF(C105="Dummy",Données!$A$41,ROUNDDOWN(O105/P105,0))</f>
        <v>#N/A</v>
      </c>
      <c r="E105" s="53"/>
      <c r="F105" s="53"/>
      <c r="G105" s="53"/>
      <c r="H105" s="53"/>
      <c r="I105" s="53"/>
      <c r="J105" s="53"/>
      <c r="K105" s="53"/>
      <c r="L105" s="53"/>
      <c r="M105" s="71">
        <f t="shared" si="0"/>
        <v>0</v>
      </c>
      <c r="N105" s="71">
        <f t="shared" si="1"/>
        <v>0</v>
      </c>
      <c r="O105" s="72">
        <f t="shared" si="33"/>
        <v>0</v>
      </c>
      <c r="P105" s="71">
        <f t="shared" si="34"/>
        <v>0</v>
      </c>
    </row>
    <row r="106" spans="1:16" x14ac:dyDescent="0.3">
      <c r="A106" s="73" t="e">
        <f>VLOOKUP(B106,Données!$D$3:$K$1003,4)</f>
        <v>#N/A</v>
      </c>
      <c r="B106" s="98"/>
      <c r="C106" s="80" t="e">
        <f>IF(B106=Données!$A$40,Données!$B$40,VLOOKUP(B106,Données!$D$3:$K$1003,2))</f>
        <v>#N/A</v>
      </c>
      <c r="D106" s="73" t="e">
        <f>IF(C106="Dummy",Données!$A$41,ROUNDDOWN(O106/P106,0))</f>
        <v>#N/A</v>
      </c>
      <c r="E106" s="53"/>
      <c r="F106" s="53"/>
      <c r="G106" s="53"/>
      <c r="H106" s="53"/>
      <c r="I106" s="53"/>
      <c r="J106" s="53"/>
      <c r="K106" s="53"/>
      <c r="L106" s="53"/>
      <c r="M106" s="71">
        <f t="shared" si="0"/>
        <v>0</v>
      </c>
      <c r="N106" s="71">
        <f t="shared" si="1"/>
        <v>0</v>
      </c>
      <c r="O106" s="72">
        <f t="shared" si="33"/>
        <v>0</v>
      </c>
      <c r="P106" s="71">
        <f t="shared" si="34"/>
        <v>0</v>
      </c>
    </row>
    <row r="107" spans="1:16" x14ac:dyDescent="0.3">
      <c r="A107" s="75" t="s">
        <v>237</v>
      </c>
      <c r="B107" s="98"/>
      <c r="C107" s="94" t="e">
        <f>VLOOKUP(B107,Données!$D$3:$K$1003,2)</f>
        <v>#N/A</v>
      </c>
      <c r="D107" s="75" t="e">
        <f>VLOOKUP(B107,Données!$D$3:$K$1003,3)</f>
        <v>#N/A</v>
      </c>
      <c r="E107" s="53"/>
      <c r="F107" s="53"/>
      <c r="G107" s="53"/>
      <c r="H107" s="53"/>
      <c r="I107" s="53"/>
      <c r="J107" s="53"/>
      <c r="K107" s="53"/>
      <c r="L107" s="53"/>
      <c r="M107" s="95">
        <f t="shared" ref="M107:M110" si="38">SUM(E107:G107)</f>
        <v>0</v>
      </c>
      <c r="N107" s="95">
        <f t="shared" ref="N107:N110" si="39">COUNTIF(E107:G107,"&gt;0")</f>
        <v>0</v>
      </c>
      <c r="O107" s="96">
        <f t="shared" ref="O107:P110" si="40">M107</f>
        <v>0</v>
      </c>
      <c r="P107" s="95">
        <f t="shared" si="40"/>
        <v>0</v>
      </c>
    </row>
    <row r="108" spans="1:16" x14ac:dyDescent="0.3">
      <c r="A108" s="75" t="s">
        <v>237</v>
      </c>
      <c r="B108" s="98"/>
      <c r="C108" s="94" t="e">
        <f>VLOOKUP(B108,Données!$D$3:$K$1003,2)</f>
        <v>#N/A</v>
      </c>
      <c r="D108" s="75" t="e">
        <f>VLOOKUP(B108,Données!$D$3:$K$1003,3)</f>
        <v>#N/A</v>
      </c>
      <c r="E108" s="53"/>
      <c r="F108" s="53"/>
      <c r="G108" s="53"/>
      <c r="H108" s="53"/>
      <c r="I108" s="53"/>
      <c r="J108" s="53"/>
      <c r="K108" s="53"/>
      <c r="L108" s="53"/>
      <c r="M108" s="95">
        <f t="shared" si="38"/>
        <v>0</v>
      </c>
      <c r="N108" s="95">
        <f t="shared" si="39"/>
        <v>0</v>
      </c>
      <c r="O108" s="96">
        <f t="shared" si="40"/>
        <v>0</v>
      </c>
      <c r="P108" s="95">
        <f t="shared" si="40"/>
        <v>0</v>
      </c>
    </row>
    <row r="109" spans="1:16" x14ac:dyDescent="0.3">
      <c r="A109" s="90" t="s">
        <v>240</v>
      </c>
      <c r="B109" s="98"/>
      <c r="C109" s="91" t="e">
        <f>VLOOKUP(B109,Données!$D$3:$K$1003,2)</f>
        <v>#N/A</v>
      </c>
      <c r="D109" s="90" t="e">
        <f>IF(C109="Dummy",Données!$A$41,ROUNDDOWN(SUM(E109:G109)/3,))</f>
        <v>#N/A</v>
      </c>
      <c r="E109" s="53"/>
      <c r="F109" s="53"/>
      <c r="G109" s="53"/>
      <c r="H109" s="53"/>
      <c r="I109" s="53"/>
      <c r="J109" s="53"/>
      <c r="K109" s="53"/>
      <c r="L109" s="53"/>
      <c r="M109" s="92">
        <f t="shared" si="38"/>
        <v>0</v>
      </c>
      <c r="N109" s="92">
        <f t="shared" si="39"/>
        <v>0</v>
      </c>
      <c r="O109" s="93">
        <f t="shared" si="40"/>
        <v>0</v>
      </c>
      <c r="P109" s="92">
        <f t="shared" si="40"/>
        <v>0</v>
      </c>
    </row>
    <row r="110" spans="1:16" x14ac:dyDescent="0.3">
      <c r="A110" s="90" t="s">
        <v>240</v>
      </c>
      <c r="B110" s="98"/>
      <c r="C110" s="91" t="e">
        <f>VLOOKUP(B110,Données!$D$3:$K$1003,2)</f>
        <v>#N/A</v>
      </c>
      <c r="D110" s="90" t="e">
        <f>IF(C110="Dummy",Données!$A$41,ROUNDDOWN(SUM(E110:G110)/3,))</f>
        <v>#N/A</v>
      </c>
      <c r="E110" s="53"/>
      <c r="F110" s="53"/>
      <c r="G110" s="53"/>
      <c r="H110" s="53"/>
      <c r="I110" s="53"/>
      <c r="J110" s="53"/>
      <c r="K110" s="53"/>
      <c r="L110" s="53"/>
      <c r="M110" s="92">
        <f t="shared" si="38"/>
        <v>0</v>
      </c>
      <c r="N110" s="92">
        <f t="shared" si="39"/>
        <v>0</v>
      </c>
      <c r="O110" s="93">
        <f t="shared" si="40"/>
        <v>0</v>
      </c>
      <c r="P110" s="92">
        <f t="shared" si="40"/>
        <v>0</v>
      </c>
    </row>
    <row r="111" spans="1:16" x14ac:dyDescent="0.3">
      <c r="A111" s="70" t="s">
        <v>64</v>
      </c>
      <c r="B111" s="64"/>
      <c r="C111" s="65"/>
      <c r="D111" s="64"/>
      <c r="E111" s="55" t="e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#N/A</v>
      </c>
      <c r="F111" s="55" t="e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#N/A</v>
      </c>
      <c r="G111" s="55" t="e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=D105,IF(G106=0,SUM(G102:G106)+D106,SUM(G102:G106))))))))))))))))</f>
        <v>#N/A</v>
      </c>
      <c r="H111" s="67"/>
      <c r="I111" s="67"/>
      <c r="J111" s="67"/>
      <c r="K111" s="67"/>
      <c r="L111" s="67"/>
      <c r="M111" s="69" t="str">
        <f>IF(SUM(E102:G108)=0,"",SUM(E111:G111))</f>
        <v/>
      </c>
      <c r="N111" s="67"/>
      <c r="O111" s="68"/>
      <c r="P111" s="67"/>
    </row>
    <row r="112" spans="1:16" x14ac:dyDescent="0.3">
      <c r="A112" s="73" t="e">
        <f>VLOOKUP(B112,Données!$D$3:$K$1003,4)</f>
        <v>#N/A</v>
      </c>
      <c r="B112" s="98"/>
      <c r="C112" s="80" t="e">
        <f>IF(B112=Données!$A$40,Données!$B$40,VLOOKUP(B112,Données!$D$3:$K$1003,2))</f>
        <v>#N/A</v>
      </c>
      <c r="D112" s="73" t="e">
        <f>IF(C112="Dummy",Données!$A$41,ROUNDDOWN(O112/P112,0))</f>
        <v>#N/A</v>
      </c>
      <c r="E112" s="53"/>
      <c r="F112" s="53"/>
      <c r="G112" s="53"/>
      <c r="H112" s="53"/>
      <c r="I112" s="53"/>
      <c r="J112" s="53"/>
      <c r="K112" s="53"/>
      <c r="L112" s="53"/>
      <c r="M112" s="71">
        <f t="shared" ref="M112:M160" si="41">SUM(E112:G112)</f>
        <v>0</v>
      </c>
      <c r="N112" s="71">
        <f t="shared" ref="N112:N160" si="42">COUNTIF(E112:G112,"&gt;0")</f>
        <v>0</v>
      </c>
      <c r="O112" s="72">
        <f t="shared" si="33"/>
        <v>0</v>
      </c>
      <c r="P112" s="71">
        <f t="shared" si="34"/>
        <v>0</v>
      </c>
    </row>
    <row r="113" spans="1:16" x14ac:dyDescent="0.3">
      <c r="A113" s="73" t="e">
        <f>VLOOKUP(B113,Données!$D$3:$K$1003,4)</f>
        <v>#N/A</v>
      </c>
      <c r="B113" s="98"/>
      <c r="C113" s="80" t="e">
        <f>IF(B113=Données!$A$40,Données!$B$40,VLOOKUP(B113,Données!$D$3:$K$1003,2))</f>
        <v>#N/A</v>
      </c>
      <c r="D113" s="73" t="e">
        <f>IF(C113="Dummy",Données!$A$41,ROUNDDOWN(O113/P113,0))</f>
        <v>#N/A</v>
      </c>
      <c r="E113" s="53"/>
      <c r="F113" s="53"/>
      <c r="G113" s="53"/>
      <c r="H113" s="53"/>
      <c r="I113" s="53"/>
      <c r="J113" s="53"/>
      <c r="K113" s="53"/>
      <c r="L113" s="53"/>
      <c r="M113" s="71">
        <f t="shared" si="41"/>
        <v>0</v>
      </c>
      <c r="N113" s="71">
        <f t="shared" si="42"/>
        <v>0</v>
      </c>
      <c r="O113" s="72">
        <f t="shared" si="33"/>
        <v>0</v>
      </c>
      <c r="P113" s="71">
        <f t="shared" si="34"/>
        <v>0</v>
      </c>
    </row>
    <row r="114" spans="1:16" x14ac:dyDescent="0.3">
      <c r="A114" s="73" t="e">
        <f>VLOOKUP(B114,Données!$D$3:$K$1003,4)</f>
        <v>#N/A</v>
      </c>
      <c r="B114" s="98"/>
      <c r="C114" s="80" t="e">
        <f>IF(B114=Données!$A$40,Données!$B$40,VLOOKUP(B114,Données!$D$3:$K$1003,2))</f>
        <v>#N/A</v>
      </c>
      <c r="D114" s="73" t="e">
        <f>IF(C114="Dummy",Données!$A$41,ROUNDDOWN(O114/P114,0))</f>
        <v>#N/A</v>
      </c>
      <c r="E114" s="53"/>
      <c r="F114" s="53"/>
      <c r="G114" s="53"/>
      <c r="H114" s="53"/>
      <c r="I114" s="53"/>
      <c r="J114" s="53"/>
      <c r="K114" s="53"/>
      <c r="L114" s="53"/>
      <c r="M114" s="71">
        <f t="shared" si="41"/>
        <v>0</v>
      </c>
      <c r="N114" s="71">
        <f t="shared" si="42"/>
        <v>0</v>
      </c>
      <c r="O114" s="72">
        <f t="shared" si="33"/>
        <v>0</v>
      </c>
      <c r="P114" s="71">
        <f t="shared" si="34"/>
        <v>0</v>
      </c>
    </row>
    <row r="115" spans="1:16" x14ac:dyDescent="0.3">
      <c r="A115" s="73" t="e">
        <f>VLOOKUP(B115,Données!$D$3:$K$1003,4)</f>
        <v>#N/A</v>
      </c>
      <c r="B115" s="98"/>
      <c r="C115" s="80" t="e">
        <f>IF(B115=Données!$A$40,Données!$B$40,VLOOKUP(B115,Données!$D$3:$K$1003,2))</f>
        <v>#N/A</v>
      </c>
      <c r="D115" s="73" t="e">
        <f>IF(C115="Dummy",Données!$A$41,ROUNDDOWN(O115/P115,0))</f>
        <v>#N/A</v>
      </c>
      <c r="E115" s="53"/>
      <c r="F115" s="53"/>
      <c r="G115" s="53"/>
      <c r="H115" s="53"/>
      <c r="I115" s="53"/>
      <c r="J115" s="53"/>
      <c r="K115" s="53"/>
      <c r="L115" s="53"/>
      <c r="M115" s="71">
        <f t="shared" si="41"/>
        <v>0</v>
      </c>
      <c r="N115" s="71">
        <f t="shared" si="42"/>
        <v>0</v>
      </c>
      <c r="O115" s="72">
        <f t="shared" si="33"/>
        <v>0</v>
      </c>
      <c r="P115" s="71">
        <f t="shared" si="34"/>
        <v>0</v>
      </c>
    </row>
    <row r="116" spans="1:16" x14ac:dyDescent="0.3">
      <c r="A116" s="73" t="e">
        <f>VLOOKUP(B116,Données!$D$3:$K$1003,4)</f>
        <v>#N/A</v>
      </c>
      <c r="B116" s="98"/>
      <c r="C116" s="80" t="e">
        <f>IF(B116=Données!$A$40,Données!$B$40,VLOOKUP(B116,Données!$D$3:$K$1003,2))</f>
        <v>#N/A</v>
      </c>
      <c r="D116" s="73" t="e">
        <f>IF(C116="Dummy",Données!$A$41,ROUNDDOWN(O116/P116,0))</f>
        <v>#N/A</v>
      </c>
      <c r="E116" s="53"/>
      <c r="F116" s="53"/>
      <c r="G116" s="53"/>
      <c r="H116" s="53"/>
      <c r="I116" s="53"/>
      <c r="J116" s="53"/>
      <c r="K116" s="53"/>
      <c r="L116" s="53"/>
      <c r="M116" s="71">
        <f t="shared" si="41"/>
        <v>0</v>
      </c>
      <c r="N116" s="71">
        <f t="shared" si="42"/>
        <v>0</v>
      </c>
      <c r="O116" s="72">
        <f t="shared" si="33"/>
        <v>0</v>
      </c>
      <c r="P116" s="71">
        <f t="shared" si="34"/>
        <v>0</v>
      </c>
    </row>
    <row r="117" spans="1:16" x14ac:dyDescent="0.3">
      <c r="A117" s="75" t="s">
        <v>237</v>
      </c>
      <c r="B117" s="98"/>
      <c r="C117" s="94" t="e">
        <f>VLOOKUP(B117,Données!$D$3:$K$1003,2)</f>
        <v>#N/A</v>
      </c>
      <c r="D117" s="75" t="e">
        <f>VLOOKUP(B117,Données!$D$3:$K$1003,3)</f>
        <v>#N/A</v>
      </c>
      <c r="E117" s="53"/>
      <c r="F117" s="53"/>
      <c r="G117" s="53"/>
      <c r="H117" s="53"/>
      <c r="I117" s="53"/>
      <c r="J117" s="53"/>
      <c r="K117" s="53"/>
      <c r="L117" s="53"/>
      <c r="M117" s="95">
        <f t="shared" si="41"/>
        <v>0</v>
      </c>
      <c r="N117" s="95">
        <f t="shared" si="42"/>
        <v>0</v>
      </c>
      <c r="O117" s="96">
        <f t="shared" ref="O117:P120" si="43">M117</f>
        <v>0</v>
      </c>
      <c r="P117" s="95">
        <f t="shared" si="43"/>
        <v>0</v>
      </c>
    </row>
    <row r="118" spans="1:16" x14ac:dyDescent="0.3">
      <c r="A118" s="75" t="s">
        <v>237</v>
      </c>
      <c r="B118" s="98"/>
      <c r="C118" s="94" t="e">
        <f>VLOOKUP(B118,Données!$D$3:$K$1003,2)</f>
        <v>#N/A</v>
      </c>
      <c r="D118" s="75" t="e">
        <f>VLOOKUP(B118,Données!$D$3:$K$1003,3)</f>
        <v>#N/A</v>
      </c>
      <c r="E118" s="53"/>
      <c r="F118" s="53"/>
      <c r="G118" s="53"/>
      <c r="H118" s="53"/>
      <c r="I118" s="53"/>
      <c r="J118" s="53"/>
      <c r="K118" s="53"/>
      <c r="L118" s="53"/>
      <c r="M118" s="95">
        <f t="shared" si="41"/>
        <v>0</v>
      </c>
      <c r="N118" s="95">
        <f t="shared" si="42"/>
        <v>0</v>
      </c>
      <c r="O118" s="96">
        <f t="shared" si="43"/>
        <v>0</v>
      </c>
      <c r="P118" s="95">
        <f t="shared" si="43"/>
        <v>0</v>
      </c>
    </row>
    <row r="119" spans="1:16" x14ac:dyDescent="0.3">
      <c r="A119" s="90" t="s">
        <v>240</v>
      </c>
      <c r="B119" s="98"/>
      <c r="C119" s="91" t="e">
        <f>VLOOKUP(B119,Données!$D$3:$K$1003,2)</f>
        <v>#N/A</v>
      </c>
      <c r="D119" s="90" t="e">
        <f>IF(C119="Dummy",Données!$A$41,ROUNDDOWN(SUM(E119:G119)/3,))</f>
        <v>#N/A</v>
      </c>
      <c r="E119" s="53"/>
      <c r="F119" s="53"/>
      <c r="G119" s="53"/>
      <c r="H119" s="53"/>
      <c r="I119" s="53"/>
      <c r="J119" s="53"/>
      <c r="K119" s="53"/>
      <c r="L119" s="53"/>
      <c r="M119" s="92">
        <f t="shared" si="41"/>
        <v>0</v>
      </c>
      <c r="N119" s="92">
        <f t="shared" si="42"/>
        <v>0</v>
      </c>
      <c r="O119" s="93">
        <f t="shared" si="43"/>
        <v>0</v>
      </c>
      <c r="P119" s="92">
        <f t="shared" si="43"/>
        <v>0</v>
      </c>
    </row>
    <row r="120" spans="1:16" x14ac:dyDescent="0.3">
      <c r="A120" s="90" t="s">
        <v>240</v>
      </c>
      <c r="B120" s="98"/>
      <c r="C120" s="91" t="e">
        <f>VLOOKUP(B120,Données!$D$3:$K$1003,2)</f>
        <v>#N/A</v>
      </c>
      <c r="D120" s="90" t="e">
        <f>IF(C120="Dummy",Données!$A$41,ROUNDDOWN(SUM(E120:G120)/3,))</f>
        <v>#N/A</v>
      </c>
      <c r="E120" s="53"/>
      <c r="F120" s="53"/>
      <c r="G120" s="53"/>
      <c r="H120" s="53"/>
      <c r="I120" s="53"/>
      <c r="J120" s="53"/>
      <c r="K120" s="53"/>
      <c r="L120" s="53"/>
      <c r="M120" s="92">
        <f t="shared" si="41"/>
        <v>0</v>
      </c>
      <c r="N120" s="92">
        <f t="shared" si="42"/>
        <v>0</v>
      </c>
      <c r="O120" s="93">
        <f t="shared" si="43"/>
        <v>0</v>
      </c>
      <c r="P120" s="92">
        <f t="shared" si="43"/>
        <v>0</v>
      </c>
    </row>
    <row r="121" spans="1:16" x14ac:dyDescent="0.3">
      <c r="A121" s="70" t="s">
        <v>65</v>
      </c>
      <c r="B121" s="64"/>
      <c r="C121" s="65"/>
      <c r="D121" s="64"/>
      <c r="E121" s="55" t="e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#N/A</v>
      </c>
      <c r="F121" s="55" t="e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#N/A</v>
      </c>
      <c r="G121" s="55" t="e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=D115,IF(G116=0,SUM(G112:G116)+D116,SUM(G112:G116))))))))))))))))</f>
        <v>#N/A</v>
      </c>
      <c r="H121" s="67"/>
      <c r="I121" s="67"/>
      <c r="J121" s="67"/>
      <c r="K121" s="67"/>
      <c r="L121" s="67"/>
      <c r="M121" s="69" t="str">
        <f>IF(SUM(E112:G118)=0,"",SUM(E121:G121))</f>
        <v/>
      </c>
      <c r="N121" s="67"/>
      <c r="O121" s="68"/>
      <c r="P121" s="67"/>
    </row>
    <row r="122" spans="1:16" x14ac:dyDescent="0.3">
      <c r="A122" s="73" t="e">
        <f>VLOOKUP(B122,Données!$D$3:$K$1003,4)</f>
        <v>#N/A</v>
      </c>
      <c r="B122" s="98"/>
      <c r="C122" s="80" t="e">
        <f>IF(B122=Données!$A$40,Données!$B$40,VLOOKUP(B122,Données!$D$3:$K$1003,2))</f>
        <v>#N/A</v>
      </c>
      <c r="D122" s="73" t="e">
        <f>IF(C122="Dummy",Données!$A$41,ROUNDDOWN(O122/P122,0))</f>
        <v>#N/A</v>
      </c>
      <c r="E122" s="53"/>
      <c r="F122" s="53"/>
      <c r="G122" s="53"/>
      <c r="H122" s="53"/>
      <c r="I122" s="53"/>
      <c r="J122" s="53"/>
      <c r="K122" s="53"/>
      <c r="L122" s="53"/>
      <c r="M122" s="71">
        <f t="shared" si="41"/>
        <v>0</v>
      </c>
      <c r="N122" s="71">
        <f t="shared" si="42"/>
        <v>0</v>
      </c>
      <c r="O122" s="72">
        <f t="shared" si="33"/>
        <v>0</v>
      </c>
      <c r="P122" s="71">
        <f t="shared" si="34"/>
        <v>0</v>
      </c>
    </row>
    <row r="123" spans="1:16" x14ac:dyDescent="0.3">
      <c r="A123" s="73" t="e">
        <f>VLOOKUP(B123,Données!$D$3:$K$1003,4)</f>
        <v>#N/A</v>
      </c>
      <c r="B123" s="98"/>
      <c r="C123" s="80" t="e">
        <f>IF(B123=Données!$A$40,Données!$B$40,VLOOKUP(B123,Données!$D$3:$K$1003,2))</f>
        <v>#N/A</v>
      </c>
      <c r="D123" s="73" t="e">
        <f>IF(C123="Dummy",Données!$A$41,ROUNDDOWN(O123/P123,0))</f>
        <v>#N/A</v>
      </c>
      <c r="E123" s="53"/>
      <c r="F123" s="53"/>
      <c r="G123" s="53"/>
      <c r="H123" s="53"/>
      <c r="I123" s="53"/>
      <c r="J123" s="53"/>
      <c r="K123" s="53"/>
      <c r="L123" s="53"/>
      <c r="M123" s="71">
        <f t="shared" si="41"/>
        <v>0</v>
      </c>
      <c r="N123" s="71">
        <f t="shared" si="42"/>
        <v>0</v>
      </c>
      <c r="O123" s="72">
        <f t="shared" si="33"/>
        <v>0</v>
      </c>
      <c r="P123" s="71">
        <f t="shared" si="34"/>
        <v>0</v>
      </c>
    </row>
    <row r="124" spans="1:16" x14ac:dyDescent="0.3">
      <c r="A124" s="73" t="e">
        <f>VLOOKUP(B124,Données!$D$3:$K$1003,4)</f>
        <v>#N/A</v>
      </c>
      <c r="B124" s="98"/>
      <c r="C124" s="80" t="e">
        <f>IF(B124=Données!$A$40,Données!$B$40,VLOOKUP(B124,Données!$D$3:$K$1003,2))</f>
        <v>#N/A</v>
      </c>
      <c r="D124" s="73" t="e">
        <f>IF(C124="Dummy",Données!$A$41,ROUNDDOWN(O124/P124,0))</f>
        <v>#N/A</v>
      </c>
      <c r="E124" s="53"/>
      <c r="F124" s="53"/>
      <c r="G124" s="53"/>
      <c r="H124" s="53"/>
      <c r="I124" s="53"/>
      <c r="J124" s="53"/>
      <c r="K124" s="53"/>
      <c r="L124" s="53"/>
      <c r="M124" s="71">
        <f t="shared" si="41"/>
        <v>0</v>
      </c>
      <c r="N124" s="71">
        <f t="shared" si="42"/>
        <v>0</v>
      </c>
      <c r="O124" s="72">
        <f t="shared" si="33"/>
        <v>0</v>
      </c>
      <c r="P124" s="71">
        <f t="shared" si="34"/>
        <v>0</v>
      </c>
    </row>
    <row r="125" spans="1:16" x14ac:dyDescent="0.3">
      <c r="A125" s="73" t="e">
        <f>VLOOKUP(B125,Données!$D$3:$K$1003,4)</f>
        <v>#N/A</v>
      </c>
      <c r="B125" s="98"/>
      <c r="C125" s="80" t="e">
        <f>IF(B125=Données!$A$40,Données!$B$40,VLOOKUP(B125,Données!$D$3:$K$1003,2))</f>
        <v>#N/A</v>
      </c>
      <c r="D125" s="73" t="e">
        <f>IF(C125="Dummy",Données!$A$41,ROUNDDOWN(O125/P125,0))</f>
        <v>#N/A</v>
      </c>
      <c r="E125" s="53"/>
      <c r="F125" s="53"/>
      <c r="G125" s="53"/>
      <c r="H125" s="53"/>
      <c r="I125" s="53"/>
      <c r="J125" s="53"/>
      <c r="K125" s="53"/>
      <c r="L125" s="53"/>
      <c r="M125" s="71">
        <f t="shared" si="41"/>
        <v>0</v>
      </c>
      <c r="N125" s="71">
        <f t="shared" si="42"/>
        <v>0</v>
      </c>
      <c r="O125" s="72">
        <f t="shared" si="33"/>
        <v>0</v>
      </c>
      <c r="P125" s="71">
        <f t="shared" si="34"/>
        <v>0</v>
      </c>
    </row>
    <row r="126" spans="1:16" x14ac:dyDescent="0.3">
      <c r="A126" s="73" t="e">
        <f>VLOOKUP(B126,Données!$D$3:$K$1003,4)</f>
        <v>#N/A</v>
      </c>
      <c r="B126" s="98"/>
      <c r="C126" s="80" t="e">
        <f>IF(B126=Données!$A$40,Données!$B$40,VLOOKUP(B126,Données!$D$3:$K$1003,2))</f>
        <v>#N/A</v>
      </c>
      <c r="D126" s="73" t="e">
        <f>IF(C126="Dummy",Données!$A$41,ROUNDDOWN(O126/P126,0))</f>
        <v>#N/A</v>
      </c>
      <c r="E126" s="53"/>
      <c r="F126" s="53"/>
      <c r="G126" s="53"/>
      <c r="H126" s="53"/>
      <c r="I126" s="53"/>
      <c r="J126" s="53"/>
      <c r="K126" s="53"/>
      <c r="L126" s="53"/>
      <c r="M126" s="71">
        <f t="shared" si="41"/>
        <v>0</v>
      </c>
      <c r="N126" s="71">
        <f t="shared" si="42"/>
        <v>0</v>
      </c>
      <c r="O126" s="72">
        <f t="shared" si="33"/>
        <v>0</v>
      </c>
      <c r="P126" s="71">
        <f t="shared" si="34"/>
        <v>0</v>
      </c>
    </row>
    <row r="127" spans="1:16" x14ac:dyDescent="0.3">
      <c r="A127" s="75" t="s">
        <v>237</v>
      </c>
      <c r="B127" s="98"/>
      <c r="C127" s="94" t="e">
        <f>VLOOKUP(B127,Données!$D$3:$K$1003,2)</f>
        <v>#N/A</v>
      </c>
      <c r="D127" s="75" t="e">
        <f>VLOOKUP(B127,Données!$D$3:$K$1003,3)</f>
        <v>#N/A</v>
      </c>
      <c r="E127" s="53"/>
      <c r="F127" s="53"/>
      <c r="G127" s="53"/>
      <c r="H127" s="53"/>
      <c r="I127" s="53"/>
      <c r="J127" s="53"/>
      <c r="K127" s="53"/>
      <c r="L127" s="53"/>
      <c r="M127" s="95">
        <f t="shared" si="41"/>
        <v>0</v>
      </c>
      <c r="N127" s="95">
        <f t="shared" si="42"/>
        <v>0</v>
      </c>
      <c r="O127" s="96">
        <f t="shared" ref="O127:P130" si="44">M127</f>
        <v>0</v>
      </c>
      <c r="P127" s="95">
        <f t="shared" si="44"/>
        <v>0</v>
      </c>
    </row>
    <row r="128" spans="1:16" x14ac:dyDescent="0.3">
      <c r="A128" s="75" t="s">
        <v>237</v>
      </c>
      <c r="B128" s="98"/>
      <c r="C128" s="94" t="e">
        <f>VLOOKUP(B128,Données!$D$3:$K$1003,2)</f>
        <v>#N/A</v>
      </c>
      <c r="D128" s="75" t="e">
        <f>VLOOKUP(B128,Données!$D$3:$K$1003,3)</f>
        <v>#N/A</v>
      </c>
      <c r="E128" s="53"/>
      <c r="F128" s="53"/>
      <c r="G128" s="53"/>
      <c r="H128" s="53"/>
      <c r="I128" s="53"/>
      <c r="J128" s="53"/>
      <c r="K128" s="53"/>
      <c r="L128" s="53"/>
      <c r="M128" s="95">
        <f t="shared" si="41"/>
        <v>0</v>
      </c>
      <c r="N128" s="95">
        <f t="shared" si="42"/>
        <v>0</v>
      </c>
      <c r="O128" s="96">
        <f t="shared" si="44"/>
        <v>0</v>
      </c>
      <c r="P128" s="95">
        <f t="shared" si="44"/>
        <v>0</v>
      </c>
    </row>
    <row r="129" spans="1:16" x14ac:dyDescent="0.3">
      <c r="A129" s="90" t="s">
        <v>240</v>
      </c>
      <c r="B129" s="98"/>
      <c r="C129" s="91" t="e">
        <f>VLOOKUP(B129,Données!$D$3:$K$1003,2)</f>
        <v>#N/A</v>
      </c>
      <c r="D129" s="90" t="e">
        <f>IF(C129="Dummy",Données!$A$41,ROUNDDOWN(SUM(E129:G129)/3,))</f>
        <v>#N/A</v>
      </c>
      <c r="E129" s="53"/>
      <c r="F129" s="53"/>
      <c r="G129" s="53"/>
      <c r="H129" s="53"/>
      <c r="I129" s="53"/>
      <c r="J129" s="53"/>
      <c r="K129" s="53"/>
      <c r="L129" s="53"/>
      <c r="M129" s="92">
        <f t="shared" si="41"/>
        <v>0</v>
      </c>
      <c r="N129" s="92">
        <f t="shared" si="42"/>
        <v>0</v>
      </c>
      <c r="O129" s="93">
        <f t="shared" si="44"/>
        <v>0</v>
      </c>
      <c r="P129" s="92">
        <f t="shared" si="44"/>
        <v>0</v>
      </c>
    </row>
    <row r="130" spans="1:16" x14ac:dyDescent="0.3">
      <c r="A130" s="90" t="s">
        <v>240</v>
      </c>
      <c r="B130" s="98"/>
      <c r="C130" s="91" t="e">
        <f>VLOOKUP(B130,Données!$D$3:$K$1003,2)</f>
        <v>#N/A</v>
      </c>
      <c r="D130" s="90" t="e">
        <f>IF(C130="Dummy",Données!$A$41,ROUNDDOWN(SUM(E130:G130)/3,))</f>
        <v>#N/A</v>
      </c>
      <c r="E130" s="53"/>
      <c r="F130" s="53"/>
      <c r="G130" s="53"/>
      <c r="H130" s="53"/>
      <c r="I130" s="53"/>
      <c r="J130" s="53"/>
      <c r="K130" s="53"/>
      <c r="L130" s="53"/>
      <c r="M130" s="92">
        <f t="shared" si="41"/>
        <v>0</v>
      </c>
      <c r="N130" s="92">
        <f t="shared" si="42"/>
        <v>0</v>
      </c>
      <c r="O130" s="93">
        <f t="shared" si="44"/>
        <v>0</v>
      </c>
      <c r="P130" s="92">
        <f t="shared" si="44"/>
        <v>0</v>
      </c>
    </row>
    <row r="131" spans="1:16" x14ac:dyDescent="0.3">
      <c r="A131" s="70" t="s">
        <v>66</v>
      </c>
      <c r="B131" s="64"/>
      <c r="C131" s="65"/>
      <c r="D131" s="64"/>
      <c r="E131" s="55" t="e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#N/A</v>
      </c>
      <c r="F131" s="55" t="e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#N/A</v>
      </c>
      <c r="G131" s="55" t="e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=D125,IF(G126=0,SUM(G122:G126)+D126,SUM(G122:G126))))))))))))))))</f>
        <v>#N/A</v>
      </c>
      <c r="H131" s="67"/>
      <c r="I131" s="67"/>
      <c r="J131" s="67"/>
      <c r="K131" s="67"/>
      <c r="L131" s="67"/>
      <c r="M131" s="69" t="str">
        <f>IF(SUM(E122:G128)=0,"",SUM(E131:G131))</f>
        <v/>
      </c>
      <c r="N131" s="67"/>
      <c r="O131" s="68"/>
      <c r="P131" s="67"/>
    </row>
    <row r="132" spans="1:16" x14ac:dyDescent="0.3">
      <c r="A132" s="73" t="e">
        <f>VLOOKUP(B132,Données!$D$3:$K$1003,4)</f>
        <v>#N/A</v>
      </c>
      <c r="B132" s="98"/>
      <c r="C132" s="80" t="e">
        <f>IF(B132=Données!$A$40,Données!$B$40,VLOOKUP(B132,Données!$D$3:$K$1003,2))</f>
        <v>#N/A</v>
      </c>
      <c r="D132" s="73" t="e">
        <f>IF(C132="Dummy",Données!$A$41,ROUNDDOWN(O132/P132,0))</f>
        <v>#N/A</v>
      </c>
      <c r="E132" s="53"/>
      <c r="F132" s="53"/>
      <c r="G132" s="53"/>
      <c r="H132" s="53"/>
      <c r="I132" s="53"/>
      <c r="J132" s="53"/>
      <c r="K132" s="53"/>
      <c r="L132" s="53"/>
      <c r="M132" s="71">
        <f t="shared" si="41"/>
        <v>0</v>
      </c>
      <c r="N132" s="71">
        <f t="shared" si="42"/>
        <v>0</v>
      </c>
      <c r="O132" s="72">
        <f t="shared" si="33"/>
        <v>0</v>
      </c>
      <c r="P132" s="71">
        <f t="shared" si="34"/>
        <v>0</v>
      </c>
    </row>
    <row r="133" spans="1:16" x14ac:dyDescent="0.3">
      <c r="A133" s="73" t="e">
        <f>VLOOKUP(B133,Données!$D$3:$K$1003,4)</f>
        <v>#N/A</v>
      </c>
      <c r="B133" s="98"/>
      <c r="C133" s="80" t="e">
        <f>IF(B133=Données!$A$40,Données!$B$40,VLOOKUP(B133,Données!$D$3:$K$1003,2))</f>
        <v>#N/A</v>
      </c>
      <c r="D133" s="73" t="e">
        <f>IF(C133="Dummy",Données!$A$41,ROUNDDOWN(O133/P133,0))</f>
        <v>#N/A</v>
      </c>
      <c r="E133" s="53"/>
      <c r="F133" s="53"/>
      <c r="G133" s="53"/>
      <c r="H133" s="53"/>
      <c r="I133" s="53"/>
      <c r="J133" s="53"/>
      <c r="K133" s="53"/>
      <c r="L133" s="53"/>
      <c r="M133" s="71">
        <f t="shared" si="41"/>
        <v>0</v>
      </c>
      <c r="N133" s="71">
        <f t="shared" si="42"/>
        <v>0</v>
      </c>
      <c r="O133" s="72">
        <f t="shared" si="33"/>
        <v>0</v>
      </c>
      <c r="P133" s="71">
        <f t="shared" si="34"/>
        <v>0</v>
      </c>
    </row>
    <row r="134" spans="1:16" x14ac:dyDescent="0.3">
      <c r="A134" s="73" t="e">
        <f>VLOOKUP(B134,Données!$D$3:$K$1003,4)</f>
        <v>#N/A</v>
      </c>
      <c r="B134" s="98"/>
      <c r="C134" s="80" t="e">
        <f>IF(B134=Données!$A$40,Données!$B$40,VLOOKUP(B134,Données!$D$3:$K$1003,2))</f>
        <v>#N/A</v>
      </c>
      <c r="D134" s="73" t="e">
        <f>IF(C134="Dummy",Données!$A$41,ROUNDDOWN(O134/P134,0))</f>
        <v>#N/A</v>
      </c>
      <c r="E134" s="53"/>
      <c r="F134" s="53"/>
      <c r="G134" s="53"/>
      <c r="H134" s="53"/>
      <c r="I134" s="53"/>
      <c r="J134" s="53"/>
      <c r="K134" s="53"/>
      <c r="L134" s="53"/>
      <c r="M134" s="71">
        <f t="shared" si="41"/>
        <v>0</v>
      </c>
      <c r="N134" s="71">
        <f t="shared" si="42"/>
        <v>0</v>
      </c>
      <c r="O134" s="72">
        <f t="shared" si="33"/>
        <v>0</v>
      </c>
      <c r="P134" s="71">
        <f t="shared" si="34"/>
        <v>0</v>
      </c>
    </row>
    <row r="135" spans="1:16" x14ac:dyDescent="0.3">
      <c r="A135" s="73" t="e">
        <f>VLOOKUP(B135,Données!$D$3:$K$1003,4)</f>
        <v>#N/A</v>
      </c>
      <c r="B135" s="98"/>
      <c r="C135" s="80" t="e">
        <f>IF(B135=Données!$A$40,Données!$B$40,VLOOKUP(B135,Données!$D$3:$K$1003,2))</f>
        <v>#N/A</v>
      </c>
      <c r="D135" s="73" t="e">
        <f>IF(C135="Dummy",Données!$A$41,ROUNDDOWN(O135/P135,0))</f>
        <v>#N/A</v>
      </c>
      <c r="E135" s="53"/>
      <c r="F135" s="53"/>
      <c r="G135" s="53"/>
      <c r="H135" s="53"/>
      <c r="I135" s="53"/>
      <c r="J135" s="53"/>
      <c r="K135" s="53"/>
      <c r="L135" s="53"/>
      <c r="M135" s="71">
        <f t="shared" si="41"/>
        <v>0</v>
      </c>
      <c r="N135" s="71">
        <f t="shared" si="42"/>
        <v>0</v>
      </c>
      <c r="O135" s="72">
        <f t="shared" si="33"/>
        <v>0</v>
      </c>
      <c r="P135" s="71">
        <f t="shared" si="34"/>
        <v>0</v>
      </c>
    </row>
    <row r="136" spans="1:16" x14ac:dyDescent="0.3">
      <c r="A136" s="73" t="e">
        <f>VLOOKUP(B136,Données!$D$3:$K$1003,4)</f>
        <v>#N/A</v>
      </c>
      <c r="B136" s="98"/>
      <c r="C136" s="80" t="e">
        <f>IF(B136=Données!$A$40,Données!$B$40,VLOOKUP(B136,Données!$D$3:$K$1003,2))</f>
        <v>#N/A</v>
      </c>
      <c r="D136" s="73" t="e">
        <f>IF(C136="Dummy",Données!$A$41,ROUNDDOWN(O136/P136,0))</f>
        <v>#N/A</v>
      </c>
      <c r="E136" s="53"/>
      <c r="F136" s="53"/>
      <c r="G136" s="53"/>
      <c r="H136" s="53"/>
      <c r="I136" s="53"/>
      <c r="J136" s="53"/>
      <c r="K136" s="53"/>
      <c r="L136" s="53"/>
      <c r="M136" s="71">
        <f t="shared" si="41"/>
        <v>0</v>
      </c>
      <c r="N136" s="71">
        <f t="shared" si="42"/>
        <v>0</v>
      </c>
      <c r="O136" s="72">
        <f t="shared" si="33"/>
        <v>0</v>
      </c>
      <c r="P136" s="71">
        <f t="shared" si="34"/>
        <v>0</v>
      </c>
    </row>
    <row r="137" spans="1:16" x14ac:dyDescent="0.3">
      <c r="A137" s="75" t="s">
        <v>237</v>
      </c>
      <c r="B137" s="98"/>
      <c r="C137" s="94" t="e">
        <f>VLOOKUP(B137,Données!$D$3:$K$1003,2)</f>
        <v>#N/A</v>
      </c>
      <c r="D137" s="75" t="e">
        <f>VLOOKUP(B137,Données!$D$3:$K$1003,3)</f>
        <v>#N/A</v>
      </c>
      <c r="E137" s="53"/>
      <c r="F137" s="53"/>
      <c r="G137" s="53"/>
      <c r="H137" s="53"/>
      <c r="I137" s="53"/>
      <c r="J137" s="53"/>
      <c r="K137" s="53"/>
      <c r="L137" s="53"/>
      <c r="M137" s="95">
        <f t="shared" si="41"/>
        <v>0</v>
      </c>
      <c r="N137" s="95">
        <f t="shared" si="42"/>
        <v>0</v>
      </c>
      <c r="O137" s="96">
        <f t="shared" ref="O137:P140" si="45">M137</f>
        <v>0</v>
      </c>
      <c r="P137" s="95">
        <f t="shared" si="45"/>
        <v>0</v>
      </c>
    </row>
    <row r="138" spans="1:16" x14ac:dyDescent="0.3">
      <c r="A138" s="75" t="s">
        <v>237</v>
      </c>
      <c r="B138" s="98"/>
      <c r="C138" s="94" t="e">
        <f>VLOOKUP(B138,Données!$D$3:$K$1003,2)</f>
        <v>#N/A</v>
      </c>
      <c r="D138" s="75" t="e">
        <f>VLOOKUP(B138,Données!$D$3:$K$1003,3)</f>
        <v>#N/A</v>
      </c>
      <c r="E138" s="53"/>
      <c r="F138" s="53"/>
      <c r="G138" s="53"/>
      <c r="H138" s="53"/>
      <c r="I138" s="53"/>
      <c r="J138" s="53"/>
      <c r="K138" s="53"/>
      <c r="L138" s="53"/>
      <c r="M138" s="95">
        <f t="shared" si="41"/>
        <v>0</v>
      </c>
      <c r="N138" s="95">
        <f t="shared" si="42"/>
        <v>0</v>
      </c>
      <c r="O138" s="96">
        <f t="shared" si="45"/>
        <v>0</v>
      </c>
      <c r="P138" s="95">
        <f t="shared" si="45"/>
        <v>0</v>
      </c>
    </row>
    <row r="139" spans="1:16" x14ac:dyDescent="0.3">
      <c r="A139" s="90" t="s">
        <v>240</v>
      </c>
      <c r="B139" s="98"/>
      <c r="C139" s="91" t="e">
        <f>VLOOKUP(B139,Données!$D$3:$K$1003,2)</f>
        <v>#N/A</v>
      </c>
      <c r="D139" s="90" t="e">
        <f>IF(C139="Dummy",Données!$A$41,ROUNDDOWN(SUM(E139:G139)/3,))</f>
        <v>#N/A</v>
      </c>
      <c r="E139" s="53"/>
      <c r="F139" s="53"/>
      <c r="G139" s="53"/>
      <c r="H139" s="53"/>
      <c r="I139" s="53"/>
      <c r="J139" s="53"/>
      <c r="K139" s="53"/>
      <c r="L139" s="53"/>
      <c r="M139" s="92">
        <f t="shared" si="41"/>
        <v>0</v>
      </c>
      <c r="N139" s="92">
        <f t="shared" si="42"/>
        <v>0</v>
      </c>
      <c r="O139" s="93">
        <f t="shared" si="45"/>
        <v>0</v>
      </c>
      <c r="P139" s="92">
        <f t="shared" si="45"/>
        <v>0</v>
      </c>
    </row>
    <row r="140" spans="1:16" x14ac:dyDescent="0.3">
      <c r="A140" s="90" t="s">
        <v>240</v>
      </c>
      <c r="B140" s="98"/>
      <c r="C140" s="91" t="e">
        <f>VLOOKUP(B140,Données!$D$3:$K$1003,2)</f>
        <v>#N/A</v>
      </c>
      <c r="D140" s="90" t="e">
        <f>IF(C140="Dummy",Données!$A$41,ROUNDDOWN(SUM(E140:G140)/3,))</f>
        <v>#N/A</v>
      </c>
      <c r="E140" s="53"/>
      <c r="F140" s="53"/>
      <c r="G140" s="53"/>
      <c r="H140" s="53"/>
      <c r="I140" s="53"/>
      <c r="J140" s="53"/>
      <c r="K140" s="53"/>
      <c r="L140" s="53"/>
      <c r="M140" s="92">
        <f t="shared" si="41"/>
        <v>0</v>
      </c>
      <c r="N140" s="92">
        <f t="shared" si="42"/>
        <v>0</v>
      </c>
      <c r="O140" s="93">
        <f t="shared" si="45"/>
        <v>0</v>
      </c>
      <c r="P140" s="92">
        <f t="shared" si="45"/>
        <v>0</v>
      </c>
    </row>
    <row r="141" spans="1:16" x14ac:dyDescent="0.3">
      <c r="A141" s="70" t="s">
        <v>67</v>
      </c>
      <c r="B141" s="64"/>
      <c r="C141" s="65"/>
      <c r="D141" s="64"/>
      <c r="E141" s="55" t="e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#N/A</v>
      </c>
      <c r="F141" s="55" t="e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#N/A</v>
      </c>
      <c r="G141" s="55" t="e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=D135,IF(G136=0,SUM(G132:G136)+D136,SUM(G132:G136))))))))))))))))</f>
        <v>#N/A</v>
      </c>
      <c r="H141" s="67"/>
      <c r="I141" s="67"/>
      <c r="J141" s="67"/>
      <c r="K141" s="67"/>
      <c r="L141" s="67"/>
      <c r="M141" s="69" t="str">
        <f>IF(SUM(E132:G138)=0,"",SUM(E141:G141))</f>
        <v/>
      </c>
      <c r="N141" s="67"/>
      <c r="O141" s="68"/>
      <c r="P141" s="67"/>
    </row>
    <row r="142" spans="1:16" x14ac:dyDescent="0.3">
      <c r="A142" s="73" t="e">
        <f>VLOOKUP(B142,Données!$D$3:$K$1003,4)</f>
        <v>#N/A</v>
      </c>
      <c r="B142" s="98"/>
      <c r="C142" s="80" t="e">
        <f>IF(B142=Données!$A$40,Données!$B$40,VLOOKUP(B142,Données!$D$3:$K$1003,2))</f>
        <v>#N/A</v>
      </c>
      <c r="D142" s="73" t="e">
        <f>IF(C142="Dummy",Données!$A$41,ROUNDDOWN(O142/P142,0))</f>
        <v>#N/A</v>
      </c>
      <c r="E142" s="53"/>
      <c r="F142" s="53"/>
      <c r="G142" s="53"/>
      <c r="H142" s="53"/>
      <c r="I142" s="53"/>
      <c r="J142" s="53"/>
      <c r="K142" s="53"/>
      <c r="L142" s="53"/>
      <c r="M142" s="71">
        <f t="shared" si="41"/>
        <v>0</v>
      </c>
      <c r="N142" s="71">
        <f t="shared" si="42"/>
        <v>0</v>
      </c>
      <c r="O142" s="72">
        <f t="shared" si="33"/>
        <v>0</v>
      </c>
      <c r="P142" s="71">
        <f t="shared" si="34"/>
        <v>0</v>
      </c>
    </row>
    <row r="143" spans="1:16" x14ac:dyDescent="0.3">
      <c r="A143" s="73" t="e">
        <f>VLOOKUP(B143,Données!$D$3:$K$1003,4)</f>
        <v>#N/A</v>
      </c>
      <c r="B143" s="98"/>
      <c r="C143" s="80" t="e">
        <f>IF(B143=Données!$A$40,Données!$B$40,VLOOKUP(B143,Données!$D$3:$K$1003,2))</f>
        <v>#N/A</v>
      </c>
      <c r="D143" s="73" t="e">
        <f>IF(C143="Dummy",Données!$A$41,ROUNDDOWN(O143/P143,0))</f>
        <v>#N/A</v>
      </c>
      <c r="E143" s="53"/>
      <c r="F143" s="53"/>
      <c r="G143" s="53"/>
      <c r="H143" s="53"/>
      <c r="I143" s="53"/>
      <c r="J143" s="53"/>
      <c r="K143" s="53"/>
      <c r="L143" s="53"/>
      <c r="M143" s="71">
        <f t="shared" si="41"/>
        <v>0</v>
      </c>
      <c r="N143" s="71">
        <f t="shared" si="42"/>
        <v>0</v>
      </c>
      <c r="O143" s="72">
        <f t="shared" si="33"/>
        <v>0</v>
      </c>
      <c r="P143" s="71">
        <f t="shared" si="34"/>
        <v>0</v>
      </c>
    </row>
    <row r="144" spans="1:16" x14ac:dyDescent="0.3">
      <c r="A144" s="73" t="e">
        <f>VLOOKUP(B144,Données!$D$3:$K$1003,4)</f>
        <v>#N/A</v>
      </c>
      <c r="B144" s="98"/>
      <c r="C144" s="80" t="e">
        <f>IF(B144=Données!$A$40,Données!$B$40,VLOOKUP(B144,Données!$D$3:$K$1003,2))</f>
        <v>#N/A</v>
      </c>
      <c r="D144" s="73" t="e">
        <f>IF(C144="Dummy",Données!$A$41,ROUNDDOWN(O144/P144,0))</f>
        <v>#N/A</v>
      </c>
      <c r="E144" s="53"/>
      <c r="F144" s="53"/>
      <c r="G144" s="53"/>
      <c r="H144" s="53"/>
      <c r="I144" s="53"/>
      <c r="J144" s="53"/>
      <c r="K144" s="53"/>
      <c r="L144" s="53"/>
      <c r="M144" s="71">
        <f t="shared" si="41"/>
        <v>0</v>
      </c>
      <c r="N144" s="71">
        <f t="shared" si="42"/>
        <v>0</v>
      </c>
      <c r="O144" s="72">
        <f t="shared" si="33"/>
        <v>0</v>
      </c>
      <c r="P144" s="71">
        <f t="shared" si="34"/>
        <v>0</v>
      </c>
    </row>
    <row r="145" spans="1:16" x14ac:dyDescent="0.3">
      <c r="A145" s="73" t="e">
        <f>VLOOKUP(B145,Données!$D$3:$K$1003,4)</f>
        <v>#N/A</v>
      </c>
      <c r="B145" s="98"/>
      <c r="C145" s="80" t="e">
        <f>IF(B145=Données!$A$40,Données!$B$40,VLOOKUP(B145,Données!$D$3:$K$1003,2))</f>
        <v>#N/A</v>
      </c>
      <c r="D145" s="73" t="e">
        <f>IF(C145="Dummy",Données!$A$41,ROUNDDOWN(O145/P145,0))</f>
        <v>#N/A</v>
      </c>
      <c r="E145" s="53"/>
      <c r="F145" s="53"/>
      <c r="G145" s="53"/>
      <c r="H145" s="53"/>
      <c r="I145" s="53"/>
      <c r="J145" s="53"/>
      <c r="K145" s="53"/>
      <c r="L145" s="53"/>
      <c r="M145" s="71">
        <f t="shared" si="41"/>
        <v>0</v>
      </c>
      <c r="N145" s="71">
        <f t="shared" si="42"/>
        <v>0</v>
      </c>
      <c r="O145" s="72">
        <f t="shared" si="33"/>
        <v>0</v>
      </c>
      <c r="P145" s="71">
        <f t="shared" si="34"/>
        <v>0</v>
      </c>
    </row>
    <row r="146" spans="1:16" x14ac:dyDescent="0.3">
      <c r="A146" s="73" t="e">
        <f>VLOOKUP(B146,Données!$D$3:$K$1003,4)</f>
        <v>#N/A</v>
      </c>
      <c r="B146" s="98"/>
      <c r="C146" s="80" t="e">
        <f>IF(B146=Données!$A$40,Données!$B$40,VLOOKUP(B146,Données!$D$3:$K$1003,2))</f>
        <v>#N/A</v>
      </c>
      <c r="D146" s="73" t="e">
        <f>IF(C146="Dummy",Données!$A$41,ROUNDDOWN(O146/P146,0))</f>
        <v>#N/A</v>
      </c>
      <c r="E146" s="53"/>
      <c r="F146" s="53"/>
      <c r="G146" s="53"/>
      <c r="H146" s="53"/>
      <c r="I146" s="53"/>
      <c r="J146" s="53"/>
      <c r="K146" s="53"/>
      <c r="L146" s="53"/>
      <c r="M146" s="71">
        <f t="shared" si="41"/>
        <v>0</v>
      </c>
      <c r="N146" s="71">
        <f t="shared" si="42"/>
        <v>0</v>
      </c>
      <c r="O146" s="72">
        <f t="shared" si="33"/>
        <v>0</v>
      </c>
      <c r="P146" s="71">
        <f t="shared" si="34"/>
        <v>0</v>
      </c>
    </row>
    <row r="147" spans="1:16" x14ac:dyDescent="0.3">
      <c r="A147" s="75" t="s">
        <v>237</v>
      </c>
      <c r="B147" s="98"/>
      <c r="C147" s="94" t="e">
        <f>VLOOKUP(B147,Données!$D$3:$K$1003,2)</f>
        <v>#N/A</v>
      </c>
      <c r="D147" s="75" t="e">
        <f>VLOOKUP(B147,Données!$D$3:$K$1003,3)</f>
        <v>#N/A</v>
      </c>
      <c r="E147" s="53"/>
      <c r="F147" s="53"/>
      <c r="G147" s="53"/>
      <c r="H147" s="53"/>
      <c r="I147" s="53"/>
      <c r="J147" s="53"/>
      <c r="K147" s="53"/>
      <c r="L147" s="53"/>
      <c r="M147" s="95">
        <f t="shared" si="41"/>
        <v>0</v>
      </c>
      <c r="N147" s="95">
        <f t="shared" si="42"/>
        <v>0</v>
      </c>
      <c r="O147" s="96">
        <f t="shared" ref="O147:P150" si="46">M147</f>
        <v>0</v>
      </c>
      <c r="P147" s="95">
        <f t="shared" si="46"/>
        <v>0</v>
      </c>
    </row>
    <row r="148" spans="1:16" x14ac:dyDescent="0.3">
      <c r="A148" s="75" t="s">
        <v>237</v>
      </c>
      <c r="B148" s="98"/>
      <c r="C148" s="94" t="e">
        <f>VLOOKUP(B148,Données!$D$3:$K$1003,2)</f>
        <v>#N/A</v>
      </c>
      <c r="D148" s="75" t="e">
        <f>VLOOKUP(B148,Données!$D$3:$K$1003,3)</f>
        <v>#N/A</v>
      </c>
      <c r="E148" s="53"/>
      <c r="F148" s="53"/>
      <c r="G148" s="53"/>
      <c r="H148" s="53"/>
      <c r="I148" s="53"/>
      <c r="J148" s="53"/>
      <c r="K148" s="53"/>
      <c r="L148" s="53"/>
      <c r="M148" s="95">
        <f t="shared" si="41"/>
        <v>0</v>
      </c>
      <c r="N148" s="95">
        <f t="shared" si="42"/>
        <v>0</v>
      </c>
      <c r="O148" s="96">
        <f t="shared" si="46"/>
        <v>0</v>
      </c>
      <c r="P148" s="95">
        <f t="shared" si="46"/>
        <v>0</v>
      </c>
    </row>
    <row r="149" spans="1:16" x14ac:dyDescent="0.3">
      <c r="A149" s="90" t="s">
        <v>240</v>
      </c>
      <c r="B149" s="98"/>
      <c r="C149" s="91" t="e">
        <f>VLOOKUP(B149,Données!$D$3:$K$1003,2)</f>
        <v>#N/A</v>
      </c>
      <c r="D149" s="90" t="e">
        <f>IF(C149="Dummy",Données!$A$41,ROUNDDOWN(SUM(E149:G149)/3,))</f>
        <v>#N/A</v>
      </c>
      <c r="E149" s="53"/>
      <c r="F149" s="53"/>
      <c r="G149" s="53"/>
      <c r="H149" s="53"/>
      <c r="I149" s="53"/>
      <c r="J149" s="53"/>
      <c r="K149" s="53"/>
      <c r="L149" s="53"/>
      <c r="M149" s="92">
        <f t="shared" si="41"/>
        <v>0</v>
      </c>
      <c r="N149" s="92">
        <f t="shared" si="42"/>
        <v>0</v>
      </c>
      <c r="O149" s="93">
        <f t="shared" si="46"/>
        <v>0</v>
      </c>
      <c r="P149" s="92">
        <f t="shared" si="46"/>
        <v>0</v>
      </c>
    </row>
    <row r="150" spans="1:16" x14ac:dyDescent="0.3">
      <c r="A150" s="90" t="s">
        <v>240</v>
      </c>
      <c r="B150" s="98"/>
      <c r="C150" s="91" t="e">
        <f>VLOOKUP(B150,Données!$D$3:$K$1003,2)</f>
        <v>#N/A</v>
      </c>
      <c r="D150" s="90" t="e">
        <f>IF(C150="Dummy",Données!$A$41,ROUNDDOWN(SUM(E150:G150)/3,))</f>
        <v>#N/A</v>
      </c>
      <c r="E150" s="53"/>
      <c r="F150" s="53"/>
      <c r="G150" s="53"/>
      <c r="H150" s="53"/>
      <c r="I150" s="53"/>
      <c r="J150" s="53"/>
      <c r="K150" s="53"/>
      <c r="L150" s="53"/>
      <c r="M150" s="92">
        <f t="shared" si="41"/>
        <v>0</v>
      </c>
      <c r="N150" s="92">
        <f t="shared" si="42"/>
        <v>0</v>
      </c>
      <c r="O150" s="93">
        <f t="shared" si="46"/>
        <v>0</v>
      </c>
      <c r="P150" s="92">
        <f t="shared" si="46"/>
        <v>0</v>
      </c>
    </row>
    <row r="151" spans="1:16" x14ac:dyDescent="0.3">
      <c r="A151" s="70" t="s">
        <v>68</v>
      </c>
      <c r="B151" s="64"/>
      <c r="C151" s="65"/>
      <c r="D151" s="64"/>
      <c r="E151" s="55" t="e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#N/A</v>
      </c>
      <c r="F151" s="55" t="e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#N/A</v>
      </c>
      <c r="G151" s="55" t="e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=D145,IF(G146=0,SUM(G142:G146)+D146,SUM(G142:G146))))))))))))))))</f>
        <v>#N/A</v>
      </c>
      <c r="H151" s="67"/>
      <c r="I151" s="67"/>
      <c r="J151" s="67"/>
      <c r="K151" s="67"/>
      <c r="L151" s="67"/>
      <c r="M151" s="69" t="str">
        <f>IF(SUM(E142:G148)=0,"",SUM(E151:G151))</f>
        <v/>
      </c>
      <c r="N151" s="67"/>
      <c r="O151" s="68"/>
      <c r="P151" s="67"/>
    </row>
    <row r="152" spans="1:16" x14ac:dyDescent="0.3">
      <c r="A152" s="73" t="e">
        <f>VLOOKUP(B152,Données!$D$3:$K$1003,4)</f>
        <v>#N/A</v>
      </c>
      <c r="B152" s="98"/>
      <c r="C152" s="80" t="e">
        <f>IF(B152=Données!$A$40,Données!$B$40,VLOOKUP(B152,Données!$D$3:$K$1003,2))</f>
        <v>#N/A</v>
      </c>
      <c r="D152" s="73" t="e">
        <f>IF(C152="Dummy",Données!$A$41,ROUNDDOWN(O152/P152,0))</f>
        <v>#N/A</v>
      </c>
      <c r="E152" s="53"/>
      <c r="F152" s="53"/>
      <c r="G152" s="53"/>
      <c r="H152" s="53"/>
      <c r="I152" s="53"/>
      <c r="J152" s="53"/>
      <c r="K152" s="53"/>
      <c r="L152" s="53"/>
      <c r="M152" s="71">
        <f t="shared" si="41"/>
        <v>0</v>
      </c>
      <c r="N152" s="71">
        <f t="shared" si="42"/>
        <v>0</v>
      </c>
      <c r="O152" s="72">
        <f t="shared" si="33"/>
        <v>0</v>
      </c>
      <c r="P152" s="71">
        <f t="shared" si="34"/>
        <v>0</v>
      </c>
    </row>
    <row r="153" spans="1:16" x14ac:dyDescent="0.3">
      <c r="A153" s="73" t="e">
        <f>VLOOKUP(B153,Données!$D$3:$K$1003,4)</f>
        <v>#N/A</v>
      </c>
      <c r="B153" s="98"/>
      <c r="C153" s="80" t="e">
        <f>IF(B153=Données!$A$40,Données!$B$40,VLOOKUP(B153,Données!$D$3:$K$1003,2))</f>
        <v>#N/A</v>
      </c>
      <c r="D153" s="73" t="e">
        <f>IF(C153="Dummy",Données!$A$41,ROUNDDOWN(O153/P153,0))</f>
        <v>#N/A</v>
      </c>
      <c r="E153" s="53"/>
      <c r="F153" s="53"/>
      <c r="G153" s="53"/>
      <c r="H153" s="53"/>
      <c r="I153" s="53"/>
      <c r="J153" s="53"/>
      <c r="K153" s="53"/>
      <c r="L153" s="53"/>
      <c r="M153" s="71">
        <f t="shared" si="41"/>
        <v>0</v>
      </c>
      <c r="N153" s="71">
        <f t="shared" si="42"/>
        <v>0</v>
      </c>
      <c r="O153" s="72">
        <f t="shared" ref="O153:O156" si="47">M153</f>
        <v>0</v>
      </c>
      <c r="P153" s="71">
        <f t="shared" ref="P153:P156" si="48">N153</f>
        <v>0</v>
      </c>
    </row>
    <row r="154" spans="1:16" x14ac:dyDescent="0.3">
      <c r="A154" s="73" t="e">
        <f>VLOOKUP(B154,Données!$D$3:$K$1003,4)</f>
        <v>#N/A</v>
      </c>
      <c r="B154" s="98"/>
      <c r="C154" s="80" t="e">
        <f>IF(B154=Données!$A$40,Données!$B$40,VLOOKUP(B154,Données!$D$3:$K$1003,2))</f>
        <v>#N/A</v>
      </c>
      <c r="D154" s="73" t="e">
        <f>IF(C154="Dummy",Données!$A$41,ROUNDDOWN(O154/P154,0))</f>
        <v>#N/A</v>
      </c>
      <c r="E154" s="53"/>
      <c r="F154" s="53"/>
      <c r="G154" s="53"/>
      <c r="H154" s="53"/>
      <c r="I154" s="53"/>
      <c r="J154" s="53"/>
      <c r="K154" s="53"/>
      <c r="L154" s="53"/>
      <c r="M154" s="71">
        <f t="shared" si="41"/>
        <v>0</v>
      </c>
      <c r="N154" s="71">
        <f t="shared" si="42"/>
        <v>0</v>
      </c>
      <c r="O154" s="72">
        <f t="shared" si="47"/>
        <v>0</v>
      </c>
      <c r="P154" s="71">
        <f t="shared" si="48"/>
        <v>0</v>
      </c>
    </row>
    <row r="155" spans="1:16" x14ac:dyDescent="0.3">
      <c r="A155" s="73" t="e">
        <f>VLOOKUP(B155,Données!$D$3:$K$1003,4)</f>
        <v>#N/A</v>
      </c>
      <c r="B155" s="98"/>
      <c r="C155" s="80" t="e">
        <f>IF(B155=Données!$A$40,Données!$B$40,VLOOKUP(B155,Données!$D$3:$K$1003,2))</f>
        <v>#N/A</v>
      </c>
      <c r="D155" s="73" t="e">
        <f>IF(C155="Dummy",Données!$A$41,ROUNDDOWN(O155/P155,0))</f>
        <v>#N/A</v>
      </c>
      <c r="E155" s="53"/>
      <c r="F155" s="53"/>
      <c r="G155" s="53"/>
      <c r="H155" s="53"/>
      <c r="I155" s="53"/>
      <c r="J155" s="53"/>
      <c r="K155" s="53"/>
      <c r="L155" s="53"/>
      <c r="M155" s="71">
        <f t="shared" si="41"/>
        <v>0</v>
      </c>
      <c r="N155" s="71">
        <f t="shared" si="42"/>
        <v>0</v>
      </c>
      <c r="O155" s="72">
        <f t="shared" si="47"/>
        <v>0</v>
      </c>
      <c r="P155" s="71">
        <f t="shared" si="48"/>
        <v>0</v>
      </c>
    </row>
    <row r="156" spans="1:16" x14ac:dyDescent="0.3">
      <c r="A156" s="73" t="e">
        <f>VLOOKUP(B156,Données!$D$3:$K$1003,4)</f>
        <v>#N/A</v>
      </c>
      <c r="B156" s="98"/>
      <c r="C156" s="80" t="e">
        <f>IF(B156=Données!$A$40,Données!$B$40,VLOOKUP(B156,Données!$D$3:$K$1003,2))</f>
        <v>#N/A</v>
      </c>
      <c r="D156" s="73" t="e">
        <f>IF(C156="Dummy",Données!$A$41,ROUNDDOWN(O156/P156,0))</f>
        <v>#N/A</v>
      </c>
      <c r="E156" s="53"/>
      <c r="F156" s="53"/>
      <c r="G156" s="53"/>
      <c r="H156" s="53"/>
      <c r="I156" s="53"/>
      <c r="J156" s="53"/>
      <c r="K156" s="53"/>
      <c r="L156" s="53"/>
      <c r="M156" s="71">
        <f t="shared" si="41"/>
        <v>0</v>
      </c>
      <c r="N156" s="71">
        <f t="shared" si="42"/>
        <v>0</v>
      </c>
      <c r="O156" s="72">
        <f t="shared" si="47"/>
        <v>0</v>
      </c>
      <c r="P156" s="71">
        <f t="shared" si="48"/>
        <v>0</v>
      </c>
    </row>
    <row r="157" spans="1:16" x14ac:dyDescent="0.3">
      <c r="A157" s="75" t="s">
        <v>237</v>
      </c>
      <c r="B157" s="98"/>
      <c r="C157" s="94" t="e">
        <f>VLOOKUP(B157,Données!$D$3:$K$1003,2)</f>
        <v>#N/A</v>
      </c>
      <c r="D157" s="75" t="e">
        <f>VLOOKUP(B157,Données!$D$3:$K$1003,3)</f>
        <v>#N/A</v>
      </c>
      <c r="E157" s="53"/>
      <c r="F157" s="53"/>
      <c r="G157" s="53"/>
      <c r="H157" s="53"/>
      <c r="I157" s="53"/>
      <c r="J157" s="53"/>
      <c r="K157" s="53"/>
      <c r="L157" s="53"/>
      <c r="M157" s="95">
        <f t="shared" si="41"/>
        <v>0</v>
      </c>
      <c r="N157" s="95">
        <f t="shared" si="42"/>
        <v>0</v>
      </c>
      <c r="O157" s="96">
        <f t="shared" ref="O157:P160" si="49">M157</f>
        <v>0</v>
      </c>
      <c r="P157" s="95">
        <f t="shared" si="49"/>
        <v>0</v>
      </c>
    </row>
    <row r="158" spans="1:16" x14ac:dyDescent="0.3">
      <c r="A158" s="75" t="s">
        <v>237</v>
      </c>
      <c r="B158" s="98"/>
      <c r="C158" s="94" t="e">
        <f>VLOOKUP(B158,Données!$D$3:$K$1003,2)</f>
        <v>#N/A</v>
      </c>
      <c r="D158" s="75" t="e">
        <f>VLOOKUP(B158,Données!$D$3:$K$1003,3)</f>
        <v>#N/A</v>
      </c>
      <c r="E158" s="53"/>
      <c r="F158" s="53"/>
      <c r="G158" s="53"/>
      <c r="H158" s="53"/>
      <c r="I158" s="53"/>
      <c r="J158" s="53"/>
      <c r="K158" s="53"/>
      <c r="L158" s="53"/>
      <c r="M158" s="95">
        <f t="shared" si="41"/>
        <v>0</v>
      </c>
      <c r="N158" s="95">
        <f t="shared" si="42"/>
        <v>0</v>
      </c>
      <c r="O158" s="96">
        <f t="shared" si="49"/>
        <v>0</v>
      </c>
      <c r="P158" s="95">
        <f t="shared" si="49"/>
        <v>0</v>
      </c>
    </row>
    <row r="159" spans="1:16" x14ac:dyDescent="0.3">
      <c r="A159" s="90" t="s">
        <v>240</v>
      </c>
      <c r="B159" s="98"/>
      <c r="C159" s="91" t="e">
        <f>VLOOKUP(B159,Données!$D$3:$K$1003,2)</f>
        <v>#N/A</v>
      </c>
      <c r="D159" s="90" t="e">
        <f>IF(C159="Dummy",Données!$A$41,ROUNDDOWN(SUM(E159:G159)/3,))</f>
        <v>#N/A</v>
      </c>
      <c r="E159" s="53"/>
      <c r="F159" s="53"/>
      <c r="G159" s="53"/>
      <c r="H159" s="53"/>
      <c r="I159" s="53"/>
      <c r="J159" s="53"/>
      <c r="K159" s="53"/>
      <c r="L159" s="53"/>
      <c r="M159" s="92">
        <f t="shared" si="41"/>
        <v>0</v>
      </c>
      <c r="N159" s="92">
        <f t="shared" si="42"/>
        <v>0</v>
      </c>
      <c r="O159" s="93">
        <f t="shared" si="49"/>
        <v>0</v>
      </c>
      <c r="P159" s="92">
        <f t="shared" si="49"/>
        <v>0</v>
      </c>
    </row>
    <row r="160" spans="1:16" x14ac:dyDescent="0.3">
      <c r="A160" s="90" t="s">
        <v>240</v>
      </c>
      <c r="B160" s="98"/>
      <c r="C160" s="91" t="e">
        <f>VLOOKUP(B160,Données!$D$3:$K$1003,2)</f>
        <v>#N/A</v>
      </c>
      <c r="D160" s="90" t="e">
        <f>IF(C160="Dummy",Données!$A$41,ROUNDDOWN(SUM(E160:G160)/3,))</f>
        <v>#N/A</v>
      </c>
      <c r="E160" s="53"/>
      <c r="F160" s="53"/>
      <c r="G160" s="53"/>
      <c r="H160" s="53"/>
      <c r="I160" s="53"/>
      <c r="J160" s="53"/>
      <c r="K160" s="53"/>
      <c r="L160" s="53"/>
      <c r="M160" s="92">
        <f t="shared" si="41"/>
        <v>0</v>
      </c>
      <c r="N160" s="92">
        <f t="shared" si="42"/>
        <v>0</v>
      </c>
      <c r="O160" s="93">
        <f t="shared" si="49"/>
        <v>0</v>
      </c>
      <c r="P160" s="92">
        <f t="shared" si="49"/>
        <v>0</v>
      </c>
    </row>
    <row r="161" spans="1:16" x14ac:dyDescent="0.3">
      <c r="A161" s="64"/>
      <c r="B161" s="64"/>
      <c r="C161" s="65"/>
      <c r="D161" s="66"/>
      <c r="E161" s="55" t="e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#N/A</v>
      </c>
      <c r="F161" s="55" t="e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#N/A</v>
      </c>
      <c r="G161" s="55" t="e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=D155,IF(G156=0,SUM(G152:G156)+D156,SUM(G152:G156))))))))))))))))</f>
        <v>#N/A</v>
      </c>
      <c r="H161" s="67"/>
      <c r="I161" s="67"/>
      <c r="J161" s="67"/>
      <c r="K161" s="67"/>
      <c r="L161" s="67"/>
      <c r="M161" s="69" t="str">
        <f>IF(SUM(E152:G158)=0,"",SUM(E161:G161))</f>
        <v/>
      </c>
      <c r="N161" s="67"/>
      <c r="O161" s="68"/>
      <c r="P161" s="67"/>
    </row>
  </sheetData>
  <conditionalFormatting sqref="A2:P6">
    <cfRule type="cellIs" dxfId="565" priority="31" operator="equal">
      <formula>0</formula>
    </cfRule>
    <cfRule type="containsErrors" dxfId="564" priority="127">
      <formula>ISERROR(A2)</formula>
    </cfRule>
  </conditionalFormatting>
  <conditionalFormatting sqref="A7:P8">
    <cfRule type="cellIs" dxfId="563" priority="110" operator="equal">
      <formula>0</formula>
    </cfRule>
    <cfRule type="containsErrors" dxfId="562" priority="111">
      <formula>ISERROR(A7)</formula>
    </cfRule>
  </conditionalFormatting>
  <conditionalFormatting sqref="A9:P10">
    <cfRule type="cellIs" dxfId="561" priority="108" operator="equal">
      <formula>0</formula>
    </cfRule>
    <cfRule type="containsErrors" dxfId="560" priority="109">
      <formula>ISERROR(A9)</formula>
    </cfRule>
  </conditionalFormatting>
  <conditionalFormatting sqref="A17:P18">
    <cfRule type="cellIs" dxfId="559" priority="106" operator="equal">
      <formula>0</formula>
    </cfRule>
    <cfRule type="containsErrors" dxfId="558" priority="107">
      <formula>ISERROR(A17)</formula>
    </cfRule>
  </conditionalFormatting>
  <conditionalFormatting sqref="A19:P20">
    <cfRule type="cellIs" dxfId="557" priority="104" operator="equal">
      <formula>0</formula>
    </cfRule>
    <cfRule type="containsErrors" dxfId="556" priority="105">
      <formula>ISERROR(A19)</formula>
    </cfRule>
  </conditionalFormatting>
  <conditionalFormatting sqref="A27:P28">
    <cfRule type="cellIs" dxfId="555" priority="102" operator="equal">
      <formula>0</formula>
    </cfRule>
    <cfRule type="containsErrors" dxfId="554" priority="103">
      <formula>ISERROR(A27)</formula>
    </cfRule>
  </conditionalFormatting>
  <conditionalFormatting sqref="A29:P30">
    <cfRule type="cellIs" dxfId="553" priority="100" operator="equal">
      <formula>0</formula>
    </cfRule>
    <cfRule type="containsErrors" dxfId="552" priority="101">
      <formula>ISERROR(A29)</formula>
    </cfRule>
  </conditionalFormatting>
  <conditionalFormatting sqref="A37:P38">
    <cfRule type="cellIs" dxfId="551" priority="98" operator="equal">
      <formula>0</formula>
    </cfRule>
    <cfRule type="containsErrors" dxfId="550" priority="99">
      <formula>ISERROR(A37)</formula>
    </cfRule>
  </conditionalFormatting>
  <conditionalFormatting sqref="A39:P40">
    <cfRule type="cellIs" dxfId="549" priority="96" operator="equal">
      <formula>0</formula>
    </cfRule>
    <cfRule type="containsErrors" dxfId="548" priority="97">
      <formula>ISERROR(A39)</formula>
    </cfRule>
  </conditionalFormatting>
  <conditionalFormatting sqref="A47:P48">
    <cfRule type="cellIs" dxfId="547" priority="94" operator="equal">
      <formula>0</formula>
    </cfRule>
    <cfRule type="containsErrors" dxfId="546" priority="95">
      <formula>ISERROR(A47)</formula>
    </cfRule>
  </conditionalFormatting>
  <conditionalFormatting sqref="A49:P50">
    <cfRule type="cellIs" dxfId="545" priority="92" operator="equal">
      <formula>0</formula>
    </cfRule>
    <cfRule type="containsErrors" dxfId="544" priority="93">
      <formula>ISERROR(A49)</formula>
    </cfRule>
  </conditionalFormatting>
  <conditionalFormatting sqref="A57:P58">
    <cfRule type="cellIs" dxfId="543" priority="90" operator="equal">
      <formula>0</formula>
    </cfRule>
    <cfRule type="containsErrors" dxfId="542" priority="91">
      <formula>ISERROR(A57)</formula>
    </cfRule>
  </conditionalFormatting>
  <conditionalFormatting sqref="A59:P60">
    <cfRule type="cellIs" dxfId="541" priority="88" operator="equal">
      <formula>0</formula>
    </cfRule>
    <cfRule type="containsErrors" dxfId="540" priority="89">
      <formula>ISERROR(A59)</formula>
    </cfRule>
  </conditionalFormatting>
  <conditionalFormatting sqref="A67:P68">
    <cfRule type="cellIs" dxfId="539" priority="86" operator="equal">
      <formula>0</formula>
    </cfRule>
    <cfRule type="containsErrors" dxfId="538" priority="87">
      <formula>ISERROR(A67)</formula>
    </cfRule>
  </conditionalFormatting>
  <conditionalFormatting sqref="A69:P70">
    <cfRule type="cellIs" dxfId="537" priority="84" operator="equal">
      <formula>0</formula>
    </cfRule>
    <cfRule type="containsErrors" dxfId="536" priority="85">
      <formula>ISERROR(A69)</formula>
    </cfRule>
  </conditionalFormatting>
  <conditionalFormatting sqref="A77:P78">
    <cfRule type="cellIs" dxfId="535" priority="82" operator="equal">
      <formula>0</formula>
    </cfRule>
    <cfRule type="containsErrors" dxfId="534" priority="83">
      <formula>ISERROR(A77)</formula>
    </cfRule>
  </conditionalFormatting>
  <conditionalFormatting sqref="A79:P80">
    <cfRule type="cellIs" dxfId="533" priority="80" operator="equal">
      <formula>0</formula>
    </cfRule>
    <cfRule type="containsErrors" dxfId="532" priority="81">
      <formula>ISERROR(A79)</formula>
    </cfRule>
  </conditionalFormatting>
  <conditionalFormatting sqref="A87:P88">
    <cfRule type="cellIs" dxfId="531" priority="78" operator="equal">
      <formula>0</formula>
    </cfRule>
    <cfRule type="containsErrors" dxfId="530" priority="79">
      <formula>ISERROR(A87)</formula>
    </cfRule>
  </conditionalFormatting>
  <conditionalFormatting sqref="A89:P90">
    <cfRule type="cellIs" dxfId="529" priority="76" operator="equal">
      <formula>0</formula>
    </cfRule>
    <cfRule type="containsErrors" dxfId="528" priority="77">
      <formula>ISERROR(A89)</formula>
    </cfRule>
  </conditionalFormatting>
  <conditionalFormatting sqref="A97:P98">
    <cfRule type="cellIs" dxfId="527" priority="74" operator="equal">
      <formula>0</formula>
    </cfRule>
    <cfRule type="containsErrors" dxfId="526" priority="75">
      <formula>ISERROR(A97)</formula>
    </cfRule>
  </conditionalFormatting>
  <conditionalFormatting sqref="A99:P100">
    <cfRule type="cellIs" dxfId="525" priority="72" operator="equal">
      <formula>0</formula>
    </cfRule>
    <cfRule type="containsErrors" dxfId="524" priority="73">
      <formula>ISERROR(A99)</formula>
    </cfRule>
  </conditionalFormatting>
  <conditionalFormatting sqref="A107:P108">
    <cfRule type="cellIs" dxfId="523" priority="70" operator="equal">
      <formula>0</formula>
    </cfRule>
    <cfRule type="containsErrors" dxfId="522" priority="71">
      <formula>ISERROR(A107)</formula>
    </cfRule>
  </conditionalFormatting>
  <conditionalFormatting sqref="A109:P110">
    <cfRule type="cellIs" dxfId="521" priority="68" operator="equal">
      <formula>0</formula>
    </cfRule>
    <cfRule type="containsErrors" dxfId="520" priority="69">
      <formula>ISERROR(A109)</formula>
    </cfRule>
  </conditionalFormatting>
  <conditionalFormatting sqref="A117:P118">
    <cfRule type="cellIs" dxfId="519" priority="66" operator="equal">
      <formula>0</formula>
    </cfRule>
    <cfRule type="containsErrors" dxfId="518" priority="67">
      <formula>ISERROR(A117)</formula>
    </cfRule>
  </conditionalFormatting>
  <conditionalFormatting sqref="A119:P120">
    <cfRule type="cellIs" dxfId="517" priority="64" operator="equal">
      <formula>0</formula>
    </cfRule>
    <cfRule type="containsErrors" dxfId="516" priority="65">
      <formula>ISERROR(A119)</formula>
    </cfRule>
  </conditionalFormatting>
  <conditionalFormatting sqref="A127:P128">
    <cfRule type="cellIs" dxfId="515" priority="62" operator="equal">
      <formula>0</formula>
    </cfRule>
    <cfRule type="containsErrors" dxfId="514" priority="63">
      <formula>ISERROR(A127)</formula>
    </cfRule>
  </conditionalFormatting>
  <conditionalFormatting sqref="A129:P130">
    <cfRule type="cellIs" dxfId="513" priority="60" operator="equal">
      <formula>0</formula>
    </cfRule>
    <cfRule type="containsErrors" dxfId="512" priority="61">
      <formula>ISERROR(A129)</formula>
    </cfRule>
  </conditionalFormatting>
  <conditionalFormatting sqref="A137:P138">
    <cfRule type="cellIs" dxfId="511" priority="58" operator="equal">
      <formula>0</formula>
    </cfRule>
    <cfRule type="containsErrors" dxfId="510" priority="59">
      <formula>ISERROR(A137)</formula>
    </cfRule>
  </conditionalFormatting>
  <conditionalFormatting sqref="A139:P140">
    <cfRule type="cellIs" dxfId="509" priority="56" operator="equal">
      <formula>0</formula>
    </cfRule>
    <cfRule type="containsErrors" dxfId="508" priority="57">
      <formula>ISERROR(A139)</formula>
    </cfRule>
  </conditionalFormatting>
  <conditionalFormatting sqref="A147:P148">
    <cfRule type="cellIs" dxfId="507" priority="54" operator="equal">
      <formula>0</formula>
    </cfRule>
    <cfRule type="containsErrors" dxfId="506" priority="55">
      <formula>ISERROR(A147)</formula>
    </cfRule>
  </conditionalFormatting>
  <conditionalFormatting sqref="A149:P150">
    <cfRule type="cellIs" dxfId="505" priority="52" operator="equal">
      <formula>0</formula>
    </cfRule>
    <cfRule type="containsErrors" dxfId="504" priority="53">
      <formula>ISERROR(A149)</formula>
    </cfRule>
  </conditionalFormatting>
  <conditionalFormatting sqref="A157:P158">
    <cfRule type="cellIs" dxfId="503" priority="50" operator="equal">
      <formula>0</formula>
    </cfRule>
    <cfRule type="containsErrors" dxfId="502" priority="51">
      <formula>ISERROR(A157)</formula>
    </cfRule>
  </conditionalFormatting>
  <conditionalFormatting sqref="A159:P160">
    <cfRule type="cellIs" dxfId="501" priority="48" operator="equal">
      <formula>0</formula>
    </cfRule>
    <cfRule type="containsErrors" dxfId="500" priority="49">
      <formula>ISERROR(A159)</formula>
    </cfRule>
  </conditionalFormatting>
  <conditionalFormatting sqref="E11:G11">
    <cfRule type="containsErrors" dxfId="499" priority="47">
      <formula>ISERROR(E11)</formula>
    </cfRule>
  </conditionalFormatting>
  <conditionalFormatting sqref="E21:G21">
    <cfRule type="containsErrors" dxfId="498" priority="46">
      <formula>ISERROR(E21)</formula>
    </cfRule>
  </conditionalFormatting>
  <conditionalFormatting sqref="E31:G31">
    <cfRule type="containsErrors" dxfId="497" priority="45">
      <formula>ISERROR(E31)</formula>
    </cfRule>
  </conditionalFormatting>
  <conditionalFormatting sqref="E41:G41">
    <cfRule type="containsErrors" dxfId="496" priority="44">
      <formula>ISERROR(E41)</formula>
    </cfRule>
  </conditionalFormatting>
  <conditionalFormatting sqref="E51:G51">
    <cfRule type="containsErrors" dxfId="495" priority="43">
      <formula>ISERROR(E51)</formula>
    </cfRule>
  </conditionalFormatting>
  <conditionalFormatting sqref="E61:G61">
    <cfRule type="containsErrors" dxfId="494" priority="42">
      <formula>ISERROR(E61)</formula>
    </cfRule>
  </conditionalFormatting>
  <conditionalFormatting sqref="E71:G71">
    <cfRule type="containsErrors" dxfId="493" priority="41">
      <formula>ISERROR(E71)</formula>
    </cfRule>
  </conditionalFormatting>
  <conditionalFormatting sqref="E81:G81">
    <cfRule type="containsErrors" dxfId="492" priority="40">
      <formula>ISERROR(E81)</formula>
    </cfRule>
  </conditionalFormatting>
  <conditionalFormatting sqref="E91:G91">
    <cfRule type="containsErrors" dxfId="491" priority="39">
      <formula>ISERROR(E91)</formula>
    </cfRule>
  </conditionalFormatting>
  <conditionalFormatting sqref="E101:G101">
    <cfRule type="containsErrors" dxfId="490" priority="38">
      <formula>ISERROR(E101)</formula>
    </cfRule>
  </conditionalFormatting>
  <conditionalFormatting sqref="E111:G111">
    <cfRule type="containsErrors" dxfId="489" priority="37">
      <formula>ISERROR(E111)</formula>
    </cfRule>
  </conditionalFormatting>
  <conditionalFormatting sqref="E121:G121">
    <cfRule type="containsErrors" dxfId="488" priority="36">
      <formula>ISERROR(E121)</formula>
    </cfRule>
  </conditionalFormatting>
  <conditionalFormatting sqref="E131:G131">
    <cfRule type="containsErrors" dxfId="487" priority="35">
      <formula>ISERROR(E131)</formula>
    </cfRule>
  </conditionalFormatting>
  <conditionalFormatting sqref="E141:G141">
    <cfRule type="containsErrors" dxfId="486" priority="34">
      <formula>ISERROR(E141)</formula>
    </cfRule>
  </conditionalFormatting>
  <conditionalFormatting sqref="E151:G151">
    <cfRule type="containsErrors" dxfId="485" priority="33">
      <formula>ISERROR(E151)</formula>
    </cfRule>
  </conditionalFormatting>
  <conditionalFormatting sqref="E161:G161">
    <cfRule type="containsErrors" dxfId="484" priority="32">
      <formula>ISERROR(E161)</formula>
    </cfRule>
  </conditionalFormatting>
  <conditionalFormatting sqref="A12:P16">
    <cfRule type="cellIs" dxfId="483" priority="29" operator="equal">
      <formula>0</formula>
    </cfRule>
    <cfRule type="containsErrors" dxfId="482" priority="30">
      <formula>ISERROR(A12)</formula>
    </cfRule>
  </conditionalFormatting>
  <conditionalFormatting sqref="A22:P26">
    <cfRule type="cellIs" dxfId="481" priority="27" operator="equal">
      <formula>0</formula>
    </cfRule>
    <cfRule type="containsErrors" dxfId="480" priority="28">
      <formula>ISERROR(A22)</formula>
    </cfRule>
  </conditionalFormatting>
  <conditionalFormatting sqref="A32:P36">
    <cfRule type="cellIs" dxfId="479" priority="25" operator="equal">
      <formula>0</formula>
    </cfRule>
    <cfRule type="containsErrors" dxfId="478" priority="26">
      <formula>ISERROR(A32)</formula>
    </cfRule>
  </conditionalFormatting>
  <conditionalFormatting sqref="A42:P46">
    <cfRule type="cellIs" dxfId="477" priority="23" operator="equal">
      <formula>0</formula>
    </cfRule>
    <cfRule type="containsErrors" dxfId="476" priority="24">
      <formula>ISERROR(A42)</formula>
    </cfRule>
  </conditionalFormatting>
  <conditionalFormatting sqref="A52:P56">
    <cfRule type="cellIs" dxfId="475" priority="21" operator="equal">
      <formula>0</formula>
    </cfRule>
    <cfRule type="containsErrors" dxfId="474" priority="22">
      <formula>ISERROR(A52)</formula>
    </cfRule>
  </conditionalFormatting>
  <conditionalFormatting sqref="A62:P66">
    <cfRule type="cellIs" dxfId="473" priority="19" operator="equal">
      <formula>0</formula>
    </cfRule>
    <cfRule type="containsErrors" dxfId="472" priority="20">
      <formula>ISERROR(A62)</formula>
    </cfRule>
  </conditionalFormatting>
  <conditionalFormatting sqref="A72:P76">
    <cfRule type="cellIs" dxfId="471" priority="17" operator="equal">
      <formula>0</formula>
    </cfRule>
    <cfRule type="containsErrors" dxfId="470" priority="18">
      <formula>ISERROR(A72)</formula>
    </cfRule>
  </conditionalFormatting>
  <conditionalFormatting sqref="A82:P86">
    <cfRule type="cellIs" dxfId="469" priority="15" operator="equal">
      <formula>0</formula>
    </cfRule>
    <cfRule type="containsErrors" dxfId="468" priority="16">
      <formula>ISERROR(A82)</formula>
    </cfRule>
  </conditionalFormatting>
  <conditionalFormatting sqref="A92:P96">
    <cfRule type="cellIs" dxfId="467" priority="13" operator="equal">
      <formula>0</formula>
    </cfRule>
    <cfRule type="containsErrors" dxfId="466" priority="14">
      <formula>ISERROR(A92)</formula>
    </cfRule>
  </conditionalFormatting>
  <conditionalFormatting sqref="A102:P106">
    <cfRule type="cellIs" dxfId="465" priority="11" operator="equal">
      <formula>0</formula>
    </cfRule>
    <cfRule type="containsErrors" dxfId="464" priority="12">
      <formula>ISERROR(A102)</formula>
    </cfRule>
  </conditionalFormatting>
  <conditionalFormatting sqref="A112:P116">
    <cfRule type="cellIs" dxfId="463" priority="9" operator="equal">
      <formula>0</formula>
    </cfRule>
    <cfRule type="containsErrors" dxfId="462" priority="10">
      <formula>ISERROR(A112)</formula>
    </cfRule>
  </conditionalFormatting>
  <conditionalFormatting sqref="A122:P126">
    <cfRule type="cellIs" dxfId="461" priority="7" operator="equal">
      <formula>0</formula>
    </cfRule>
    <cfRule type="containsErrors" dxfId="460" priority="8">
      <formula>ISERROR(A122)</formula>
    </cfRule>
  </conditionalFormatting>
  <conditionalFormatting sqref="A132:P136">
    <cfRule type="cellIs" dxfId="459" priority="5" operator="equal">
      <formula>0</formula>
    </cfRule>
    <cfRule type="containsErrors" dxfId="458" priority="6">
      <formula>ISERROR(A132)</formula>
    </cfRule>
  </conditionalFormatting>
  <conditionalFormatting sqref="A142:P146">
    <cfRule type="cellIs" dxfId="457" priority="3" operator="equal">
      <formula>0</formula>
    </cfRule>
    <cfRule type="containsErrors" dxfId="456" priority="4">
      <formula>ISERROR(A142)</formula>
    </cfRule>
  </conditionalFormatting>
  <conditionalFormatting sqref="A152:P156">
    <cfRule type="cellIs" dxfId="455" priority="1" operator="equal">
      <formula>0</formula>
    </cfRule>
    <cfRule type="containsErrors" dxfId="454" priority="2">
      <formula>ISERROR(A152)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Semaine01">
                <anchor moveWithCells="1">
                  <from>
                    <xdr:col>2</xdr:col>
                    <xdr:colOff>7620</xdr:colOff>
                    <xdr:row>0</xdr:row>
                    <xdr:rowOff>7620</xdr:rowOff>
                  </from>
                  <to>
                    <xdr:col>3</xdr:col>
                    <xdr:colOff>0</xdr:colOff>
                    <xdr:row>0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H161"/>
  <sheetViews>
    <sheetView workbookViewId="0"/>
  </sheetViews>
  <sheetFormatPr baseColWidth="10" defaultRowHeight="14.4" x14ac:dyDescent="0.3"/>
  <cols>
    <col min="1" max="1" width="11.5546875" style="39"/>
    <col min="2" max="2" width="9.77734375" style="39" customWidth="1"/>
    <col min="3" max="3" width="20.77734375" style="50" customWidth="1"/>
    <col min="4" max="4" width="5.77734375" style="1" customWidth="1"/>
    <col min="5" max="12" width="4.77734375" style="1" customWidth="1"/>
    <col min="13" max="13" width="6.77734375" style="1" customWidth="1"/>
    <col min="14" max="14" width="5.77734375" style="1" customWidth="1"/>
    <col min="15" max="15" width="7.44140625" style="1" customWidth="1"/>
    <col min="16" max="16" width="8.5546875" style="2" customWidth="1"/>
    <col min="18" max="18" width="16.88671875" bestFit="1" customWidth="1"/>
  </cols>
  <sheetData>
    <row r="1" spans="1:86" ht="48" x14ac:dyDescent="0.3">
      <c r="A1" s="83" t="s">
        <v>233</v>
      </c>
      <c r="B1" s="74" t="s">
        <v>232</v>
      </c>
      <c r="C1" s="74" t="s">
        <v>79</v>
      </c>
      <c r="D1" s="75" t="s">
        <v>6</v>
      </c>
      <c r="E1" s="76" t="s">
        <v>70</v>
      </c>
      <c r="F1" s="76" t="s">
        <v>71</v>
      </c>
      <c r="G1" s="76" t="s">
        <v>72</v>
      </c>
      <c r="H1" s="77" t="s">
        <v>74</v>
      </c>
      <c r="I1" s="74">
        <v>69</v>
      </c>
      <c r="J1" s="74">
        <v>169</v>
      </c>
      <c r="K1" s="74">
        <v>269</v>
      </c>
      <c r="L1" s="78" t="s">
        <v>75</v>
      </c>
      <c r="M1" s="76" t="s">
        <v>69</v>
      </c>
      <c r="N1" s="76" t="s">
        <v>73</v>
      </c>
      <c r="O1" s="79" t="s">
        <v>76</v>
      </c>
      <c r="P1" s="76" t="s">
        <v>77</v>
      </c>
      <c r="CA1" s="53" t="s">
        <v>0</v>
      </c>
      <c r="CD1" s="2"/>
      <c r="CE1" s="54">
        <f ca="1">AMENDE(CA1)</f>
        <v>20</v>
      </c>
      <c r="CH1" s="52"/>
    </row>
    <row r="2" spans="1:86" ht="15" thickBot="1" x14ac:dyDescent="0.35">
      <c r="A2" s="73">
        <f>VLOOKUP(B2,Données!$D$3:$K$1003,4)</f>
        <v>0</v>
      </c>
      <c r="B2" s="99">
        <v>1052</v>
      </c>
      <c r="C2" s="80" t="str">
        <f>IF(B2=Données!$A$40,Données!$B$40,VLOOKUP(B2,Données!$D$3:$K$1003,2))</f>
        <v>Jean-Claude Matte</v>
      </c>
      <c r="D2" s="73">
        <f>IF(C2="Dummy",Données!$A$41,IF(C2&lt;&gt;Sem.01!C2,INT((R3+O2)/9),ROUNDDOWN(O2/P2,0)))</f>
        <v>170</v>
      </c>
      <c r="E2" s="53">
        <v>210</v>
      </c>
      <c r="F2" s="53">
        <v>154</v>
      </c>
      <c r="G2" s="53">
        <v>189</v>
      </c>
      <c r="H2" s="53"/>
      <c r="I2" s="53"/>
      <c r="J2" s="53"/>
      <c r="K2" s="53"/>
      <c r="L2" s="53"/>
      <c r="M2" s="71">
        <f>SUM(E2:G2)</f>
        <v>553</v>
      </c>
      <c r="N2" s="71">
        <f>COUNTIF(E2:G2,"&gt;0")</f>
        <v>3</v>
      </c>
      <c r="O2" s="72">
        <f>IF(C2&lt;&gt;Sem.01!C2,VLOOKUP(B2,Données!$D$3:$K$1003,5)+M2,M2+Sem.01!O2)</f>
        <v>1023</v>
      </c>
      <c r="P2" s="71">
        <f>IF(C2&lt;&gt;Sem.01!C2,VLOOKUP(B2,$D$3:$J$1035,6)+N2,N2+Sem.01!P2)</f>
        <v>6</v>
      </c>
    </row>
    <row r="3" spans="1:86" ht="15" thickBot="1" x14ac:dyDescent="0.35">
      <c r="A3" s="73">
        <f>VLOOKUP(B3,Données!$D$3:$K$1003,4)</f>
        <v>0</v>
      </c>
      <c r="B3" s="99">
        <v>5000</v>
      </c>
      <c r="C3" s="80" t="str">
        <f>IF(B3=Données!$A$40,Données!$B$40,VLOOKUP(B3,Données!$D$3:$K$1003,2))</f>
        <v>Dummy</v>
      </c>
      <c r="D3" s="73">
        <f>IF(C3="Dummy",Données!$A$41,IF(C3&lt;&gt;Sem.01!C3,INT((#REF!+O3)/9),ROUNDDOWN(O3/P3,0)))</f>
        <v>130</v>
      </c>
      <c r="E3" s="53">
        <v>193</v>
      </c>
      <c r="F3" s="53">
        <v>186</v>
      </c>
      <c r="G3" s="53">
        <v>171</v>
      </c>
      <c r="H3" s="53"/>
      <c r="I3" s="53"/>
      <c r="J3" s="53"/>
      <c r="K3" s="53"/>
      <c r="L3" s="53"/>
      <c r="M3" s="71">
        <f t="shared" ref="M3:M106" si="0">SUM(E3:G3)</f>
        <v>550</v>
      </c>
      <c r="N3" s="71">
        <f t="shared" ref="N3:N106" si="1">COUNTIF(E3:G3,"&gt;0")</f>
        <v>3</v>
      </c>
      <c r="O3" s="72">
        <f>IF(C3&lt;&gt;Sem.01!C3,VLOOKUP(B3,Données!$D$3:$K$1003,5)+M3,M3+Sem.01!O3)</f>
        <v>940</v>
      </c>
      <c r="P3" s="71">
        <f>IF(C3&lt;&gt;Sem.01!C3,VLOOKUP(B3,$D$3:$J$1035,6)+N3,N3+Sem.01!P3)</f>
        <v>6</v>
      </c>
      <c r="R3" s="97">
        <v>1122</v>
      </c>
    </row>
    <row r="4" spans="1:86" x14ac:dyDescent="0.3">
      <c r="A4" s="73">
        <f>VLOOKUP(B4,Données!$D$3:$K$1003,4)</f>
        <v>0</v>
      </c>
      <c r="B4" s="99">
        <v>1002</v>
      </c>
      <c r="C4" s="80" t="str">
        <f>IF(B4=Données!$A$40,Données!$B$40,VLOOKUP(B4,Données!$D$3:$K$1003,2))</f>
        <v>Charlotte Jolicoeur</v>
      </c>
      <c r="D4" s="73">
        <f>IF(C4="Dummy",Données!$A$41,IF(C4&lt;&gt;Sem.01!C4,INT((R4+O4)/9),ROUNDDOWN(O4/P4,0)))</f>
        <v>160</v>
      </c>
      <c r="E4" s="53">
        <v>133</v>
      </c>
      <c r="F4" s="53">
        <v>136</v>
      </c>
      <c r="G4" s="53">
        <v>193</v>
      </c>
      <c r="H4" s="53"/>
      <c r="I4" s="53"/>
      <c r="J4" s="53"/>
      <c r="K4" s="53"/>
      <c r="L4" s="53"/>
      <c r="M4" s="71">
        <f t="shared" si="0"/>
        <v>462</v>
      </c>
      <c r="N4" s="71">
        <f t="shared" si="1"/>
        <v>3</v>
      </c>
      <c r="O4" s="72">
        <f>IF(C4&lt;&gt;Sem.01!C4,VLOOKUP(B4,Données!$D$3:$K$1003,5)+M4,M4+Sem.01!O4)</f>
        <v>963</v>
      </c>
      <c r="P4" s="71">
        <f>IF(C4&lt;&gt;Sem.01!C4,VLOOKUP(B4,$D$3:$J$1035,6)+N4,N4+Sem.01!P4)</f>
        <v>6</v>
      </c>
    </row>
    <row r="5" spans="1:86" x14ac:dyDescent="0.3">
      <c r="A5" s="73">
        <f>VLOOKUP(B5,Données!$D$3:$K$1003,4)</f>
        <v>0</v>
      </c>
      <c r="B5" s="99">
        <v>1003</v>
      </c>
      <c r="C5" s="80" t="str">
        <f>IF(B5=Données!$A$40,Données!$B$40,VLOOKUP(B5,Données!$D$3:$K$1003,2))</f>
        <v>Denis Locas</v>
      </c>
      <c r="D5" s="73">
        <f>IF(C5="Dummy",Données!$A$41,IF(C5&lt;&gt;Sem.01!C5,INT((R5+O5)/9),ROUNDDOWN(O5/P5,0)))</f>
        <v>206</v>
      </c>
      <c r="E5" s="53">
        <v>177</v>
      </c>
      <c r="F5" s="53">
        <v>223</v>
      </c>
      <c r="G5" s="53">
        <v>186</v>
      </c>
      <c r="H5" s="53"/>
      <c r="I5" s="53"/>
      <c r="J5" s="53"/>
      <c r="K5" s="53"/>
      <c r="L5" s="53"/>
      <c r="M5" s="71">
        <f t="shared" si="0"/>
        <v>586</v>
      </c>
      <c r="N5" s="71">
        <f t="shared" si="1"/>
        <v>3</v>
      </c>
      <c r="O5" s="72">
        <f>IF(C5&lt;&gt;Sem.01!C5,VLOOKUP(B5,Données!$D$3:$K$1003,5)+M5,M5+Sem.01!O5)</f>
        <v>1238</v>
      </c>
      <c r="P5" s="71">
        <f>IF(C5&lt;&gt;Sem.01!C5,VLOOKUP(B5,$D$3:$J$1035,6)+N5,N5+Sem.01!P5)</f>
        <v>6</v>
      </c>
    </row>
    <row r="6" spans="1:86" x14ac:dyDescent="0.3">
      <c r="A6" s="73">
        <f>VLOOKUP(B6,Données!$D$3:$K$1003,4)</f>
        <v>0</v>
      </c>
      <c r="B6" s="99">
        <v>1004</v>
      </c>
      <c r="C6" s="80" t="str">
        <f>IF(B6=Données!$A$40,Données!$B$40,VLOOKUP(B6,Données!$D$3:$K$1003,2))</f>
        <v>Lucille Pinel</v>
      </c>
      <c r="D6" s="73">
        <f>IF(C6="Dummy",Données!$A$41,IF(C6&lt;&gt;Sem.01!C6,INT((R6+O6)/9),ROUNDDOWN(O6/P6,0)))</f>
        <v>125</v>
      </c>
      <c r="E6" s="53">
        <v>112</v>
      </c>
      <c r="F6" s="53">
        <v>122</v>
      </c>
      <c r="G6" s="53">
        <v>158</v>
      </c>
      <c r="H6" s="53"/>
      <c r="I6" s="53"/>
      <c r="J6" s="53"/>
      <c r="K6" s="53"/>
      <c r="L6" s="53"/>
      <c r="M6" s="71">
        <f t="shared" si="0"/>
        <v>392</v>
      </c>
      <c r="N6" s="71">
        <f t="shared" si="1"/>
        <v>3</v>
      </c>
      <c r="O6" s="72">
        <f>IF(C6&lt;&gt;Sem.01!C6,VLOOKUP(B6,Données!$D$3:$K$1003,5)+M6,M6+Sem.01!O6)</f>
        <v>625</v>
      </c>
      <c r="P6" s="71">
        <f>IF(C6&lt;&gt;Sem.01!C6,VLOOKUP(B6,$D$3:$J$1035,6)+N6,N6+Sem.01!P6)</f>
        <v>5</v>
      </c>
    </row>
    <row r="7" spans="1:86" x14ac:dyDescent="0.3">
      <c r="A7" s="75" t="s">
        <v>237</v>
      </c>
      <c r="B7" s="99"/>
      <c r="C7" s="94" t="e">
        <f>VLOOKUP(B7,Données!$D$3:$K$1003,2)</f>
        <v>#N/A</v>
      </c>
      <c r="D7" s="75" t="e">
        <f>VLOOKUP(B7,Données!$D$3:$K$1003,3)</f>
        <v>#N/A</v>
      </c>
      <c r="E7" s="53"/>
      <c r="F7" s="53"/>
      <c r="G7" s="53"/>
      <c r="H7" s="53"/>
      <c r="I7" s="53"/>
      <c r="J7" s="53"/>
      <c r="K7" s="53"/>
      <c r="L7" s="53"/>
      <c r="M7" s="95">
        <f t="shared" si="0"/>
        <v>0</v>
      </c>
      <c r="N7" s="95">
        <f t="shared" si="1"/>
        <v>0</v>
      </c>
      <c r="O7" s="96">
        <f>M7</f>
        <v>0</v>
      </c>
      <c r="P7" s="95">
        <f>N7</f>
        <v>0</v>
      </c>
    </row>
    <row r="8" spans="1:86" x14ac:dyDescent="0.3">
      <c r="A8" s="75" t="s">
        <v>237</v>
      </c>
      <c r="B8" s="99"/>
      <c r="C8" s="94" t="e">
        <f>VLOOKUP(B8,Données!$D$3:$K$1003,2)</f>
        <v>#N/A</v>
      </c>
      <c r="D8" s="75" t="e">
        <f>VLOOKUP(B8,Données!$D$3:$K$1003,3)</f>
        <v>#N/A</v>
      </c>
      <c r="E8" s="53"/>
      <c r="F8" s="53"/>
      <c r="G8" s="53"/>
      <c r="H8" s="53"/>
      <c r="I8" s="53"/>
      <c r="J8" s="53"/>
      <c r="K8" s="53"/>
      <c r="L8" s="53"/>
      <c r="M8" s="95">
        <f t="shared" ref="M8" si="2">SUM(E8:G8)</f>
        <v>0</v>
      </c>
      <c r="N8" s="95">
        <f t="shared" ref="N8" si="3">COUNTIF(E8:G8,"&gt;0")</f>
        <v>0</v>
      </c>
      <c r="O8" s="96">
        <f>M8</f>
        <v>0</v>
      </c>
      <c r="P8" s="95">
        <f>N8</f>
        <v>0</v>
      </c>
      <c r="Q8" s="41"/>
      <c r="R8" s="100"/>
      <c r="S8" s="41"/>
    </row>
    <row r="9" spans="1:86" x14ac:dyDescent="0.3">
      <c r="A9" s="90" t="s">
        <v>240</v>
      </c>
      <c r="B9" s="99"/>
      <c r="C9" s="91" t="e">
        <f>VLOOKUP(B9,Données!$D$3:$K$1003,2)</f>
        <v>#N/A</v>
      </c>
      <c r="D9" s="90" t="e">
        <f>ROUNDDOWN(O9/P9,0)</f>
        <v>#DIV/0!</v>
      </c>
      <c r="E9" s="53"/>
      <c r="F9" s="53"/>
      <c r="G9" s="53"/>
      <c r="H9" s="53"/>
      <c r="I9" s="53"/>
      <c r="J9" s="53"/>
      <c r="K9" s="53"/>
      <c r="L9" s="53"/>
      <c r="M9" s="92">
        <f t="shared" ref="M9:M10" si="4">SUM(E9:G9)</f>
        <v>0</v>
      </c>
      <c r="N9" s="92">
        <f t="shared" ref="N9:N10" si="5">COUNTIF(E9:G9,"&gt;0")</f>
        <v>0</v>
      </c>
      <c r="O9" s="93">
        <f>M9+Sem.01!O9</f>
        <v>0</v>
      </c>
      <c r="P9" s="92">
        <f>N9+Sem.01!P9</f>
        <v>0</v>
      </c>
      <c r="Q9" s="41"/>
      <c r="R9" s="100"/>
      <c r="S9" s="41"/>
    </row>
    <row r="10" spans="1:86" x14ac:dyDescent="0.3">
      <c r="A10" s="90" t="s">
        <v>240</v>
      </c>
      <c r="B10" s="99"/>
      <c r="C10" s="91" t="e">
        <f>VLOOKUP(B10,Données!$D$3:$K$1003,2)</f>
        <v>#N/A</v>
      </c>
      <c r="D10" s="90" t="e">
        <f>ROUNDDOWN(O10/P10,0)</f>
        <v>#DIV/0!</v>
      </c>
      <c r="E10" s="53"/>
      <c r="F10" s="53"/>
      <c r="G10" s="53"/>
      <c r="H10" s="53"/>
      <c r="I10" s="53"/>
      <c r="J10" s="53"/>
      <c r="K10" s="53"/>
      <c r="L10" s="53"/>
      <c r="M10" s="92">
        <f t="shared" si="4"/>
        <v>0</v>
      </c>
      <c r="N10" s="92">
        <f t="shared" si="5"/>
        <v>0</v>
      </c>
      <c r="O10" s="93">
        <f>M10+Sem.01!O10</f>
        <v>0</v>
      </c>
      <c r="P10" s="92">
        <f>N10+Sem.01!P10</f>
        <v>0</v>
      </c>
      <c r="Q10" s="41"/>
      <c r="R10" s="100"/>
      <c r="S10" s="41"/>
    </row>
    <row r="11" spans="1:86" x14ac:dyDescent="0.3">
      <c r="A11" s="70" t="s">
        <v>54</v>
      </c>
      <c r="B11" s="64"/>
      <c r="C11" s="65"/>
      <c r="D11" s="64"/>
      <c r="E11" s="55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825</v>
      </c>
      <c r="F11" s="55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821</v>
      </c>
      <c r="G11" s="55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=D5,IF(G6=0,SUM(G2:G6)+D6,SUM(G2:G6))))))))))))))))</f>
        <v>897</v>
      </c>
      <c r="H11" s="67"/>
      <c r="I11" s="67"/>
      <c r="J11" s="67"/>
      <c r="K11" s="67"/>
      <c r="L11" s="67"/>
      <c r="M11" s="69">
        <f>IF(SUM(E2:G8)=0,"",SUM(E11:G11))</f>
        <v>2543</v>
      </c>
      <c r="N11" s="67"/>
      <c r="O11" s="68"/>
      <c r="P11" s="67"/>
      <c r="Q11" s="41"/>
      <c r="R11" s="100"/>
      <c r="S11" s="41"/>
    </row>
    <row r="12" spans="1:86" x14ac:dyDescent="0.3">
      <c r="A12" s="73">
        <f>VLOOKUP(B12,Données!$D$3:$K$1003,4)</f>
        <v>0</v>
      </c>
      <c r="B12" s="99">
        <v>1020</v>
      </c>
      <c r="C12" s="80" t="str">
        <f>IF(B12=Données!$A$40,Données!$B$40,VLOOKUP(B12,Données!$D$3:$K$1003,2))</f>
        <v>Juliette Lavallée</v>
      </c>
      <c r="D12" s="73">
        <f>IF(C12="Dummy",Données!$A$41,IF(C12&lt;&gt;Sem.01!C12,INT((R12+O12)/9),ROUNDDOWN(O12/P12,0)))</f>
        <v>164</v>
      </c>
      <c r="E12" s="53">
        <v>125</v>
      </c>
      <c r="F12" s="53">
        <v>131</v>
      </c>
      <c r="G12" s="53">
        <v>155</v>
      </c>
      <c r="H12" s="53"/>
      <c r="I12" s="53"/>
      <c r="J12" s="53"/>
      <c r="K12" s="53"/>
      <c r="L12" s="53"/>
      <c r="M12" s="71">
        <f t="shared" si="0"/>
        <v>411</v>
      </c>
      <c r="N12" s="71">
        <f t="shared" si="1"/>
        <v>3</v>
      </c>
      <c r="O12" s="72">
        <f>IF(C12&lt;&gt;Sem.01!C12,VLOOKUP(B12,Données!$D$3:$K$1003,5)+M12,M12+Sem.01!O12)</f>
        <v>987</v>
      </c>
      <c r="P12" s="71">
        <f>IF(C12&lt;&gt;Sem.01!C12,VLOOKUP(B12,$D$3:$J$1035,6)+N12,N12+Sem.01!P12)</f>
        <v>6</v>
      </c>
      <c r="Q12" s="41"/>
      <c r="R12" s="100"/>
      <c r="S12" s="41"/>
    </row>
    <row r="13" spans="1:86" x14ac:dyDescent="0.3">
      <c r="A13" s="73">
        <f>VLOOKUP(B13,Données!$D$3:$K$1003,4)</f>
        <v>0</v>
      </c>
      <c r="B13" s="99">
        <v>1034</v>
      </c>
      <c r="C13" s="80" t="str">
        <f>IF(B13=Données!$A$40,Données!$B$40,VLOOKUP(B13,Données!$D$3:$K$1003,2))</f>
        <v>Cécile Hébert</v>
      </c>
      <c r="D13" s="73">
        <f>IF(C13="Dummy",Données!$A$41,IF(C13&lt;&gt;Sem.01!C13,INT((R13+O13)/9),ROUNDDOWN(O13/P13,0)))</f>
        <v>162</v>
      </c>
      <c r="E13" s="53">
        <v>158</v>
      </c>
      <c r="F13" s="53">
        <v>102</v>
      </c>
      <c r="G13" s="53">
        <v>234</v>
      </c>
      <c r="H13" s="53"/>
      <c r="I13" s="53"/>
      <c r="J13" s="53"/>
      <c r="K13" s="53"/>
      <c r="L13" s="53"/>
      <c r="M13" s="71">
        <f t="shared" si="0"/>
        <v>494</v>
      </c>
      <c r="N13" s="71">
        <f t="shared" si="1"/>
        <v>3</v>
      </c>
      <c r="O13" s="72">
        <f>IF(C13&lt;&gt;Sem.01!C13,VLOOKUP(B13,Données!$D$3:$K$1003,5)+M13,M13+Sem.01!O13)</f>
        <v>973</v>
      </c>
      <c r="P13" s="71">
        <f>IF(C13&lt;&gt;Sem.01!C13,VLOOKUP(B13,$D$3:$J$1035,6)+N13,N13+Sem.01!P13)</f>
        <v>6</v>
      </c>
      <c r="Q13" s="40"/>
      <c r="R13" s="100"/>
      <c r="S13" s="41"/>
    </row>
    <row r="14" spans="1:86" x14ac:dyDescent="0.3">
      <c r="A14" s="73">
        <f>VLOOKUP(B14,Données!$D$3:$K$1003,4)</f>
        <v>0</v>
      </c>
      <c r="B14" s="99">
        <v>1023</v>
      </c>
      <c r="C14" s="80" t="str">
        <f>IF(B14=Données!$A$40,Données!$B$40,VLOOKUP(B14,Données!$D$3:$K$1003,2))</f>
        <v>Émile Beauchesne</v>
      </c>
      <c r="D14" s="73">
        <f>IF(C14="Dummy",Données!$A$41,IF(C14&lt;&gt;Sem.01!C14,INT((R14+O14)/9),ROUNDDOWN(O14/P14,0)))</f>
        <v>126</v>
      </c>
      <c r="E14" s="53">
        <v>103</v>
      </c>
      <c r="F14" s="53">
        <v>153</v>
      </c>
      <c r="G14" s="53">
        <v>161</v>
      </c>
      <c r="H14" s="53"/>
      <c r="I14" s="53"/>
      <c r="J14" s="53"/>
      <c r="K14" s="53"/>
      <c r="L14" s="53"/>
      <c r="M14" s="71">
        <f t="shared" si="0"/>
        <v>417</v>
      </c>
      <c r="N14" s="71">
        <f t="shared" si="1"/>
        <v>3</v>
      </c>
      <c r="O14" s="72">
        <f>IF(C14&lt;&gt;Sem.01!C14,VLOOKUP(B14,Données!$D$3:$K$1003,5)+M14,M14+Sem.01!O14)</f>
        <v>756</v>
      </c>
      <c r="P14" s="71">
        <f>IF(C14&lt;&gt;Sem.01!C14,VLOOKUP(B14,$D$3:$J$1035,6)+N14,N14+Sem.01!P14)</f>
        <v>6</v>
      </c>
      <c r="Q14" s="40"/>
      <c r="R14" s="100"/>
      <c r="S14" s="41"/>
    </row>
    <row r="15" spans="1:86" x14ac:dyDescent="0.3">
      <c r="A15" s="73">
        <f>VLOOKUP(B15,Données!$D$3:$K$1003,4)</f>
        <v>0</v>
      </c>
      <c r="B15" s="99">
        <v>1045</v>
      </c>
      <c r="C15" s="80" t="str">
        <f>IF(B15=Données!$A$40,Données!$B$40,VLOOKUP(B15,Données!$D$3:$K$1003,2))</f>
        <v>Danielle Turgeon</v>
      </c>
      <c r="D15" s="73">
        <f>IF(C15="Dummy",Données!$A$41,IF(C15&lt;&gt;Sem.01!C15,INT((R15+O15)/9),ROUNDDOWN(O15/P15,0)))</f>
        <v>171</v>
      </c>
      <c r="E15" s="53">
        <v>190</v>
      </c>
      <c r="F15" s="53">
        <v>145</v>
      </c>
      <c r="G15" s="53">
        <v>113</v>
      </c>
      <c r="H15" s="53"/>
      <c r="I15" s="53"/>
      <c r="J15" s="53"/>
      <c r="K15" s="53"/>
      <c r="L15" s="53"/>
      <c r="M15" s="71">
        <f t="shared" si="0"/>
        <v>448</v>
      </c>
      <c r="N15" s="71">
        <f t="shared" si="1"/>
        <v>3</v>
      </c>
      <c r="O15" s="72">
        <f>IF(C15&lt;&gt;Sem.01!C15,VLOOKUP(B15,Données!$D$3:$K$1003,5)+M15,M15+Sem.01!O15)</f>
        <v>1026</v>
      </c>
      <c r="P15" s="71">
        <f>IF(C15&lt;&gt;Sem.01!C15,VLOOKUP(B15,$D$3:$J$1035,6)+N15,N15+Sem.01!P15)</f>
        <v>6</v>
      </c>
      <c r="Q15" s="40"/>
      <c r="R15" s="100"/>
      <c r="S15" s="41"/>
    </row>
    <row r="16" spans="1:86" x14ac:dyDescent="0.3">
      <c r="A16" s="73">
        <f>VLOOKUP(B16,Données!$D$3:$K$1003,4)</f>
        <v>0</v>
      </c>
      <c r="B16" s="99">
        <v>1068</v>
      </c>
      <c r="C16" s="80" t="str">
        <f>IF(B16=Données!$A$40,Données!$B$40,VLOOKUP(B16,Données!$D$3:$K$1003,2))</f>
        <v>Gilles Tremblay</v>
      </c>
      <c r="D16" s="73">
        <f>IF(C16="Dummy",Données!$A$41,IF(C16&lt;&gt;Sem.01!C16,INT((R16+O16)/9),ROUNDDOWN(O16/P16,0)))</f>
        <v>118</v>
      </c>
      <c r="E16" s="53">
        <v>96</v>
      </c>
      <c r="F16" s="53">
        <v>101</v>
      </c>
      <c r="G16" s="53">
        <v>119</v>
      </c>
      <c r="H16" s="53"/>
      <c r="I16" s="53"/>
      <c r="J16" s="53"/>
      <c r="K16" s="53"/>
      <c r="L16" s="53"/>
      <c r="M16" s="71">
        <f t="shared" si="0"/>
        <v>316</v>
      </c>
      <c r="N16" s="71">
        <f t="shared" si="1"/>
        <v>3</v>
      </c>
      <c r="O16" s="72">
        <f>IF(C16&lt;&gt;Sem.01!C16,VLOOKUP(B16,Données!$D$3:$K$1003,5)+M16,M16+Sem.01!O16)</f>
        <v>710</v>
      </c>
      <c r="P16" s="71">
        <f>IF(C16&lt;&gt;Sem.01!C16,VLOOKUP(B16,$D$3:$J$1035,6)+N16,N16+Sem.01!P16)</f>
        <v>6</v>
      </c>
      <c r="Q16" s="40"/>
      <c r="R16" s="100"/>
      <c r="S16" s="41"/>
    </row>
    <row r="17" spans="1:16" x14ac:dyDescent="0.3">
      <c r="A17" s="75" t="s">
        <v>237</v>
      </c>
      <c r="B17" s="99"/>
      <c r="C17" s="94" t="e">
        <f>VLOOKUP(B17,Données!$D$3:$K$1003,2)</f>
        <v>#N/A</v>
      </c>
      <c r="D17" s="75" t="e">
        <f>VLOOKUP(B17,Données!$D$3:$K$1003,3)</f>
        <v>#N/A</v>
      </c>
      <c r="E17" s="53"/>
      <c r="F17" s="53"/>
      <c r="G17" s="53"/>
      <c r="H17" s="53"/>
      <c r="I17" s="53"/>
      <c r="J17" s="53"/>
      <c r="K17" s="53"/>
      <c r="L17" s="53"/>
      <c r="M17" s="95">
        <f t="shared" ref="M17:M20" si="6">SUM(E17:G17)</f>
        <v>0</v>
      </c>
      <c r="N17" s="95">
        <f t="shared" ref="N17:N20" si="7">COUNTIF(E17:G17,"&gt;0")</f>
        <v>0</v>
      </c>
      <c r="O17" s="96">
        <f>M17</f>
        <v>0</v>
      </c>
      <c r="P17" s="95">
        <f>N17</f>
        <v>0</v>
      </c>
    </row>
    <row r="18" spans="1:16" x14ac:dyDescent="0.3">
      <c r="A18" s="75" t="s">
        <v>237</v>
      </c>
      <c r="B18" s="99"/>
      <c r="C18" s="94" t="e">
        <f>VLOOKUP(B18,Données!$D$3:$K$1003,2)</f>
        <v>#N/A</v>
      </c>
      <c r="D18" s="75" t="e">
        <f>VLOOKUP(B18,Données!$D$3:$K$1003,3)</f>
        <v>#N/A</v>
      </c>
      <c r="E18" s="53"/>
      <c r="F18" s="53"/>
      <c r="G18" s="53"/>
      <c r="H18" s="53"/>
      <c r="I18" s="53"/>
      <c r="J18" s="53"/>
      <c r="K18" s="53"/>
      <c r="L18" s="53"/>
      <c r="M18" s="95">
        <f t="shared" si="6"/>
        <v>0</v>
      </c>
      <c r="N18" s="95">
        <f t="shared" si="7"/>
        <v>0</v>
      </c>
      <c r="O18" s="96">
        <f>M18</f>
        <v>0</v>
      </c>
      <c r="P18" s="95">
        <f>N18</f>
        <v>0</v>
      </c>
    </row>
    <row r="19" spans="1:16" x14ac:dyDescent="0.3">
      <c r="A19" s="90" t="s">
        <v>240</v>
      </c>
      <c r="B19" s="99"/>
      <c r="C19" s="91" t="e">
        <f>VLOOKUP(B19,Données!$D$3:$K$1003,2)</f>
        <v>#N/A</v>
      </c>
      <c r="D19" s="90" t="e">
        <f>IF(C19="Dummy",Données!$A$41,IF(C19&lt;&gt;Sem.01!C19,VLOOKUP(B19,Données!$D$3:$K$1003,3),ROUNDDOWN(O19/P19,0)))</f>
        <v>#N/A</v>
      </c>
      <c r="E19" s="53"/>
      <c r="F19" s="53"/>
      <c r="G19" s="53"/>
      <c r="H19" s="53"/>
      <c r="I19" s="53"/>
      <c r="J19" s="53"/>
      <c r="K19" s="53"/>
      <c r="L19" s="53"/>
      <c r="M19" s="92">
        <f t="shared" si="6"/>
        <v>0</v>
      </c>
      <c r="N19" s="92">
        <f t="shared" si="7"/>
        <v>0</v>
      </c>
      <c r="O19" s="93">
        <f>M19+Sem.01!O19</f>
        <v>0</v>
      </c>
      <c r="P19" s="92">
        <f>N19+Sem.01!P19</f>
        <v>0</v>
      </c>
    </row>
    <row r="20" spans="1:16" x14ac:dyDescent="0.3">
      <c r="A20" s="90" t="s">
        <v>240</v>
      </c>
      <c r="B20" s="99"/>
      <c r="C20" s="91" t="e">
        <f>VLOOKUP(B20,Données!$D$3:$K$1003,2)</f>
        <v>#N/A</v>
      </c>
      <c r="D20" s="90" t="e">
        <f>IF(C20="Dummy",Données!$A$41,IF(C20&lt;&gt;Sem.01!C20,VLOOKUP(B20,Données!$D$3:$K$1003,3),ROUNDDOWN(O20/P20,0)))</f>
        <v>#N/A</v>
      </c>
      <c r="E20" s="53"/>
      <c r="F20" s="53"/>
      <c r="G20" s="53"/>
      <c r="H20" s="53"/>
      <c r="I20" s="53"/>
      <c r="J20" s="53"/>
      <c r="K20" s="53"/>
      <c r="L20" s="53"/>
      <c r="M20" s="92">
        <f t="shared" si="6"/>
        <v>0</v>
      </c>
      <c r="N20" s="92">
        <f t="shared" si="7"/>
        <v>0</v>
      </c>
      <c r="O20" s="93">
        <f>M20+Sem.01!O20</f>
        <v>0</v>
      </c>
      <c r="P20" s="92">
        <f>N20+Sem.01!P20</f>
        <v>0</v>
      </c>
    </row>
    <row r="21" spans="1:16" x14ac:dyDescent="0.3">
      <c r="A21" s="70" t="s">
        <v>55</v>
      </c>
      <c r="B21" s="64"/>
      <c r="C21" s="65"/>
      <c r="D21" s="64"/>
      <c r="E21" s="55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672</v>
      </c>
      <c r="F21" s="55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632</v>
      </c>
      <c r="G21" s="55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=D15,IF(G16=0,SUM(G12:G16)+D16,SUM(G12:G16))))))))))))))))</f>
        <v>782</v>
      </c>
      <c r="H21" s="67"/>
      <c r="I21" s="67"/>
      <c r="J21" s="67"/>
      <c r="K21" s="67"/>
      <c r="L21" s="67"/>
      <c r="M21" s="69">
        <f>IF(SUM(E12:G18)=0,"",SUM(E21:G21))</f>
        <v>2086</v>
      </c>
      <c r="N21" s="67"/>
      <c r="O21" s="68"/>
      <c r="P21" s="67"/>
    </row>
    <row r="22" spans="1:16" x14ac:dyDescent="0.3">
      <c r="A22" s="73">
        <f>VLOOKUP(B22,Données!$D$3:$K$1003,4)</f>
        <v>0</v>
      </c>
      <c r="B22" s="99">
        <v>1027</v>
      </c>
      <c r="C22" s="80" t="str">
        <f>IF(B22=Données!$A$40,Données!$B$40,VLOOKUP(B22,Données!$D$3:$K$1003,2))</f>
        <v>Philippe Vignis</v>
      </c>
      <c r="D22" s="73">
        <f>IF(C22="Dummy",Données!$A$41,IF(C22&lt;&gt;Sem.01!C22,INT((R22+O22)/9),ROUNDDOWN(O22/P22,0)))</f>
        <v>153</v>
      </c>
      <c r="E22" s="53">
        <v>199</v>
      </c>
      <c r="F22" s="53">
        <v>178</v>
      </c>
      <c r="G22" s="53">
        <v>125</v>
      </c>
      <c r="H22" s="53"/>
      <c r="I22" s="53"/>
      <c r="J22" s="53"/>
      <c r="K22" s="53"/>
      <c r="L22" s="53"/>
      <c r="M22" s="71">
        <f t="shared" si="0"/>
        <v>502</v>
      </c>
      <c r="N22" s="71">
        <f t="shared" si="1"/>
        <v>3</v>
      </c>
      <c r="O22" s="72">
        <f>IF(C22&lt;&gt;Sem.01!C22,VLOOKUP(B22,Données!$D$3:$K$1003,5)+M22,M22+Sem.01!O22)</f>
        <v>923</v>
      </c>
      <c r="P22" s="71">
        <f>IF(C22&lt;&gt;Sem.01!C22,VLOOKUP(B22,$D$3:$J$1035,6)+N22,N22+Sem.01!P22)</f>
        <v>6</v>
      </c>
    </row>
    <row r="23" spans="1:16" x14ac:dyDescent="0.3">
      <c r="A23" s="73">
        <f>VLOOKUP(B23,Données!$D$3:$K$1003,4)</f>
        <v>0</v>
      </c>
      <c r="B23" s="99">
        <v>1030</v>
      </c>
      <c r="C23" s="80" t="str">
        <f>IF(B23=Données!$A$40,Données!$B$40,VLOOKUP(B23,Données!$D$3:$K$1003,2))</f>
        <v>Gisèle Prévost</v>
      </c>
      <c r="D23" s="73">
        <f>IF(C23="Dummy",Données!$A$41,IF(C23&lt;&gt;Sem.01!C23,INT((R23+O23)/9),ROUNDDOWN(O23/P23,0)))</f>
        <v>153</v>
      </c>
      <c r="E23" s="53">
        <v>153</v>
      </c>
      <c r="F23" s="53">
        <v>178</v>
      </c>
      <c r="G23" s="53">
        <v>121</v>
      </c>
      <c r="H23" s="53"/>
      <c r="I23" s="53"/>
      <c r="J23" s="53"/>
      <c r="K23" s="53"/>
      <c r="L23" s="53"/>
      <c r="M23" s="71">
        <f t="shared" si="0"/>
        <v>452</v>
      </c>
      <c r="N23" s="71">
        <f t="shared" si="1"/>
        <v>3</v>
      </c>
      <c r="O23" s="72">
        <f>IF(C23&lt;&gt;Sem.01!C23,VLOOKUP(B23,Données!$D$3:$K$1003,5)+M23,M23+Sem.01!O23)</f>
        <v>919</v>
      </c>
      <c r="P23" s="71">
        <f>IF(C23&lt;&gt;Sem.01!C23,VLOOKUP(B23,$D$3:$J$1035,6)+N23,N23+Sem.01!P23)</f>
        <v>6</v>
      </c>
    </row>
    <row r="24" spans="1:16" x14ac:dyDescent="0.3">
      <c r="A24" s="73">
        <f>VLOOKUP(B24,Données!$D$3:$K$1003,4)</f>
        <v>0</v>
      </c>
      <c r="B24" s="99">
        <v>1041</v>
      </c>
      <c r="C24" s="80" t="str">
        <f>IF(B24=Données!$A$40,Données!$B$40,VLOOKUP(B24,Données!$D$3:$K$1003,2))</f>
        <v>Philippe Renaud</v>
      </c>
      <c r="D24" s="73">
        <f>IF(C24="Dummy",Données!$A$41,IF(C24&lt;&gt;Sem.01!C24,INT((R24+O24)/9),ROUNDDOWN(O24/P24,0)))</f>
        <v>171</v>
      </c>
      <c r="E24" s="53">
        <v>191</v>
      </c>
      <c r="F24" s="53">
        <v>148</v>
      </c>
      <c r="G24" s="53">
        <v>168</v>
      </c>
      <c r="H24" s="53"/>
      <c r="I24" s="53"/>
      <c r="J24" s="53"/>
      <c r="K24" s="53"/>
      <c r="L24" s="53"/>
      <c r="M24" s="71">
        <f t="shared" si="0"/>
        <v>507</v>
      </c>
      <c r="N24" s="71">
        <f t="shared" si="1"/>
        <v>3</v>
      </c>
      <c r="O24" s="72">
        <f>IF(C24&lt;&gt;Sem.01!C24,VLOOKUP(B24,Données!$D$3:$K$1003,5)+M24,M24+Sem.01!O24)</f>
        <v>1029</v>
      </c>
      <c r="P24" s="71">
        <f>IF(C24&lt;&gt;Sem.01!C24,VLOOKUP(B24,$D$3:$J$1035,6)+N24,N24+Sem.01!P24)</f>
        <v>6</v>
      </c>
    </row>
    <row r="25" spans="1:16" x14ac:dyDescent="0.3">
      <c r="A25" s="73">
        <f>VLOOKUP(B25,Données!$D$3:$K$1003,4)</f>
        <v>0</v>
      </c>
      <c r="B25" s="99">
        <v>1046</v>
      </c>
      <c r="C25" s="80" t="str">
        <f>IF(B25=Données!$A$40,Données!$B$40,VLOOKUP(B25,Données!$D$3:$K$1003,2))</f>
        <v>René Courchesne</v>
      </c>
      <c r="D25" s="73">
        <f>IF(C25="Dummy",Données!$A$41,IF(C25&lt;&gt;Sem.01!C25,INT((R25+O25)/9),ROUNDDOWN(O25/P25,0)))</f>
        <v>173</v>
      </c>
      <c r="E25" s="53">
        <v>187</v>
      </c>
      <c r="F25" s="53">
        <v>213</v>
      </c>
      <c r="G25" s="53">
        <v>155</v>
      </c>
      <c r="H25" s="53"/>
      <c r="I25" s="53"/>
      <c r="J25" s="53"/>
      <c r="K25" s="53"/>
      <c r="L25" s="53"/>
      <c r="M25" s="71">
        <f t="shared" si="0"/>
        <v>555</v>
      </c>
      <c r="N25" s="71">
        <f t="shared" si="1"/>
        <v>3</v>
      </c>
      <c r="O25" s="72">
        <f>IF(C25&lt;&gt;Sem.01!C25,VLOOKUP(B25,Données!$D$3:$K$1003,5)+M25,M25+Sem.01!O25)</f>
        <v>1040</v>
      </c>
      <c r="P25" s="71">
        <f>IF(C25&lt;&gt;Sem.01!C25,VLOOKUP(B25,$D$3:$J$1035,6)+N25,N25+Sem.01!P25)</f>
        <v>6</v>
      </c>
    </row>
    <row r="26" spans="1:16" x14ac:dyDescent="0.3">
      <c r="A26" s="73">
        <f>VLOOKUP(B26,Données!$D$3:$K$1003,4)</f>
        <v>0</v>
      </c>
      <c r="B26" s="99">
        <v>1028</v>
      </c>
      <c r="C26" s="80" t="str">
        <f>IF(B26=Données!$A$40,Données!$B$40,VLOOKUP(B26,Données!$D$3:$K$1003,2))</f>
        <v>Claude Baril</v>
      </c>
      <c r="D26" s="73">
        <f>IF(C26="Dummy",Données!$A$41,IF(C26&lt;&gt;Sem.01!C26,INT((R26+O26)/9),ROUNDDOWN(O26/P26,0)))</f>
        <v>129</v>
      </c>
      <c r="E26" s="53">
        <v>141</v>
      </c>
      <c r="F26" s="53">
        <v>128</v>
      </c>
      <c r="G26" s="53">
        <v>124</v>
      </c>
      <c r="H26" s="53"/>
      <c r="I26" s="53"/>
      <c r="J26" s="53"/>
      <c r="K26" s="53"/>
      <c r="L26" s="53"/>
      <c r="M26" s="71">
        <f t="shared" si="0"/>
        <v>393</v>
      </c>
      <c r="N26" s="71">
        <f t="shared" si="1"/>
        <v>3</v>
      </c>
      <c r="O26" s="72">
        <f>IF(C26&lt;&gt;Sem.01!C26,VLOOKUP(B26,Données!$D$3:$K$1003,5)+M26,M26+Sem.01!O26)</f>
        <v>777</v>
      </c>
      <c r="P26" s="71">
        <f>IF(C26&lt;&gt;Sem.01!C26,VLOOKUP(B26,$D$3:$J$1035,6)+N26,N26+Sem.01!P26)</f>
        <v>6</v>
      </c>
    </row>
    <row r="27" spans="1:16" x14ac:dyDescent="0.3">
      <c r="A27" s="75" t="s">
        <v>237</v>
      </c>
      <c r="B27" s="99"/>
      <c r="C27" s="94" t="e">
        <f>VLOOKUP(B27,Données!$D$3:$K$1003,2)</f>
        <v>#N/A</v>
      </c>
      <c r="D27" s="75" t="e">
        <f>VLOOKUP(B27,Données!$D$3:$K$1003,3)</f>
        <v>#N/A</v>
      </c>
      <c r="E27" s="53"/>
      <c r="F27" s="53"/>
      <c r="G27" s="53"/>
      <c r="H27" s="53"/>
      <c r="I27" s="53"/>
      <c r="J27" s="53"/>
      <c r="K27" s="53"/>
      <c r="L27" s="53"/>
      <c r="M27" s="95">
        <f t="shared" ref="M27:M30" si="8">SUM(E27:G27)</f>
        <v>0</v>
      </c>
      <c r="N27" s="95">
        <f t="shared" ref="N27:N30" si="9">COUNTIF(E27:G27,"&gt;0")</f>
        <v>0</v>
      </c>
      <c r="O27" s="96">
        <f>M27</f>
        <v>0</v>
      </c>
      <c r="P27" s="95">
        <f>N27</f>
        <v>0</v>
      </c>
    </row>
    <row r="28" spans="1:16" x14ac:dyDescent="0.3">
      <c r="A28" s="75" t="s">
        <v>237</v>
      </c>
      <c r="B28" s="99"/>
      <c r="C28" s="94" t="e">
        <f>VLOOKUP(B28,Données!$D$3:$K$1003,2)</f>
        <v>#N/A</v>
      </c>
      <c r="D28" s="75" t="e">
        <f>VLOOKUP(B28,Données!$D$3:$K$1003,3)</f>
        <v>#N/A</v>
      </c>
      <c r="E28" s="53"/>
      <c r="F28" s="53"/>
      <c r="G28" s="53"/>
      <c r="H28" s="53"/>
      <c r="I28" s="53"/>
      <c r="J28" s="53"/>
      <c r="K28" s="53"/>
      <c r="L28" s="53"/>
      <c r="M28" s="95">
        <f t="shared" si="8"/>
        <v>0</v>
      </c>
      <c r="N28" s="95">
        <f t="shared" si="9"/>
        <v>0</v>
      </c>
      <c r="O28" s="96">
        <f>M28</f>
        <v>0</v>
      </c>
      <c r="P28" s="95">
        <f>N28</f>
        <v>0</v>
      </c>
    </row>
    <row r="29" spans="1:16" x14ac:dyDescent="0.3">
      <c r="A29" s="90" t="s">
        <v>240</v>
      </c>
      <c r="B29" s="99"/>
      <c r="C29" s="91" t="e">
        <f>VLOOKUP(B29,Données!$D$3:$K$1003,2)</f>
        <v>#N/A</v>
      </c>
      <c r="D29" s="90" t="e">
        <f>IF(C29="Dummy",Données!$A$41,IF(C29&lt;&gt;Sem.01!C29,VLOOKUP(B29,Données!$D$3:$K$1003,3),ROUNDDOWN(O29/P29,0)))</f>
        <v>#N/A</v>
      </c>
      <c r="E29" s="53"/>
      <c r="F29" s="53"/>
      <c r="G29" s="53"/>
      <c r="H29" s="53"/>
      <c r="I29" s="53"/>
      <c r="J29" s="53"/>
      <c r="K29" s="53"/>
      <c r="L29" s="53"/>
      <c r="M29" s="92">
        <f t="shared" si="8"/>
        <v>0</v>
      </c>
      <c r="N29" s="92">
        <f t="shared" si="9"/>
        <v>0</v>
      </c>
      <c r="O29" s="93">
        <f>M29+Sem.01!O29</f>
        <v>0</v>
      </c>
      <c r="P29" s="92">
        <f>N29+Sem.01!P29</f>
        <v>0</v>
      </c>
    </row>
    <row r="30" spans="1:16" x14ac:dyDescent="0.3">
      <c r="A30" s="90" t="s">
        <v>240</v>
      </c>
      <c r="B30" s="99"/>
      <c r="C30" s="91" t="e">
        <f>VLOOKUP(B30,Données!$D$3:$K$1003,2)</f>
        <v>#N/A</v>
      </c>
      <c r="D30" s="90" t="e">
        <f>IF(C30="Dummy",Données!$A$41,IF(C30&lt;&gt;Sem.01!C30,VLOOKUP(B30,Données!$D$3:$K$1003,3),ROUNDDOWN(O30/P30,0)))</f>
        <v>#N/A</v>
      </c>
      <c r="E30" s="53"/>
      <c r="F30" s="53"/>
      <c r="G30" s="53"/>
      <c r="H30" s="53"/>
      <c r="I30" s="53"/>
      <c r="J30" s="53"/>
      <c r="K30" s="53"/>
      <c r="L30" s="53"/>
      <c r="M30" s="92">
        <f t="shared" si="8"/>
        <v>0</v>
      </c>
      <c r="N30" s="92">
        <f t="shared" si="9"/>
        <v>0</v>
      </c>
      <c r="O30" s="93">
        <f>M30+Sem.01!O30</f>
        <v>0</v>
      </c>
      <c r="P30" s="92">
        <f>N30+Sem.01!P30</f>
        <v>0</v>
      </c>
    </row>
    <row r="31" spans="1:16" x14ac:dyDescent="0.3">
      <c r="A31" s="70" t="s">
        <v>56</v>
      </c>
      <c r="B31" s="64"/>
      <c r="C31" s="65"/>
      <c r="D31" s="64"/>
      <c r="E31" s="55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871</v>
      </c>
      <c r="F31" s="55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845</v>
      </c>
      <c r="G31" s="55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=D25,IF(G26=0,SUM(G22:G26)+D26,SUM(G22:G26))))))))))))))))</f>
        <v>693</v>
      </c>
      <c r="H31" s="67"/>
      <c r="I31" s="67"/>
      <c r="J31" s="67"/>
      <c r="K31" s="67"/>
      <c r="L31" s="67"/>
      <c r="M31" s="69">
        <f>IF(SUM(E22:G28)=0,"",SUM(E31:G31))</f>
        <v>2409</v>
      </c>
      <c r="N31" s="67"/>
      <c r="O31" s="68"/>
      <c r="P31" s="67"/>
    </row>
    <row r="32" spans="1:16" x14ac:dyDescent="0.3">
      <c r="A32" s="73" t="e">
        <f>VLOOKUP(B32,Données!$D$3:$K$1003,4)</f>
        <v>#N/A</v>
      </c>
      <c r="B32" s="99"/>
      <c r="C32" s="80" t="e">
        <f>IF(B32=Données!$A$40,Données!$B$40,VLOOKUP(B32,Données!$D$3:$K$1003,2))</f>
        <v>#N/A</v>
      </c>
      <c r="D32" s="73" t="e">
        <f>IF(C32="Dummy",Données!$A$41,IF(C32&lt;&gt;Sem.01!C32,INT((R32+O32)/9),ROUNDDOWN(O32/P32,0)))</f>
        <v>#N/A</v>
      </c>
      <c r="E32" s="53"/>
      <c r="F32" s="53"/>
      <c r="G32" s="53"/>
      <c r="H32" s="53"/>
      <c r="I32" s="53"/>
      <c r="J32" s="53"/>
      <c r="K32" s="53"/>
      <c r="L32" s="53"/>
      <c r="M32" s="71">
        <f t="shared" si="0"/>
        <v>0</v>
      </c>
      <c r="N32" s="71">
        <f t="shared" si="1"/>
        <v>0</v>
      </c>
      <c r="O32" s="72" t="e">
        <f>IF(C32&lt;&gt;Sem.01!C32,VLOOKUP(B32,Données!$D$3:$K$1003,5)+M32,M32+Sem.01!O32)</f>
        <v>#N/A</v>
      </c>
      <c r="P32" s="71" t="e">
        <f>IF(C32&lt;&gt;Sem.01!C32,VLOOKUP(B32,$D$3:$J$1035,6)+N32,N32+Sem.01!P32)</f>
        <v>#N/A</v>
      </c>
    </row>
    <row r="33" spans="1:16" x14ac:dyDescent="0.3">
      <c r="A33" s="73" t="e">
        <f>VLOOKUP(B33,Données!$D$3:$K$1003,4)</f>
        <v>#N/A</v>
      </c>
      <c r="B33" s="99"/>
      <c r="C33" s="80" t="e">
        <f>IF(B33=Données!$A$40,Données!$B$40,VLOOKUP(B33,Données!$D$3:$K$1003,2))</f>
        <v>#N/A</v>
      </c>
      <c r="D33" s="73" t="e">
        <f>IF(C33="Dummy",Données!$A$41,IF(C33&lt;&gt;Sem.01!C33,INT((R33+O33)/9),ROUNDDOWN(O33/P33,0)))</f>
        <v>#N/A</v>
      </c>
      <c r="E33" s="53"/>
      <c r="F33" s="53"/>
      <c r="G33" s="53"/>
      <c r="H33" s="53"/>
      <c r="I33" s="53"/>
      <c r="J33" s="53"/>
      <c r="K33" s="53"/>
      <c r="L33" s="53"/>
      <c r="M33" s="71">
        <f t="shared" si="0"/>
        <v>0</v>
      </c>
      <c r="N33" s="71">
        <f t="shared" si="1"/>
        <v>0</v>
      </c>
      <c r="O33" s="72" t="e">
        <f>IF(C33&lt;&gt;Sem.01!C33,VLOOKUP(B33,Données!$D$3:$K$1003,5)+M33,M33+Sem.01!O33)</f>
        <v>#N/A</v>
      </c>
      <c r="P33" s="71" t="e">
        <f>IF(C33&lt;&gt;Sem.01!C33,VLOOKUP(B33,$D$3:$J$1035,6)+N33,N33+Sem.01!P33)</f>
        <v>#N/A</v>
      </c>
    </row>
    <row r="34" spans="1:16" x14ac:dyDescent="0.3">
      <c r="A34" s="73" t="e">
        <f>VLOOKUP(B34,Données!$D$3:$K$1003,4)</f>
        <v>#N/A</v>
      </c>
      <c r="B34" s="99"/>
      <c r="C34" s="80" t="e">
        <f>IF(B34=Données!$A$40,Données!$B$40,VLOOKUP(B34,Données!$D$3:$K$1003,2))</f>
        <v>#N/A</v>
      </c>
      <c r="D34" s="73" t="e">
        <f>IF(C34="Dummy",Données!$A$41,IF(C34&lt;&gt;Sem.01!C34,INT((R34+O34)/9),ROUNDDOWN(O34/P34,0)))</f>
        <v>#N/A</v>
      </c>
      <c r="E34" s="53"/>
      <c r="F34" s="53"/>
      <c r="G34" s="53"/>
      <c r="H34" s="53"/>
      <c r="I34" s="53"/>
      <c r="J34" s="53"/>
      <c r="K34" s="53"/>
      <c r="L34" s="53"/>
      <c r="M34" s="71">
        <f t="shared" si="0"/>
        <v>0</v>
      </c>
      <c r="N34" s="71">
        <f t="shared" si="1"/>
        <v>0</v>
      </c>
      <c r="O34" s="72" t="e">
        <f>IF(C34&lt;&gt;Sem.01!C34,VLOOKUP(B34,Données!$D$3:$K$1003,5)+M34,M34+Sem.01!O34)</f>
        <v>#N/A</v>
      </c>
      <c r="P34" s="71" t="e">
        <f>IF(C34&lt;&gt;Sem.01!C34,VLOOKUP(B34,$D$3:$J$1035,6)+N34,N34+Sem.01!P34)</f>
        <v>#N/A</v>
      </c>
    </row>
    <row r="35" spans="1:16" x14ac:dyDescent="0.3">
      <c r="A35" s="73" t="e">
        <f>VLOOKUP(B35,Données!$D$3:$K$1003,4)</f>
        <v>#N/A</v>
      </c>
      <c r="B35" s="99"/>
      <c r="C35" s="80" t="e">
        <f>IF(B35=Données!$A$40,Données!$B$40,VLOOKUP(B35,Données!$D$3:$K$1003,2))</f>
        <v>#N/A</v>
      </c>
      <c r="D35" s="73" t="e">
        <f>IF(C35="Dummy",Données!$A$41,IF(C35&lt;&gt;Sem.01!C35,INT((R35+O35)/9),ROUNDDOWN(O35/P35,0)))</f>
        <v>#N/A</v>
      </c>
      <c r="E35" s="53"/>
      <c r="F35" s="53"/>
      <c r="G35" s="53"/>
      <c r="H35" s="53"/>
      <c r="I35" s="53"/>
      <c r="J35" s="53"/>
      <c r="K35" s="53"/>
      <c r="L35" s="53"/>
      <c r="M35" s="71">
        <f t="shared" si="0"/>
        <v>0</v>
      </c>
      <c r="N35" s="71">
        <f t="shared" si="1"/>
        <v>0</v>
      </c>
      <c r="O35" s="72" t="e">
        <f>IF(C35&lt;&gt;Sem.01!C35,VLOOKUP(B35,Données!$D$3:$K$1003,5)+M35,M35+Sem.01!O35)</f>
        <v>#N/A</v>
      </c>
      <c r="P35" s="71" t="e">
        <f>IF(C35&lt;&gt;Sem.01!C35,VLOOKUP(B35,$D$3:$J$1035,6)+N35,N35+Sem.01!P35)</f>
        <v>#N/A</v>
      </c>
    </row>
    <row r="36" spans="1:16" x14ac:dyDescent="0.3">
      <c r="A36" s="73" t="e">
        <f>VLOOKUP(B36,Données!$D$3:$K$1003,4)</f>
        <v>#N/A</v>
      </c>
      <c r="B36" s="99"/>
      <c r="C36" s="80" t="e">
        <f>IF(B36=Données!$A$40,Données!$B$40,VLOOKUP(B36,Données!$D$3:$K$1003,2))</f>
        <v>#N/A</v>
      </c>
      <c r="D36" s="73" t="e">
        <f>IF(C36="Dummy",Données!$A$41,IF(C36&lt;&gt;Sem.01!C36,INT((R36+O36)/9),ROUNDDOWN(O36/P36,0)))</f>
        <v>#N/A</v>
      </c>
      <c r="E36" s="53"/>
      <c r="F36" s="53"/>
      <c r="G36" s="53"/>
      <c r="H36" s="53"/>
      <c r="I36" s="53"/>
      <c r="J36" s="53"/>
      <c r="K36" s="53"/>
      <c r="L36" s="53"/>
      <c r="M36" s="71">
        <f t="shared" si="0"/>
        <v>0</v>
      </c>
      <c r="N36" s="71">
        <f t="shared" si="1"/>
        <v>0</v>
      </c>
      <c r="O36" s="72" t="e">
        <f>IF(C36&lt;&gt;Sem.01!C36,VLOOKUP(B36,Données!$D$3:$K$1003,5)+M36,M36+Sem.01!O36)</f>
        <v>#N/A</v>
      </c>
      <c r="P36" s="71" t="e">
        <f>IF(C36&lt;&gt;Sem.01!C36,VLOOKUP(B36,$D$3:$J$1035,6)+N36,N36+Sem.01!P36)</f>
        <v>#N/A</v>
      </c>
    </row>
    <row r="37" spans="1:16" x14ac:dyDescent="0.3">
      <c r="A37" s="75" t="s">
        <v>237</v>
      </c>
      <c r="B37" s="99"/>
      <c r="C37" s="94" t="e">
        <f>VLOOKUP(B37,Données!$D$3:$K$1003,2)</f>
        <v>#N/A</v>
      </c>
      <c r="D37" s="75" t="e">
        <f>VLOOKUP(B37,Données!$D$3:$K$1003,3)</f>
        <v>#N/A</v>
      </c>
      <c r="E37" s="53"/>
      <c r="F37" s="53"/>
      <c r="G37" s="53"/>
      <c r="H37" s="53"/>
      <c r="I37" s="53"/>
      <c r="J37" s="53"/>
      <c r="K37" s="53"/>
      <c r="L37" s="53"/>
      <c r="M37" s="95">
        <f t="shared" ref="M37:M40" si="10">SUM(E37:G37)</f>
        <v>0</v>
      </c>
      <c r="N37" s="95">
        <f t="shared" ref="N37:N40" si="11">COUNTIF(E37:G37,"&gt;0")</f>
        <v>0</v>
      </c>
      <c r="O37" s="96">
        <f>M37</f>
        <v>0</v>
      </c>
      <c r="P37" s="95">
        <f>N37</f>
        <v>0</v>
      </c>
    </row>
    <row r="38" spans="1:16" x14ac:dyDescent="0.3">
      <c r="A38" s="75" t="s">
        <v>237</v>
      </c>
      <c r="B38" s="99"/>
      <c r="C38" s="94" t="e">
        <f>VLOOKUP(B38,Données!$D$3:$K$1003,2)</f>
        <v>#N/A</v>
      </c>
      <c r="D38" s="75" t="e">
        <f>VLOOKUP(B38,Données!$D$3:$K$1003,3)</f>
        <v>#N/A</v>
      </c>
      <c r="E38" s="53"/>
      <c r="F38" s="53"/>
      <c r="G38" s="53"/>
      <c r="H38" s="53"/>
      <c r="I38" s="53"/>
      <c r="J38" s="53"/>
      <c r="K38" s="53"/>
      <c r="L38" s="53"/>
      <c r="M38" s="95">
        <f t="shared" si="10"/>
        <v>0</v>
      </c>
      <c r="N38" s="95">
        <f t="shared" si="11"/>
        <v>0</v>
      </c>
      <c r="O38" s="96">
        <f>M38</f>
        <v>0</v>
      </c>
      <c r="P38" s="95">
        <f>N38</f>
        <v>0</v>
      </c>
    </row>
    <row r="39" spans="1:16" x14ac:dyDescent="0.3">
      <c r="A39" s="90" t="s">
        <v>240</v>
      </c>
      <c r="B39" s="99"/>
      <c r="C39" s="91" t="e">
        <f>VLOOKUP(B39,Données!$D$3:$K$1003,2)</f>
        <v>#N/A</v>
      </c>
      <c r="D39" s="90" t="e">
        <f>IF(C39="Dummy",Données!$A$41,IF(C39&lt;&gt;Sem.01!C39,VLOOKUP(B39,Données!$D$3:$K$1003,3),ROUNDDOWN(O39/P39,0)))</f>
        <v>#N/A</v>
      </c>
      <c r="E39" s="53"/>
      <c r="F39" s="53"/>
      <c r="G39" s="53"/>
      <c r="H39" s="53"/>
      <c r="I39" s="53"/>
      <c r="J39" s="53"/>
      <c r="K39" s="53"/>
      <c r="L39" s="53"/>
      <c r="M39" s="92">
        <f t="shared" si="10"/>
        <v>0</v>
      </c>
      <c r="N39" s="92">
        <f t="shared" si="11"/>
        <v>0</v>
      </c>
      <c r="O39" s="93">
        <f>M39+Sem.01!O39</f>
        <v>0</v>
      </c>
      <c r="P39" s="92">
        <f>N39+Sem.01!P39</f>
        <v>0</v>
      </c>
    </row>
    <row r="40" spans="1:16" x14ac:dyDescent="0.3">
      <c r="A40" s="90" t="s">
        <v>240</v>
      </c>
      <c r="B40" s="99"/>
      <c r="C40" s="91" t="e">
        <f>VLOOKUP(B40,Données!$D$3:$K$1003,2)</f>
        <v>#N/A</v>
      </c>
      <c r="D40" s="90" t="e">
        <f>IF(C40="Dummy",Données!$A$41,IF(C40&lt;&gt;Sem.01!C40,VLOOKUP(B40,Données!$D$3:$K$1003,3),ROUNDDOWN(O40/P40,0)))</f>
        <v>#N/A</v>
      </c>
      <c r="E40" s="53"/>
      <c r="F40" s="53"/>
      <c r="G40" s="53"/>
      <c r="H40" s="53"/>
      <c r="I40" s="53"/>
      <c r="J40" s="53"/>
      <c r="K40" s="53"/>
      <c r="L40" s="53"/>
      <c r="M40" s="92">
        <f t="shared" si="10"/>
        <v>0</v>
      </c>
      <c r="N40" s="92">
        <f t="shared" si="11"/>
        <v>0</v>
      </c>
      <c r="O40" s="93">
        <f>M40+Sem.01!O40</f>
        <v>0</v>
      </c>
      <c r="P40" s="92">
        <f>N40+Sem.01!P40</f>
        <v>0</v>
      </c>
    </row>
    <row r="41" spans="1:16" x14ac:dyDescent="0.3">
      <c r="A41" s="70" t="s">
        <v>57</v>
      </c>
      <c r="B41" s="64"/>
      <c r="C41" s="65"/>
      <c r="D41" s="64"/>
      <c r="E41" s="55" t="e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#N/A</v>
      </c>
      <c r="F41" s="55" t="e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#N/A</v>
      </c>
      <c r="G41" s="55" t="e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=D35,IF(G36=0,SUM(G32:G36)+D36,SUM(G32:G36))))))))))))))))</f>
        <v>#N/A</v>
      </c>
      <c r="H41" s="67"/>
      <c r="I41" s="67"/>
      <c r="J41" s="67"/>
      <c r="K41" s="67"/>
      <c r="L41" s="67"/>
      <c r="M41" s="69" t="str">
        <f>IF(SUM(E32:G38)=0,"",SUM(E41:G41))</f>
        <v/>
      </c>
      <c r="N41" s="67"/>
      <c r="O41" s="68"/>
      <c r="P41" s="67"/>
    </row>
    <row r="42" spans="1:16" x14ac:dyDescent="0.3">
      <c r="A42" s="73" t="e">
        <f>VLOOKUP(B42,Données!$D$3:$K$1003,4)</f>
        <v>#N/A</v>
      </c>
      <c r="B42" s="99"/>
      <c r="C42" s="80" t="e">
        <f>IF(B42=Données!$A$40,Données!$B$40,VLOOKUP(B42,Données!$D$3:$K$1003,2))</f>
        <v>#N/A</v>
      </c>
      <c r="D42" s="73" t="e">
        <f>IF(C42="Dummy",Données!$A$41,IF(C42&lt;&gt;Sem.01!C42,INT((R42+O42)/9),ROUNDDOWN(O42/P42,0)))</f>
        <v>#N/A</v>
      </c>
      <c r="E42" s="53"/>
      <c r="F42" s="53"/>
      <c r="G42" s="53"/>
      <c r="H42" s="53"/>
      <c r="I42" s="53"/>
      <c r="J42" s="53"/>
      <c r="K42" s="53"/>
      <c r="L42" s="53"/>
      <c r="M42" s="71">
        <f t="shared" si="0"/>
        <v>0</v>
      </c>
      <c r="N42" s="71">
        <f t="shared" si="1"/>
        <v>0</v>
      </c>
      <c r="O42" s="72" t="e">
        <f>IF(C42&lt;&gt;Sem.01!C42,VLOOKUP(B42,Données!$D$3:$K$1003,5)+M42,M42+Sem.01!O42)</f>
        <v>#N/A</v>
      </c>
      <c r="P42" s="71" t="e">
        <f>IF(C42&lt;&gt;Sem.01!C42,VLOOKUP(B42,$D$3:$J$1035,6)+N42,N42+Sem.01!P42)</f>
        <v>#N/A</v>
      </c>
    </row>
    <row r="43" spans="1:16" x14ac:dyDescent="0.3">
      <c r="A43" s="73" t="e">
        <f>VLOOKUP(B43,Données!$D$3:$K$1003,4)</f>
        <v>#N/A</v>
      </c>
      <c r="B43" s="99"/>
      <c r="C43" s="80" t="e">
        <f>IF(B43=Données!$A$40,Données!$B$40,VLOOKUP(B43,Données!$D$3:$K$1003,2))</f>
        <v>#N/A</v>
      </c>
      <c r="D43" s="73" t="e">
        <f>IF(C43="Dummy",Données!$A$41,IF(C43&lt;&gt;Sem.01!C43,INT((R43+O43)/9),ROUNDDOWN(O43/P43,0)))</f>
        <v>#N/A</v>
      </c>
      <c r="E43" s="53"/>
      <c r="F43" s="53"/>
      <c r="G43" s="53"/>
      <c r="H43" s="53"/>
      <c r="I43" s="53"/>
      <c r="J43" s="53"/>
      <c r="K43" s="53"/>
      <c r="L43" s="53"/>
      <c r="M43" s="71">
        <f t="shared" si="0"/>
        <v>0</v>
      </c>
      <c r="N43" s="71">
        <f t="shared" si="1"/>
        <v>0</v>
      </c>
      <c r="O43" s="72" t="e">
        <f>IF(C43&lt;&gt;Sem.01!C43,VLOOKUP(B43,Données!$D$3:$K$1003,5)+M43,M43+Sem.01!O43)</f>
        <v>#N/A</v>
      </c>
      <c r="P43" s="71" t="e">
        <f>IF(C43&lt;&gt;Sem.01!C43,VLOOKUP(B43,$D$3:$J$1035,6)+N43,N43+Sem.01!P43)</f>
        <v>#N/A</v>
      </c>
    </row>
    <row r="44" spans="1:16" x14ac:dyDescent="0.3">
      <c r="A44" s="73" t="e">
        <f>VLOOKUP(B44,Données!$D$3:$K$1003,4)</f>
        <v>#N/A</v>
      </c>
      <c r="B44" s="99"/>
      <c r="C44" s="80" t="e">
        <f>IF(B44=Données!$A$40,Données!$B$40,VLOOKUP(B44,Données!$D$3:$K$1003,2))</f>
        <v>#N/A</v>
      </c>
      <c r="D44" s="73" t="e">
        <f>IF(C44="Dummy",Données!$A$41,IF(C44&lt;&gt;Sem.01!C44,INT((R44+O44)/9),ROUNDDOWN(O44/P44,0)))</f>
        <v>#N/A</v>
      </c>
      <c r="E44" s="53"/>
      <c r="F44" s="53"/>
      <c r="G44" s="53"/>
      <c r="H44" s="53"/>
      <c r="I44" s="53"/>
      <c r="J44" s="53"/>
      <c r="K44" s="53"/>
      <c r="L44" s="53"/>
      <c r="M44" s="71">
        <f t="shared" si="0"/>
        <v>0</v>
      </c>
      <c r="N44" s="71">
        <f t="shared" si="1"/>
        <v>0</v>
      </c>
      <c r="O44" s="72" t="e">
        <f>IF(C44&lt;&gt;Sem.01!C44,VLOOKUP(B44,Données!$D$3:$K$1003,5)+M44,M44+Sem.01!O44)</f>
        <v>#N/A</v>
      </c>
      <c r="P44" s="71" t="e">
        <f>IF(C44&lt;&gt;Sem.01!C44,VLOOKUP(B44,$D$3:$J$1035,6)+N44,N44+Sem.01!P44)</f>
        <v>#N/A</v>
      </c>
    </row>
    <row r="45" spans="1:16" x14ac:dyDescent="0.3">
      <c r="A45" s="73" t="e">
        <f>VLOOKUP(B45,Données!$D$3:$K$1003,4)</f>
        <v>#N/A</v>
      </c>
      <c r="B45" s="99"/>
      <c r="C45" s="80" t="e">
        <f>IF(B45=Données!$A$40,Données!$B$40,VLOOKUP(B45,Données!$D$3:$K$1003,2))</f>
        <v>#N/A</v>
      </c>
      <c r="D45" s="73" t="e">
        <f>IF(C45="Dummy",Données!$A$41,IF(C45&lt;&gt;Sem.01!C45,INT((R45+O45)/9),ROUNDDOWN(O45/P45,0)))</f>
        <v>#N/A</v>
      </c>
      <c r="E45" s="53"/>
      <c r="F45" s="53"/>
      <c r="G45" s="53"/>
      <c r="H45" s="53"/>
      <c r="I45" s="53"/>
      <c r="J45" s="53"/>
      <c r="K45" s="53"/>
      <c r="L45" s="53"/>
      <c r="M45" s="71">
        <f t="shared" si="0"/>
        <v>0</v>
      </c>
      <c r="N45" s="71">
        <f t="shared" si="1"/>
        <v>0</v>
      </c>
      <c r="O45" s="72" t="e">
        <f>IF(C45&lt;&gt;Sem.01!C45,VLOOKUP(B45,Données!$D$3:$K$1003,5)+M45,M45+Sem.01!O45)</f>
        <v>#N/A</v>
      </c>
      <c r="P45" s="71" t="e">
        <f>IF(C45&lt;&gt;Sem.01!C45,VLOOKUP(B45,$D$3:$J$1035,6)+N45,N45+Sem.01!P45)</f>
        <v>#N/A</v>
      </c>
    </row>
    <row r="46" spans="1:16" x14ac:dyDescent="0.3">
      <c r="A46" s="73" t="e">
        <f>VLOOKUP(B46,Données!$D$3:$K$1003,4)</f>
        <v>#N/A</v>
      </c>
      <c r="B46" s="99"/>
      <c r="C46" s="80" t="e">
        <f>IF(B46=Données!$A$40,Données!$B$40,VLOOKUP(B46,Données!$D$3:$K$1003,2))</f>
        <v>#N/A</v>
      </c>
      <c r="D46" s="73" t="e">
        <f>IF(C46="Dummy",Données!$A$41,IF(C46&lt;&gt;Sem.01!C46,INT((R46+O46)/9),ROUNDDOWN(O46/P46,0)))</f>
        <v>#N/A</v>
      </c>
      <c r="E46" s="53"/>
      <c r="F46" s="53"/>
      <c r="G46" s="53"/>
      <c r="H46" s="53"/>
      <c r="I46" s="53"/>
      <c r="J46" s="53"/>
      <c r="K46" s="53"/>
      <c r="L46" s="53"/>
      <c r="M46" s="71">
        <f t="shared" si="0"/>
        <v>0</v>
      </c>
      <c r="N46" s="71">
        <f t="shared" si="1"/>
        <v>0</v>
      </c>
      <c r="O46" s="72" t="e">
        <f>IF(C46&lt;&gt;Sem.01!C46,VLOOKUP(B46,Données!$D$3:$K$1003,5)+M46,M46+Sem.01!O46)</f>
        <v>#N/A</v>
      </c>
      <c r="P46" s="71" t="e">
        <f>IF(C46&lt;&gt;Sem.01!C46,VLOOKUP(B46,$D$3:$J$1035,6)+N46,N46+Sem.01!P46)</f>
        <v>#N/A</v>
      </c>
    </row>
    <row r="47" spans="1:16" x14ac:dyDescent="0.3">
      <c r="A47" s="75" t="s">
        <v>237</v>
      </c>
      <c r="B47" s="99"/>
      <c r="C47" s="94" t="e">
        <f>VLOOKUP(B47,Données!$D$3:$K$1003,2)</f>
        <v>#N/A</v>
      </c>
      <c r="D47" s="75" t="e">
        <f>VLOOKUP(B47,Données!$D$3:$K$1003,3)</f>
        <v>#N/A</v>
      </c>
      <c r="E47" s="53"/>
      <c r="F47" s="53"/>
      <c r="G47" s="53"/>
      <c r="H47" s="53"/>
      <c r="I47" s="53"/>
      <c r="J47" s="53"/>
      <c r="K47" s="53"/>
      <c r="L47" s="53"/>
      <c r="M47" s="95">
        <f t="shared" ref="M47:M50" si="12">SUM(E47:G47)</f>
        <v>0</v>
      </c>
      <c r="N47" s="95">
        <f t="shared" ref="N47:N50" si="13">COUNTIF(E47:G47,"&gt;0")</f>
        <v>0</v>
      </c>
      <c r="O47" s="96">
        <f>M47</f>
        <v>0</v>
      </c>
      <c r="P47" s="95">
        <f>N47</f>
        <v>0</v>
      </c>
    </row>
    <row r="48" spans="1:16" x14ac:dyDescent="0.3">
      <c r="A48" s="75" t="s">
        <v>237</v>
      </c>
      <c r="B48" s="99"/>
      <c r="C48" s="94" t="e">
        <f>VLOOKUP(B48,Données!$D$3:$K$1003,2)</f>
        <v>#N/A</v>
      </c>
      <c r="D48" s="75" t="e">
        <f>VLOOKUP(B48,Données!$D$3:$K$1003,3)</f>
        <v>#N/A</v>
      </c>
      <c r="E48" s="53"/>
      <c r="F48" s="53"/>
      <c r="G48" s="53"/>
      <c r="H48" s="53"/>
      <c r="I48" s="53"/>
      <c r="J48" s="53"/>
      <c r="K48" s="53"/>
      <c r="L48" s="53"/>
      <c r="M48" s="95">
        <f t="shared" si="12"/>
        <v>0</v>
      </c>
      <c r="N48" s="95">
        <f t="shared" si="13"/>
        <v>0</v>
      </c>
      <c r="O48" s="96">
        <f>M48</f>
        <v>0</v>
      </c>
      <c r="P48" s="95">
        <f>N48</f>
        <v>0</v>
      </c>
    </row>
    <row r="49" spans="1:16" x14ac:dyDescent="0.3">
      <c r="A49" s="90" t="s">
        <v>240</v>
      </c>
      <c r="B49" s="99"/>
      <c r="C49" s="91" t="e">
        <f>VLOOKUP(B49,Données!$D$3:$K$1003,2)</f>
        <v>#N/A</v>
      </c>
      <c r="D49" s="90" t="e">
        <f>IF(C49="Dummy",Données!$A$41,IF(C49&lt;&gt;Sem.01!C49,VLOOKUP(B49,Données!$D$3:$K$1003,3),ROUNDDOWN(O49/P49,0)))</f>
        <v>#N/A</v>
      </c>
      <c r="E49" s="53"/>
      <c r="F49" s="53"/>
      <c r="G49" s="53"/>
      <c r="H49" s="53"/>
      <c r="I49" s="53"/>
      <c r="J49" s="53"/>
      <c r="K49" s="53"/>
      <c r="L49" s="53"/>
      <c r="M49" s="92">
        <f t="shared" si="12"/>
        <v>0</v>
      </c>
      <c r="N49" s="92">
        <f t="shared" si="13"/>
        <v>0</v>
      </c>
      <c r="O49" s="93">
        <f>M49+Sem.01!O49</f>
        <v>0</v>
      </c>
      <c r="P49" s="92">
        <f>N49+Sem.01!P49</f>
        <v>0</v>
      </c>
    </row>
    <row r="50" spans="1:16" x14ac:dyDescent="0.3">
      <c r="A50" s="90" t="s">
        <v>240</v>
      </c>
      <c r="B50" s="99"/>
      <c r="C50" s="91" t="e">
        <f>VLOOKUP(B50,Données!$D$3:$K$1003,2)</f>
        <v>#N/A</v>
      </c>
      <c r="D50" s="90" t="e">
        <f>IF(C50="Dummy",Données!$A$41,IF(C50&lt;&gt;Sem.01!C50,VLOOKUP(B50,Données!$D$3:$K$1003,3),ROUNDDOWN(O50/P50,0)))</f>
        <v>#N/A</v>
      </c>
      <c r="E50" s="53"/>
      <c r="F50" s="53"/>
      <c r="G50" s="53"/>
      <c r="H50" s="53"/>
      <c r="I50" s="53"/>
      <c r="J50" s="53"/>
      <c r="K50" s="53"/>
      <c r="L50" s="53"/>
      <c r="M50" s="92">
        <f t="shared" si="12"/>
        <v>0</v>
      </c>
      <c r="N50" s="92">
        <f t="shared" si="13"/>
        <v>0</v>
      </c>
      <c r="O50" s="93">
        <f>M50+Sem.01!O50</f>
        <v>0</v>
      </c>
      <c r="P50" s="92">
        <f>N50+Sem.01!P50</f>
        <v>0</v>
      </c>
    </row>
    <row r="51" spans="1:16" x14ac:dyDescent="0.3">
      <c r="A51" s="70" t="s">
        <v>58</v>
      </c>
      <c r="B51" s="64"/>
      <c r="C51" s="65"/>
      <c r="D51" s="64"/>
      <c r="E51" s="55" t="e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#N/A</v>
      </c>
      <c r="F51" s="55" t="e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#N/A</v>
      </c>
      <c r="G51" s="55" t="e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=D45,IF(G46=0,SUM(G42:G46)+D46,SUM(G42:G46))))))))))))))))</f>
        <v>#N/A</v>
      </c>
      <c r="H51" s="67"/>
      <c r="I51" s="67"/>
      <c r="J51" s="67"/>
      <c r="K51" s="67"/>
      <c r="L51" s="67"/>
      <c r="M51" s="69" t="str">
        <f>IF(SUM(E42:G48)=0,"",SUM(E51:G51))</f>
        <v/>
      </c>
      <c r="N51" s="67"/>
      <c r="O51" s="68"/>
      <c r="P51" s="67"/>
    </row>
    <row r="52" spans="1:16" x14ac:dyDescent="0.3">
      <c r="A52" s="73" t="e">
        <f>VLOOKUP(B52,Données!$D$3:$K$1003,4)</f>
        <v>#N/A</v>
      </c>
      <c r="B52" s="99"/>
      <c r="C52" s="80" t="e">
        <f>IF(B52=Données!$A$40,Données!$B$40,VLOOKUP(B52,Données!$D$3:$K$1003,2))</f>
        <v>#N/A</v>
      </c>
      <c r="D52" s="73" t="e">
        <f>IF(C52="Dummy",Données!$A$41,IF(C52&lt;&gt;Sem.01!C52,INT((R52+O52)/9),ROUNDDOWN(O52/P52,0)))</f>
        <v>#N/A</v>
      </c>
      <c r="E52" s="53"/>
      <c r="F52" s="53"/>
      <c r="G52" s="53"/>
      <c r="H52" s="53"/>
      <c r="I52" s="53"/>
      <c r="J52" s="53"/>
      <c r="K52" s="53"/>
      <c r="L52" s="53"/>
      <c r="M52" s="71">
        <f t="shared" si="0"/>
        <v>0</v>
      </c>
      <c r="N52" s="71">
        <f t="shared" si="1"/>
        <v>0</v>
      </c>
      <c r="O52" s="72" t="e">
        <f>IF(C52&lt;&gt;Sem.01!C52,VLOOKUP(B52,Données!$D$3:$K$1003,5)+M52,M52+Sem.01!O52)</f>
        <v>#N/A</v>
      </c>
      <c r="P52" s="71" t="e">
        <f>IF(C52&lt;&gt;Sem.01!C52,VLOOKUP(B52,$D$3:$J$1035,6)+N52,N52+Sem.01!P52)</f>
        <v>#N/A</v>
      </c>
    </row>
    <row r="53" spans="1:16" x14ac:dyDescent="0.3">
      <c r="A53" s="73" t="e">
        <f>VLOOKUP(B53,Données!$D$3:$K$1003,4)</f>
        <v>#N/A</v>
      </c>
      <c r="B53" s="99"/>
      <c r="C53" s="80" t="e">
        <f>IF(B53=Données!$A$40,Données!$B$40,VLOOKUP(B53,Données!$D$3:$K$1003,2))</f>
        <v>#N/A</v>
      </c>
      <c r="D53" s="73" t="e">
        <f>IF(C53="Dummy",Données!$A$41,IF(C53&lt;&gt;Sem.01!C53,INT((R53+O53)/9),ROUNDDOWN(O53/P53,0)))</f>
        <v>#N/A</v>
      </c>
      <c r="E53" s="53"/>
      <c r="F53" s="53"/>
      <c r="G53" s="53"/>
      <c r="H53" s="53"/>
      <c r="I53" s="53"/>
      <c r="J53" s="53"/>
      <c r="K53" s="53"/>
      <c r="L53" s="53"/>
      <c r="M53" s="71">
        <f t="shared" si="0"/>
        <v>0</v>
      </c>
      <c r="N53" s="71">
        <f t="shared" si="1"/>
        <v>0</v>
      </c>
      <c r="O53" s="72" t="e">
        <f>IF(C53&lt;&gt;Sem.01!C53,VLOOKUP(B53,Données!$D$3:$K$1003,5)+M53,M53+Sem.01!O53)</f>
        <v>#N/A</v>
      </c>
      <c r="P53" s="71" t="e">
        <f>IF(C53&lt;&gt;Sem.01!C53,VLOOKUP(B53,$D$3:$J$1035,6)+N53,N53+Sem.01!P53)</f>
        <v>#N/A</v>
      </c>
    </row>
    <row r="54" spans="1:16" x14ac:dyDescent="0.3">
      <c r="A54" s="73" t="e">
        <f>VLOOKUP(B54,Données!$D$3:$K$1003,4)</f>
        <v>#N/A</v>
      </c>
      <c r="B54" s="99"/>
      <c r="C54" s="80" t="e">
        <f>IF(B54=Données!$A$40,Données!$B$40,VLOOKUP(B54,Données!$D$3:$K$1003,2))</f>
        <v>#N/A</v>
      </c>
      <c r="D54" s="73" t="e">
        <f>IF(C54="Dummy",Données!$A$41,IF(C54&lt;&gt;Sem.01!C54,INT((R54+O54)/9),ROUNDDOWN(O54/P54,0)))</f>
        <v>#N/A</v>
      </c>
      <c r="E54" s="53"/>
      <c r="F54" s="53"/>
      <c r="G54" s="53"/>
      <c r="H54" s="53"/>
      <c r="I54" s="53"/>
      <c r="J54" s="53"/>
      <c r="K54" s="53"/>
      <c r="L54" s="53"/>
      <c r="M54" s="71">
        <f t="shared" si="0"/>
        <v>0</v>
      </c>
      <c r="N54" s="71">
        <f t="shared" si="1"/>
        <v>0</v>
      </c>
      <c r="O54" s="72" t="e">
        <f>IF(C54&lt;&gt;Sem.01!C54,VLOOKUP(B54,Données!$D$3:$K$1003,5)+M54,M54+Sem.01!O54)</f>
        <v>#N/A</v>
      </c>
      <c r="P54" s="71" t="e">
        <f>IF(C54&lt;&gt;Sem.01!C54,VLOOKUP(B54,$D$3:$J$1035,6)+N54,N54+Sem.01!P54)</f>
        <v>#N/A</v>
      </c>
    </row>
    <row r="55" spans="1:16" x14ac:dyDescent="0.3">
      <c r="A55" s="73" t="e">
        <f>VLOOKUP(B55,Données!$D$3:$K$1003,4)</f>
        <v>#N/A</v>
      </c>
      <c r="B55" s="99"/>
      <c r="C55" s="80" t="e">
        <f>IF(B55=Données!$A$40,Données!$B$40,VLOOKUP(B55,Données!$D$3:$K$1003,2))</f>
        <v>#N/A</v>
      </c>
      <c r="D55" s="73" t="e">
        <f>IF(C55="Dummy",Données!$A$41,IF(C55&lt;&gt;Sem.01!C55,INT((R55+O55)/9),ROUNDDOWN(O55/P55,0)))</f>
        <v>#N/A</v>
      </c>
      <c r="E55" s="53"/>
      <c r="F55" s="53"/>
      <c r="G55" s="53"/>
      <c r="H55" s="53"/>
      <c r="I55" s="53"/>
      <c r="J55" s="53"/>
      <c r="K55" s="53"/>
      <c r="L55" s="53"/>
      <c r="M55" s="71">
        <f t="shared" si="0"/>
        <v>0</v>
      </c>
      <c r="N55" s="71">
        <f t="shared" si="1"/>
        <v>0</v>
      </c>
      <c r="O55" s="72" t="e">
        <f>IF(C55&lt;&gt;Sem.01!C55,VLOOKUP(B55,Données!$D$3:$K$1003,5)+M55,M55+Sem.01!O55)</f>
        <v>#N/A</v>
      </c>
      <c r="P55" s="71" t="e">
        <f>IF(C55&lt;&gt;Sem.01!C55,VLOOKUP(B55,$D$3:$J$1035,6)+N55,N55+Sem.01!P55)</f>
        <v>#N/A</v>
      </c>
    </row>
    <row r="56" spans="1:16" x14ac:dyDescent="0.3">
      <c r="A56" s="73" t="e">
        <f>VLOOKUP(B56,Données!$D$3:$K$1003,4)</f>
        <v>#N/A</v>
      </c>
      <c r="B56" s="99"/>
      <c r="C56" s="80" t="e">
        <f>IF(B56=Données!$A$40,Données!$B$40,VLOOKUP(B56,Données!$D$3:$K$1003,2))</f>
        <v>#N/A</v>
      </c>
      <c r="D56" s="73" t="e">
        <f>IF(C56="Dummy",Données!$A$41,IF(C56&lt;&gt;Sem.01!C56,INT((R56+O56)/9),ROUNDDOWN(O56/P56,0)))</f>
        <v>#N/A</v>
      </c>
      <c r="E56" s="53"/>
      <c r="F56" s="53"/>
      <c r="G56" s="53"/>
      <c r="H56" s="53"/>
      <c r="I56" s="53"/>
      <c r="J56" s="53"/>
      <c r="K56" s="53"/>
      <c r="L56" s="53"/>
      <c r="M56" s="71">
        <f t="shared" si="0"/>
        <v>0</v>
      </c>
      <c r="N56" s="71">
        <f t="shared" si="1"/>
        <v>0</v>
      </c>
      <c r="O56" s="72" t="e">
        <f>IF(C56&lt;&gt;Sem.01!C56,VLOOKUP(B56,Données!$D$3:$K$1003,5)+M56,M56+Sem.01!O56)</f>
        <v>#N/A</v>
      </c>
      <c r="P56" s="71" t="e">
        <f>IF(C56&lt;&gt;Sem.01!C56,VLOOKUP(B56,$D$3:$J$1035,6)+N56,N56+Sem.01!P56)</f>
        <v>#N/A</v>
      </c>
    </row>
    <row r="57" spans="1:16" x14ac:dyDescent="0.3">
      <c r="A57" s="75" t="s">
        <v>237</v>
      </c>
      <c r="B57" s="99"/>
      <c r="C57" s="94" t="e">
        <f>VLOOKUP(B57,Données!$D$3:$K$1003,2)</f>
        <v>#N/A</v>
      </c>
      <c r="D57" s="75" t="e">
        <f>VLOOKUP(B57,Données!$D$3:$K$1003,3)</f>
        <v>#N/A</v>
      </c>
      <c r="E57" s="53"/>
      <c r="F57" s="53"/>
      <c r="G57" s="53"/>
      <c r="H57" s="53"/>
      <c r="I57" s="53"/>
      <c r="J57" s="53"/>
      <c r="K57" s="53"/>
      <c r="L57" s="53"/>
      <c r="M57" s="95">
        <f t="shared" ref="M57:M60" si="14">SUM(E57:G57)</f>
        <v>0</v>
      </c>
      <c r="N57" s="95">
        <f t="shared" ref="N57:N60" si="15">COUNTIF(E57:G57,"&gt;0")</f>
        <v>0</v>
      </c>
      <c r="O57" s="96">
        <f>M57</f>
        <v>0</v>
      </c>
      <c r="P57" s="95">
        <f>N57</f>
        <v>0</v>
      </c>
    </row>
    <row r="58" spans="1:16" ht="15" customHeight="1" x14ac:dyDescent="0.3">
      <c r="A58" s="75" t="s">
        <v>237</v>
      </c>
      <c r="B58" s="99"/>
      <c r="C58" s="94" t="e">
        <f>VLOOKUP(B58,Données!$D$3:$K$1003,2)</f>
        <v>#N/A</v>
      </c>
      <c r="D58" s="75" t="e">
        <f>VLOOKUP(B58,Données!$D$3:$K$1003,3)</f>
        <v>#N/A</v>
      </c>
      <c r="E58" s="53"/>
      <c r="F58" s="53"/>
      <c r="G58" s="53"/>
      <c r="H58" s="53"/>
      <c r="I58" s="53"/>
      <c r="J58" s="53"/>
      <c r="K58" s="53"/>
      <c r="L58" s="53"/>
      <c r="M58" s="95">
        <f t="shared" si="14"/>
        <v>0</v>
      </c>
      <c r="N58" s="95">
        <f t="shared" si="15"/>
        <v>0</v>
      </c>
      <c r="O58" s="96">
        <f>M58</f>
        <v>0</v>
      </c>
      <c r="P58" s="95">
        <f>N58</f>
        <v>0</v>
      </c>
    </row>
    <row r="59" spans="1:16" ht="15" customHeight="1" x14ac:dyDescent="0.3">
      <c r="A59" s="90" t="s">
        <v>240</v>
      </c>
      <c r="B59" s="99"/>
      <c r="C59" s="91" t="e">
        <f>VLOOKUP(B59,Données!$D$3:$K$1003,2)</f>
        <v>#N/A</v>
      </c>
      <c r="D59" s="90" t="e">
        <f>IF(C59="Dummy",Données!$A$41,IF(C59&lt;&gt;Sem.01!C59,VLOOKUP(B59,Données!$D$3:$K$1003,3),ROUNDDOWN(O59/P59,0)))</f>
        <v>#N/A</v>
      </c>
      <c r="E59" s="53"/>
      <c r="F59" s="53"/>
      <c r="G59" s="53"/>
      <c r="H59" s="53"/>
      <c r="I59" s="53"/>
      <c r="J59" s="53"/>
      <c r="K59" s="53"/>
      <c r="L59" s="53"/>
      <c r="M59" s="92">
        <f t="shared" si="14"/>
        <v>0</v>
      </c>
      <c r="N59" s="92">
        <f t="shared" si="15"/>
        <v>0</v>
      </c>
      <c r="O59" s="93">
        <f>M59+Sem.01!O59</f>
        <v>0</v>
      </c>
      <c r="P59" s="92">
        <f>N59+Sem.01!P59</f>
        <v>0</v>
      </c>
    </row>
    <row r="60" spans="1:16" ht="15" customHeight="1" x14ac:dyDescent="0.3">
      <c r="A60" s="90" t="s">
        <v>240</v>
      </c>
      <c r="B60" s="99"/>
      <c r="C60" s="91" t="e">
        <f>VLOOKUP(B60,Données!$D$3:$K$1003,2)</f>
        <v>#N/A</v>
      </c>
      <c r="D60" s="90" t="e">
        <f>IF(C60="Dummy",Données!$A$41,IF(C60&lt;&gt;Sem.01!C60,VLOOKUP(B60,Données!$D$3:$K$1003,3),ROUNDDOWN(O60/P60,0)))</f>
        <v>#N/A</v>
      </c>
      <c r="E60" s="53"/>
      <c r="F60" s="53"/>
      <c r="G60" s="53"/>
      <c r="H60" s="53"/>
      <c r="I60" s="53"/>
      <c r="J60" s="53"/>
      <c r="K60" s="53"/>
      <c r="L60" s="53"/>
      <c r="M60" s="92">
        <f t="shared" si="14"/>
        <v>0</v>
      </c>
      <c r="N60" s="92">
        <f t="shared" si="15"/>
        <v>0</v>
      </c>
      <c r="O60" s="93">
        <f>M60+Sem.01!O60</f>
        <v>0</v>
      </c>
      <c r="P60" s="92">
        <f>N60+Sem.01!P60</f>
        <v>0</v>
      </c>
    </row>
    <row r="61" spans="1:16" x14ac:dyDescent="0.3">
      <c r="A61" s="70" t="s">
        <v>59</v>
      </c>
      <c r="B61" s="64"/>
      <c r="C61" s="65"/>
      <c r="D61" s="64"/>
      <c r="E61" s="55" t="e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#N/A</v>
      </c>
      <c r="F61" s="55" t="e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#N/A</v>
      </c>
      <c r="G61" s="55" t="e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=D55,IF(G56=0,SUM(G52:G56)+D56,SUM(G52:G56))))))))))))))))</f>
        <v>#N/A</v>
      </c>
      <c r="H61" s="67"/>
      <c r="I61" s="67"/>
      <c r="J61" s="67"/>
      <c r="K61" s="67"/>
      <c r="L61" s="67"/>
      <c r="M61" s="69" t="str">
        <f>IF(SUM(E52:G58)=0,"",SUM(E61:G61))</f>
        <v/>
      </c>
      <c r="N61" s="67"/>
      <c r="O61" s="68"/>
      <c r="P61" s="67"/>
    </row>
    <row r="62" spans="1:16" x14ac:dyDescent="0.3">
      <c r="A62" s="73" t="e">
        <f>VLOOKUP(B62,Données!$D$3:$K$1003,4)</f>
        <v>#N/A</v>
      </c>
      <c r="B62" s="99"/>
      <c r="C62" s="80" t="e">
        <f>IF(B62=Données!$A$40,Données!$B$40,VLOOKUP(B62,Données!$D$3:$K$1003,2))</f>
        <v>#N/A</v>
      </c>
      <c r="D62" s="73" t="e">
        <f>IF(C62="Dummy",Données!$A$41,IF(C62&lt;&gt;Sem.01!C62,INT((R62+O62)/9),ROUNDDOWN(O62/P62,0)))</f>
        <v>#N/A</v>
      </c>
      <c r="E62" s="53"/>
      <c r="F62" s="53"/>
      <c r="G62" s="53"/>
      <c r="H62" s="53"/>
      <c r="I62" s="53"/>
      <c r="J62" s="53"/>
      <c r="K62" s="53"/>
      <c r="L62" s="53"/>
      <c r="M62" s="71">
        <f t="shared" si="0"/>
        <v>0</v>
      </c>
      <c r="N62" s="71">
        <f t="shared" si="1"/>
        <v>0</v>
      </c>
      <c r="O62" s="72" t="e">
        <f>IF(C62&lt;&gt;Sem.01!C62,VLOOKUP(B62,Données!$D$3:$K$1003,5)+M62,M62+Sem.01!O62)</f>
        <v>#N/A</v>
      </c>
      <c r="P62" s="71" t="e">
        <f>IF(C62&lt;&gt;Sem.01!C62,VLOOKUP(B62,$D$3:$J$1035,6)+N62,N62+Sem.01!P62)</f>
        <v>#N/A</v>
      </c>
    </row>
    <row r="63" spans="1:16" x14ac:dyDescent="0.3">
      <c r="A63" s="73" t="e">
        <f>VLOOKUP(B63,Données!$D$3:$K$1003,4)</f>
        <v>#N/A</v>
      </c>
      <c r="B63" s="99"/>
      <c r="C63" s="80" t="e">
        <f>IF(B63=Données!$A$40,Données!$B$40,VLOOKUP(B63,Données!$D$3:$K$1003,2))</f>
        <v>#N/A</v>
      </c>
      <c r="D63" s="73" t="e">
        <f>IF(C63="Dummy",Données!$A$41,IF(C63&lt;&gt;Sem.01!C63,INT((R63+O63)/9),ROUNDDOWN(O63/P63,0)))</f>
        <v>#N/A</v>
      </c>
      <c r="E63" s="53"/>
      <c r="F63" s="53"/>
      <c r="G63" s="53"/>
      <c r="H63" s="53"/>
      <c r="I63" s="53"/>
      <c r="J63" s="53"/>
      <c r="K63" s="53"/>
      <c r="L63" s="53"/>
      <c r="M63" s="71">
        <f t="shared" si="0"/>
        <v>0</v>
      </c>
      <c r="N63" s="71">
        <f t="shared" si="1"/>
        <v>0</v>
      </c>
      <c r="O63" s="72" t="e">
        <f>IF(C63&lt;&gt;Sem.01!C63,VLOOKUP(B63,Données!$D$3:$K$1003,5)+M63,M63+Sem.01!O63)</f>
        <v>#N/A</v>
      </c>
      <c r="P63" s="71" t="e">
        <f>IF(C63&lt;&gt;Sem.01!C63,VLOOKUP(B63,$D$3:$J$1035,6)+N63,N63+Sem.01!P63)</f>
        <v>#N/A</v>
      </c>
    </row>
    <row r="64" spans="1:16" x14ac:dyDescent="0.3">
      <c r="A64" s="73" t="e">
        <f>VLOOKUP(B64,Données!$D$3:$K$1003,4)</f>
        <v>#N/A</v>
      </c>
      <c r="B64" s="99"/>
      <c r="C64" s="80" t="e">
        <f>IF(B64=Données!$A$40,Données!$B$40,VLOOKUP(B64,Données!$D$3:$K$1003,2))</f>
        <v>#N/A</v>
      </c>
      <c r="D64" s="73" t="e">
        <f>IF(C64="Dummy",Données!$A$41,IF(C64&lt;&gt;Sem.01!C64,INT((R64+O64)/9),ROUNDDOWN(O64/P64,0)))</f>
        <v>#N/A</v>
      </c>
      <c r="E64" s="53"/>
      <c r="F64" s="53"/>
      <c r="G64" s="53"/>
      <c r="H64" s="53"/>
      <c r="I64" s="53"/>
      <c r="J64" s="53"/>
      <c r="K64" s="53"/>
      <c r="L64" s="53"/>
      <c r="M64" s="71">
        <f t="shared" si="0"/>
        <v>0</v>
      </c>
      <c r="N64" s="71">
        <f t="shared" si="1"/>
        <v>0</v>
      </c>
      <c r="O64" s="72" t="e">
        <f>IF(C64&lt;&gt;Sem.01!C64,VLOOKUP(B64,Données!$D$3:$K$1003,5)+M64,M64+Sem.01!O64)</f>
        <v>#N/A</v>
      </c>
      <c r="P64" s="71" t="e">
        <f>IF(C64&lt;&gt;Sem.01!C64,VLOOKUP(B64,$D$3:$J$1035,6)+N64,N64+Sem.01!P64)</f>
        <v>#N/A</v>
      </c>
    </row>
    <row r="65" spans="1:16" x14ac:dyDescent="0.3">
      <c r="A65" s="73" t="e">
        <f>VLOOKUP(B65,Données!$D$3:$K$1003,4)</f>
        <v>#N/A</v>
      </c>
      <c r="B65" s="99"/>
      <c r="C65" s="80" t="e">
        <f>IF(B65=Données!$A$40,Données!$B$40,VLOOKUP(B65,Données!$D$3:$K$1003,2))</f>
        <v>#N/A</v>
      </c>
      <c r="D65" s="73" t="e">
        <f>IF(C65="Dummy",Données!$A$41,IF(C65&lt;&gt;Sem.01!C65,INT((R65+O65)/9),ROUNDDOWN(O65/P65,0)))</f>
        <v>#N/A</v>
      </c>
      <c r="E65" s="53"/>
      <c r="F65" s="53"/>
      <c r="G65" s="53"/>
      <c r="H65" s="53"/>
      <c r="I65" s="53"/>
      <c r="J65" s="53"/>
      <c r="K65" s="53"/>
      <c r="L65" s="53"/>
      <c r="M65" s="71">
        <f t="shared" si="0"/>
        <v>0</v>
      </c>
      <c r="N65" s="71">
        <f t="shared" si="1"/>
        <v>0</v>
      </c>
      <c r="O65" s="72" t="e">
        <f>IF(C65&lt;&gt;Sem.01!C65,VLOOKUP(B65,Données!$D$3:$K$1003,5)+M65,M65+Sem.01!O65)</f>
        <v>#N/A</v>
      </c>
      <c r="P65" s="71" t="e">
        <f>IF(C65&lt;&gt;Sem.01!C65,VLOOKUP(B65,$D$3:$J$1035,6)+N65,N65+Sem.01!P65)</f>
        <v>#N/A</v>
      </c>
    </row>
    <row r="66" spans="1:16" x14ac:dyDescent="0.3">
      <c r="A66" s="73" t="e">
        <f>VLOOKUP(B66,Données!$D$3:$K$1003,4)</f>
        <v>#N/A</v>
      </c>
      <c r="B66" s="99"/>
      <c r="C66" s="80" t="e">
        <f>IF(B66=Données!$A$40,Données!$B$40,VLOOKUP(B66,Données!$D$3:$K$1003,2))</f>
        <v>#N/A</v>
      </c>
      <c r="D66" s="73" t="e">
        <f>IF(C66="Dummy",Données!$A$41,IF(C66&lt;&gt;Sem.01!C66,INT((R66+O66)/9),ROUNDDOWN(O66/P66,0)))</f>
        <v>#N/A</v>
      </c>
      <c r="E66" s="53"/>
      <c r="F66" s="53"/>
      <c r="G66" s="53"/>
      <c r="H66" s="53"/>
      <c r="I66" s="53"/>
      <c r="J66" s="53"/>
      <c r="K66" s="53"/>
      <c r="L66" s="53"/>
      <c r="M66" s="71">
        <f t="shared" si="0"/>
        <v>0</v>
      </c>
      <c r="N66" s="71">
        <f t="shared" si="1"/>
        <v>0</v>
      </c>
      <c r="O66" s="72" t="e">
        <f>IF(C66&lt;&gt;Sem.01!C66,VLOOKUP(B66,Données!$D$3:$K$1003,5)+M66,M66+Sem.01!O66)</f>
        <v>#N/A</v>
      </c>
      <c r="P66" s="71" t="e">
        <f>IF(C66&lt;&gt;Sem.01!C66,VLOOKUP(B66,$D$3:$J$1035,6)+N66,N66+Sem.01!P66)</f>
        <v>#N/A</v>
      </c>
    </row>
    <row r="67" spans="1:16" x14ac:dyDescent="0.3">
      <c r="A67" s="75" t="s">
        <v>237</v>
      </c>
      <c r="B67" s="99"/>
      <c r="C67" s="94" t="e">
        <f>VLOOKUP(B67,Données!$D$3:$K$1003,2)</f>
        <v>#N/A</v>
      </c>
      <c r="D67" s="75" t="e">
        <f>VLOOKUP(B67,Données!$D$3:$K$1003,3)</f>
        <v>#N/A</v>
      </c>
      <c r="E67" s="53"/>
      <c r="F67" s="53"/>
      <c r="G67" s="53"/>
      <c r="H67" s="53"/>
      <c r="I67" s="53"/>
      <c r="J67" s="53"/>
      <c r="K67" s="53"/>
      <c r="L67" s="53"/>
      <c r="M67" s="95">
        <f t="shared" ref="M67:M70" si="16">SUM(E67:G67)</f>
        <v>0</v>
      </c>
      <c r="N67" s="95">
        <f t="shared" ref="N67:N70" si="17">COUNTIF(E67:G67,"&gt;0")</f>
        <v>0</v>
      </c>
      <c r="O67" s="96">
        <f>M67</f>
        <v>0</v>
      </c>
      <c r="P67" s="95">
        <f>N67</f>
        <v>0</v>
      </c>
    </row>
    <row r="68" spans="1:16" x14ac:dyDescent="0.3">
      <c r="A68" s="75" t="s">
        <v>237</v>
      </c>
      <c r="B68" s="99"/>
      <c r="C68" s="94" t="e">
        <f>VLOOKUP(B68,Données!$D$3:$K$1003,2)</f>
        <v>#N/A</v>
      </c>
      <c r="D68" s="75" t="e">
        <f>VLOOKUP(B68,Données!$D$3:$K$1003,3)</f>
        <v>#N/A</v>
      </c>
      <c r="E68" s="53"/>
      <c r="F68" s="53"/>
      <c r="G68" s="53"/>
      <c r="H68" s="53"/>
      <c r="I68" s="53"/>
      <c r="J68" s="53"/>
      <c r="K68" s="53"/>
      <c r="L68" s="53"/>
      <c r="M68" s="95">
        <f t="shared" si="16"/>
        <v>0</v>
      </c>
      <c r="N68" s="95">
        <f t="shared" si="17"/>
        <v>0</v>
      </c>
      <c r="O68" s="96">
        <f>M68</f>
        <v>0</v>
      </c>
      <c r="P68" s="95">
        <f>N68</f>
        <v>0</v>
      </c>
    </row>
    <row r="69" spans="1:16" x14ac:dyDescent="0.3">
      <c r="A69" s="90" t="s">
        <v>240</v>
      </c>
      <c r="B69" s="99"/>
      <c r="C69" s="91" t="e">
        <f>VLOOKUP(B69,Données!$D$3:$K$1003,2)</f>
        <v>#N/A</v>
      </c>
      <c r="D69" s="90" t="e">
        <f>IF(C69="Dummy",Données!$A$41,IF(C69&lt;&gt;Sem.01!C69,VLOOKUP(B69,Données!$D$3:$K$1003,3),ROUNDDOWN(O69/P69,0)))</f>
        <v>#N/A</v>
      </c>
      <c r="E69" s="53"/>
      <c r="F69" s="53"/>
      <c r="G69" s="53"/>
      <c r="H69" s="53"/>
      <c r="I69" s="53"/>
      <c r="J69" s="53"/>
      <c r="K69" s="53"/>
      <c r="L69" s="53"/>
      <c r="M69" s="92">
        <f t="shared" si="16"/>
        <v>0</v>
      </c>
      <c r="N69" s="92">
        <f t="shared" si="17"/>
        <v>0</v>
      </c>
      <c r="O69" s="93">
        <f>M69+Sem.01!O69</f>
        <v>0</v>
      </c>
      <c r="P69" s="92">
        <f>N69+Sem.01!P69</f>
        <v>0</v>
      </c>
    </row>
    <row r="70" spans="1:16" x14ac:dyDescent="0.3">
      <c r="A70" s="90" t="s">
        <v>240</v>
      </c>
      <c r="B70" s="99"/>
      <c r="C70" s="91" t="e">
        <f>VLOOKUP(B70,Données!$D$3:$K$1003,2)</f>
        <v>#N/A</v>
      </c>
      <c r="D70" s="90" t="e">
        <f>IF(C70="Dummy",Données!$A$41,IF(C70&lt;&gt;Sem.01!C70,VLOOKUP(B70,Données!$D$3:$K$1003,3),ROUNDDOWN(O70/P70,0)))</f>
        <v>#N/A</v>
      </c>
      <c r="E70" s="53"/>
      <c r="F70" s="53"/>
      <c r="G70" s="53"/>
      <c r="H70" s="53"/>
      <c r="I70" s="53"/>
      <c r="J70" s="53"/>
      <c r="K70" s="53"/>
      <c r="L70" s="53"/>
      <c r="M70" s="92">
        <f t="shared" si="16"/>
        <v>0</v>
      </c>
      <c r="N70" s="92">
        <f t="shared" si="17"/>
        <v>0</v>
      </c>
      <c r="O70" s="93">
        <f>M70+Sem.01!O70</f>
        <v>0</v>
      </c>
      <c r="P70" s="92">
        <f>N70+Sem.01!P70</f>
        <v>0</v>
      </c>
    </row>
    <row r="71" spans="1:16" x14ac:dyDescent="0.3">
      <c r="A71" s="70" t="s">
        <v>60</v>
      </c>
      <c r="B71" s="64"/>
      <c r="C71" s="65"/>
      <c r="D71" s="64"/>
      <c r="E71" s="55" t="e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#N/A</v>
      </c>
      <c r="F71" s="55" t="e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#N/A</v>
      </c>
      <c r="G71" s="55" t="e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=D65,IF(G66=0,SUM(G62:G66)+D66,SUM(G62:G66))))))))))))))))</f>
        <v>#N/A</v>
      </c>
      <c r="H71" s="67"/>
      <c r="I71" s="67"/>
      <c r="J71" s="67"/>
      <c r="K71" s="67"/>
      <c r="L71" s="67"/>
      <c r="M71" s="69" t="str">
        <f>IF(SUM(E62:G68)=0,"",SUM(E71:G71))</f>
        <v/>
      </c>
      <c r="N71" s="67"/>
      <c r="O71" s="68"/>
      <c r="P71" s="67"/>
    </row>
    <row r="72" spans="1:16" x14ac:dyDescent="0.3">
      <c r="A72" s="73" t="e">
        <f>VLOOKUP(B72,Données!$D$3:$K$1003,4)</f>
        <v>#N/A</v>
      </c>
      <c r="B72" s="99"/>
      <c r="C72" s="80" t="e">
        <f>IF(B72=Données!$A$40,Données!$B$40,VLOOKUP(B72,Données!$D$3:$K$1003,2))</f>
        <v>#N/A</v>
      </c>
      <c r="D72" s="73" t="e">
        <f>IF(C72="Dummy",Données!$A$41,IF(C72&lt;&gt;Sem.01!C72,INT((R72+O72)/9),ROUNDDOWN(O72/P72,0)))</f>
        <v>#N/A</v>
      </c>
      <c r="E72" s="53"/>
      <c r="F72" s="53"/>
      <c r="G72" s="53"/>
      <c r="H72" s="53"/>
      <c r="I72" s="53"/>
      <c r="J72" s="53"/>
      <c r="K72" s="53"/>
      <c r="L72" s="53"/>
      <c r="M72" s="71">
        <f t="shared" si="0"/>
        <v>0</v>
      </c>
      <c r="N72" s="71">
        <f t="shared" si="1"/>
        <v>0</v>
      </c>
      <c r="O72" s="72" t="e">
        <f>IF(C72&lt;&gt;Sem.01!C72,VLOOKUP(B72,Données!$D$3:$K$1003,5)+M72,M72+Sem.01!O72)</f>
        <v>#N/A</v>
      </c>
      <c r="P72" s="71" t="e">
        <f>IF(C72&lt;&gt;Sem.01!C72,VLOOKUP(B72,$D$3:$J$1035,6)+N72,N72+Sem.01!P72)</f>
        <v>#N/A</v>
      </c>
    </row>
    <row r="73" spans="1:16" x14ac:dyDescent="0.3">
      <c r="A73" s="73" t="e">
        <f>VLOOKUP(B73,Données!$D$3:$K$1003,4)</f>
        <v>#N/A</v>
      </c>
      <c r="B73" s="99"/>
      <c r="C73" s="80" t="e">
        <f>IF(B73=Données!$A$40,Données!$B$40,VLOOKUP(B73,Données!$D$3:$K$1003,2))</f>
        <v>#N/A</v>
      </c>
      <c r="D73" s="73" t="e">
        <f>IF(C73="Dummy",Données!$A$41,IF(C73&lt;&gt;Sem.01!C73,INT((R73+O73)/9),ROUNDDOWN(O73/P73,0)))</f>
        <v>#N/A</v>
      </c>
      <c r="E73" s="53"/>
      <c r="F73" s="53"/>
      <c r="G73" s="53"/>
      <c r="H73" s="53"/>
      <c r="I73" s="53"/>
      <c r="J73" s="53"/>
      <c r="K73" s="53"/>
      <c r="L73" s="53"/>
      <c r="M73" s="71">
        <f t="shared" si="0"/>
        <v>0</v>
      </c>
      <c r="N73" s="71">
        <f t="shared" si="1"/>
        <v>0</v>
      </c>
      <c r="O73" s="72" t="e">
        <f>IF(C73&lt;&gt;Sem.01!C73,VLOOKUP(B73,Données!$D$3:$K$1003,5)+M73,M73+Sem.01!O73)</f>
        <v>#N/A</v>
      </c>
      <c r="P73" s="71" t="e">
        <f>IF(C73&lt;&gt;Sem.01!C73,VLOOKUP(B73,$D$3:$J$1035,6)+N73,N73+Sem.01!P73)</f>
        <v>#N/A</v>
      </c>
    </row>
    <row r="74" spans="1:16" x14ac:dyDescent="0.3">
      <c r="A74" s="73" t="e">
        <f>VLOOKUP(B74,Données!$D$3:$K$1003,4)</f>
        <v>#N/A</v>
      </c>
      <c r="B74" s="99"/>
      <c r="C74" s="80" t="e">
        <f>IF(B74=Données!$A$40,Données!$B$40,VLOOKUP(B74,Données!$D$3:$K$1003,2))</f>
        <v>#N/A</v>
      </c>
      <c r="D74" s="73" t="e">
        <f>IF(C74="Dummy",Données!$A$41,IF(C74&lt;&gt;Sem.01!C74,INT((R74+O74)/9),ROUNDDOWN(O74/P74,0)))</f>
        <v>#N/A</v>
      </c>
      <c r="E74" s="53"/>
      <c r="F74" s="53"/>
      <c r="G74" s="53"/>
      <c r="H74" s="53"/>
      <c r="I74" s="53"/>
      <c r="J74" s="53"/>
      <c r="K74" s="53"/>
      <c r="L74" s="53"/>
      <c r="M74" s="71">
        <f t="shared" si="0"/>
        <v>0</v>
      </c>
      <c r="N74" s="71">
        <f t="shared" si="1"/>
        <v>0</v>
      </c>
      <c r="O74" s="72" t="e">
        <f>IF(C74&lt;&gt;Sem.01!C74,VLOOKUP(B74,Données!$D$3:$K$1003,5)+M74,M74+Sem.01!O74)</f>
        <v>#N/A</v>
      </c>
      <c r="P74" s="71" t="e">
        <f>IF(C74&lt;&gt;Sem.01!C74,VLOOKUP(B74,$D$3:$J$1035,6)+N74,N74+Sem.01!P74)</f>
        <v>#N/A</v>
      </c>
    </row>
    <row r="75" spans="1:16" x14ac:dyDescent="0.3">
      <c r="A75" s="73" t="e">
        <f>VLOOKUP(B75,Données!$D$3:$K$1003,4)</f>
        <v>#N/A</v>
      </c>
      <c r="B75" s="99"/>
      <c r="C75" s="80" t="e">
        <f>IF(B75=Données!$A$40,Données!$B$40,VLOOKUP(B75,Données!$D$3:$K$1003,2))</f>
        <v>#N/A</v>
      </c>
      <c r="D75" s="73" t="e">
        <f>IF(C75="Dummy",Données!$A$41,IF(C75&lt;&gt;Sem.01!C75,INT((R75+O75)/9),ROUNDDOWN(O75/P75,0)))</f>
        <v>#N/A</v>
      </c>
      <c r="E75" s="53"/>
      <c r="F75" s="53"/>
      <c r="G75" s="53"/>
      <c r="H75" s="53"/>
      <c r="I75" s="53"/>
      <c r="J75" s="53"/>
      <c r="K75" s="53"/>
      <c r="L75" s="53"/>
      <c r="M75" s="71">
        <f t="shared" si="0"/>
        <v>0</v>
      </c>
      <c r="N75" s="71">
        <f t="shared" si="1"/>
        <v>0</v>
      </c>
      <c r="O75" s="72" t="e">
        <f>IF(C75&lt;&gt;Sem.01!C75,VLOOKUP(B75,Données!$D$3:$K$1003,5)+M75,M75+Sem.01!O75)</f>
        <v>#N/A</v>
      </c>
      <c r="P75" s="71" t="e">
        <f>IF(C75&lt;&gt;Sem.01!C75,VLOOKUP(B75,$D$3:$J$1035,6)+N75,N75+Sem.01!P75)</f>
        <v>#N/A</v>
      </c>
    </row>
    <row r="76" spans="1:16" x14ac:dyDescent="0.3">
      <c r="A76" s="73" t="e">
        <f>VLOOKUP(B76,Données!$D$3:$K$1003,4)</f>
        <v>#N/A</v>
      </c>
      <c r="B76" s="99"/>
      <c r="C76" s="80" t="e">
        <f>IF(B76=Données!$A$40,Données!$B$40,VLOOKUP(B76,Données!$D$3:$K$1003,2))</f>
        <v>#N/A</v>
      </c>
      <c r="D76" s="73" t="e">
        <f>IF(C76="Dummy",Données!$A$41,IF(C76&lt;&gt;Sem.01!C76,INT((R76+O76)/9),ROUNDDOWN(O76/P76,0)))</f>
        <v>#N/A</v>
      </c>
      <c r="E76" s="53"/>
      <c r="F76" s="53"/>
      <c r="G76" s="53"/>
      <c r="H76" s="53"/>
      <c r="I76" s="53"/>
      <c r="J76" s="53"/>
      <c r="K76" s="53"/>
      <c r="L76" s="53"/>
      <c r="M76" s="71">
        <f t="shared" si="0"/>
        <v>0</v>
      </c>
      <c r="N76" s="71">
        <f t="shared" si="1"/>
        <v>0</v>
      </c>
      <c r="O76" s="72" t="e">
        <f>IF(C76&lt;&gt;Sem.01!C76,VLOOKUP(B76,Données!$D$3:$K$1003,5)+M76,M76+Sem.01!O76)</f>
        <v>#N/A</v>
      </c>
      <c r="P76" s="71" t="e">
        <f>IF(C76&lt;&gt;Sem.01!C76,VLOOKUP(B76,$D$3:$J$1035,6)+N76,N76+Sem.01!P76)</f>
        <v>#N/A</v>
      </c>
    </row>
    <row r="77" spans="1:16" x14ac:dyDescent="0.3">
      <c r="A77" s="75" t="s">
        <v>237</v>
      </c>
      <c r="B77" s="99"/>
      <c r="C77" s="94" t="e">
        <f>VLOOKUP(B77,Données!$D$3:$K$1003,2)</f>
        <v>#N/A</v>
      </c>
      <c r="D77" s="75" t="e">
        <f>VLOOKUP(B77,Données!$D$3:$K$1003,3)</f>
        <v>#N/A</v>
      </c>
      <c r="E77" s="53"/>
      <c r="F77" s="53"/>
      <c r="G77" s="53"/>
      <c r="H77" s="53"/>
      <c r="I77" s="53"/>
      <c r="J77" s="53"/>
      <c r="K77" s="53"/>
      <c r="L77" s="53"/>
      <c r="M77" s="95">
        <f t="shared" ref="M77:M80" si="18">SUM(E77:G77)</f>
        <v>0</v>
      </c>
      <c r="N77" s="95">
        <f t="shared" ref="N77:N80" si="19">COUNTIF(E77:G77,"&gt;0")</f>
        <v>0</v>
      </c>
      <c r="O77" s="96">
        <f>M77</f>
        <v>0</v>
      </c>
      <c r="P77" s="95">
        <f>N77</f>
        <v>0</v>
      </c>
    </row>
    <row r="78" spans="1:16" x14ac:dyDescent="0.3">
      <c r="A78" s="75" t="s">
        <v>237</v>
      </c>
      <c r="B78" s="99"/>
      <c r="C78" s="94" t="e">
        <f>VLOOKUP(B78,Données!$D$3:$K$1003,2)</f>
        <v>#N/A</v>
      </c>
      <c r="D78" s="75" t="e">
        <f>VLOOKUP(B78,Données!$D$3:$K$1003,3)</f>
        <v>#N/A</v>
      </c>
      <c r="E78" s="53"/>
      <c r="F78" s="53"/>
      <c r="G78" s="53"/>
      <c r="H78" s="53"/>
      <c r="I78" s="53"/>
      <c r="J78" s="53"/>
      <c r="K78" s="53"/>
      <c r="L78" s="53"/>
      <c r="M78" s="95">
        <f t="shared" si="18"/>
        <v>0</v>
      </c>
      <c r="N78" s="95">
        <f t="shared" si="19"/>
        <v>0</v>
      </c>
      <c r="O78" s="96">
        <f>M78</f>
        <v>0</v>
      </c>
      <c r="P78" s="95">
        <f>N78</f>
        <v>0</v>
      </c>
    </row>
    <row r="79" spans="1:16" x14ac:dyDescent="0.3">
      <c r="A79" s="90" t="s">
        <v>240</v>
      </c>
      <c r="B79" s="99"/>
      <c r="C79" s="91" t="e">
        <f>VLOOKUP(B79,Données!$D$3:$K$1003,2)</f>
        <v>#N/A</v>
      </c>
      <c r="D79" s="90" t="e">
        <f>IF(C79="Dummy",Données!$A$41,IF(C79&lt;&gt;Sem.01!C79,VLOOKUP(B79,Données!$D$3:$K$1003,3),ROUNDDOWN(O79/P79,0)))</f>
        <v>#N/A</v>
      </c>
      <c r="E79" s="53"/>
      <c r="F79" s="53"/>
      <c r="G79" s="53"/>
      <c r="H79" s="53"/>
      <c r="I79" s="53"/>
      <c r="J79" s="53"/>
      <c r="K79" s="53"/>
      <c r="L79" s="53"/>
      <c r="M79" s="92">
        <f t="shared" si="18"/>
        <v>0</v>
      </c>
      <c r="N79" s="92">
        <f t="shared" si="19"/>
        <v>0</v>
      </c>
      <c r="O79" s="93">
        <f>M79+Sem.01!O79</f>
        <v>0</v>
      </c>
      <c r="P79" s="92">
        <f>N79+Sem.01!P79</f>
        <v>0</v>
      </c>
    </row>
    <row r="80" spans="1:16" x14ac:dyDescent="0.3">
      <c r="A80" s="90" t="s">
        <v>240</v>
      </c>
      <c r="B80" s="99"/>
      <c r="C80" s="91" t="e">
        <f>VLOOKUP(B80,Données!$D$3:$K$1003,2)</f>
        <v>#N/A</v>
      </c>
      <c r="D80" s="90" t="e">
        <f>IF(C80="Dummy",Données!$A$41,IF(C80&lt;&gt;Sem.01!C80,VLOOKUP(B80,Données!$D$3:$K$1003,3),ROUNDDOWN(O80/P80,0)))</f>
        <v>#N/A</v>
      </c>
      <c r="E80" s="53"/>
      <c r="F80" s="53"/>
      <c r="G80" s="53"/>
      <c r="H80" s="53"/>
      <c r="I80" s="53"/>
      <c r="J80" s="53"/>
      <c r="K80" s="53"/>
      <c r="L80" s="53"/>
      <c r="M80" s="92">
        <f t="shared" si="18"/>
        <v>0</v>
      </c>
      <c r="N80" s="92">
        <f t="shared" si="19"/>
        <v>0</v>
      </c>
      <c r="O80" s="93">
        <f>M80+Sem.01!O80</f>
        <v>0</v>
      </c>
      <c r="P80" s="92">
        <f>N80+Sem.01!P80</f>
        <v>0</v>
      </c>
    </row>
    <row r="81" spans="1:16" x14ac:dyDescent="0.3">
      <c r="A81" s="70" t="s">
        <v>61</v>
      </c>
      <c r="B81" s="64"/>
      <c r="C81" s="65"/>
      <c r="D81" s="64"/>
      <c r="E81" s="55" t="e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#N/A</v>
      </c>
      <c r="F81" s="55" t="e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#N/A</v>
      </c>
      <c r="G81" s="55" t="e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=D75,IF(G76=0,SUM(G72:G76)+D76,SUM(G72:G76))))))))))))))))</f>
        <v>#N/A</v>
      </c>
      <c r="H81" s="67"/>
      <c r="I81" s="67"/>
      <c r="J81" s="67"/>
      <c r="K81" s="67"/>
      <c r="L81" s="67"/>
      <c r="M81" s="69" t="str">
        <f>IF(SUM(E72:G78)=0,"",SUM(E81:G81))</f>
        <v/>
      </c>
      <c r="N81" s="67"/>
      <c r="O81" s="68"/>
      <c r="P81" s="67"/>
    </row>
    <row r="82" spans="1:16" x14ac:dyDescent="0.3">
      <c r="A82" s="73" t="e">
        <f>VLOOKUP(B82,Données!$D$3:$K$1003,4)</f>
        <v>#N/A</v>
      </c>
      <c r="B82" s="99"/>
      <c r="C82" s="80" t="e">
        <f>IF(B82=Données!$A$40,Données!$B$40,VLOOKUP(B82,Données!$D$3:$K$1003,2))</f>
        <v>#N/A</v>
      </c>
      <c r="D82" s="73" t="e">
        <f>IF(C82="Dummy",Données!$A$41,IF(C82&lt;&gt;Sem.01!C82,INT((R82+O82)/9),ROUNDDOWN(O82/P82,0)))</f>
        <v>#N/A</v>
      </c>
      <c r="E82" s="53"/>
      <c r="F82" s="53"/>
      <c r="G82" s="53"/>
      <c r="H82" s="53"/>
      <c r="I82" s="53"/>
      <c r="J82" s="53"/>
      <c r="K82" s="53"/>
      <c r="L82" s="53"/>
      <c r="M82" s="71">
        <f t="shared" si="0"/>
        <v>0</v>
      </c>
      <c r="N82" s="71">
        <f t="shared" si="1"/>
        <v>0</v>
      </c>
      <c r="O82" s="72" t="e">
        <f>IF(C82&lt;&gt;Sem.01!C82,VLOOKUP(B82,Données!$D$3:$K$1003,5)+M82,M82+Sem.01!O82)</f>
        <v>#N/A</v>
      </c>
      <c r="P82" s="71" t="e">
        <f>IF(C82&lt;&gt;Sem.01!C82,VLOOKUP(B82,$D$3:$J$1035,6)+N82,N82+Sem.01!P82)</f>
        <v>#N/A</v>
      </c>
    </row>
    <row r="83" spans="1:16" x14ac:dyDescent="0.3">
      <c r="A83" s="73" t="e">
        <f>VLOOKUP(B83,Données!$D$3:$K$1003,4)</f>
        <v>#N/A</v>
      </c>
      <c r="B83" s="99"/>
      <c r="C83" s="80" t="e">
        <f>IF(B83=Données!$A$40,Données!$B$40,VLOOKUP(B83,Données!$D$3:$K$1003,2))</f>
        <v>#N/A</v>
      </c>
      <c r="D83" s="73" t="e">
        <f>IF(C83="Dummy",Données!$A$41,IF(C83&lt;&gt;Sem.01!C83,INT((R83+O83)/9),ROUNDDOWN(O83/P83,0)))</f>
        <v>#N/A</v>
      </c>
      <c r="E83" s="53"/>
      <c r="F83" s="53"/>
      <c r="G83" s="53"/>
      <c r="H83" s="53"/>
      <c r="I83" s="53"/>
      <c r="J83" s="53"/>
      <c r="K83" s="53"/>
      <c r="L83" s="53"/>
      <c r="M83" s="71">
        <f t="shared" si="0"/>
        <v>0</v>
      </c>
      <c r="N83" s="71">
        <f t="shared" si="1"/>
        <v>0</v>
      </c>
      <c r="O83" s="72" t="e">
        <f>IF(C83&lt;&gt;Sem.01!C83,VLOOKUP(B83,Données!$D$3:$K$1003,5)+M83,M83+Sem.01!O83)</f>
        <v>#N/A</v>
      </c>
      <c r="P83" s="71" t="e">
        <f>IF(C83&lt;&gt;Sem.01!C83,VLOOKUP(B83,$D$3:$J$1035,6)+N83,N83+Sem.01!P83)</f>
        <v>#N/A</v>
      </c>
    </row>
    <row r="84" spans="1:16" x14ac:dyDescent="0.3">
      <c r="A84" s="73" t="e">
        <f>VLOOKUP(B84,Données!$D$3:$K$1003,4)</f>
        <v>#N/A</v>
      </c>
      <c r="B84" s="99"/>
      <c r="C84" s="80" t="e">
        <f>IF(B84=Données!$A$40,Données!$B$40,VLOOKUP(B84,Données!$D$3:$K$1003,2))</f>
        <v>#N/A</v>
      </c>
      <c r="D84" s="73" t="e">
        <f>IF(C84="Dummy",Données!$A$41,IF(C84&lt;&gt;Sem.01!C84,INT((R84+O84)/9),ROUNDDOWN(O84/P84,0)))</f>
        <v>#N/A</v>
      </c>
      <c r="E84" s="53"/>
      <c r="F84" s="53"/>
      <c r="G84" s="53"/>
      <c r="H84" s="53"/>
      <c r="I84" s="53"/>
      <c r="J84" s="53"/>
      <c r="K84" s="53"/>
      <c r="L84" s="53"/>
      <c r="M84" s="71">
        <f t="shared" si="0"/>
        <v>0</v>
      </c>
      <c r="N84" s="71">
        <f t="shared" si="1"/>
        <v>0</v>
      </c>
      <c r="O84" s="72" t="e">
        <f>IF(C84&lt;&gt;Sem.01!C84,VLOOKUP(B84,Données!$D$3:$K$1003,5)+M84,M84+Sem.01!O84)</f>
        <v>#N/A</v>
      </c>
      <c r="P84" s="71" t="e">
        <f>IF(C84&lt;&gt;Sem.01!C84,VLOOKUP(B84,$D$3:$J$1035,6)+N84,N84+Sem.01!P84)</f>
        <v>#N/A</v>
      </c>
    </row>
    <row r="85" spans="1:16" x14ac:dyDescent="0.3">
      <c r="A85" s="73" t="e">
        <f>VLOOKUP(B85,Données!$D$3:$K$1003,4)</f>
        <v>#N/A</v>
      </c>
      <c r="B85" s="99"/>
      <c r="C85" s="80" t="e">
        <f>IF(B85=Données!$A$40,Données!$B$40,VLOOKUP(B85,Données!$D$3:$K$1003,2))</f>
        <v>#N/A</v>
      </c>
      <c r="D85" s="73" t="e">
        <f>IF(C85="Dummy",Données!$A$41,IF(C85&lt;&gt;Sem.01!C85,INT((R85+O85)/9),ROUNDDOWN(O85/P85,0)))</f>
        <v>#N/A</v>
      </c>
      <c r="E85" s="53"/>
      <c r="F85" s="53"/>
      <c r="G85" s="53"/>
      <c r="H85" s="53"/>
      <c r="I85" s="53"/>
      <c r="J85" s="53"/>
      <c r="K85" s="53"/>
      <c r="L85" s="53"/>
      <c r="M85" s="71">
        <f t="shared" si="0"/>
        <v>0</v>
      </c>
      <c r="N85" s="71">
        <f t="shared" si="1"/>
        <v>0</v>
      </c>
      <c r="O85" s="72" t="e">
        <f>IF(C85&lt;&gt;Sem.01!C85,VLOOKUP(B85,Données!$D$3:$K$1003,5)+M85,M85+Sem.01!O85)</f>
        <v>#N/A</v>
      </c>
      <c r="P85" s="71" t="e">
        <f>IF(C85&lt;&gt;Sem.01!C85,VLOOKUP(B85,$D$3:$J$1035,6)+N85,N85+Sem.01!P85)</f>
        <v>#N/A</v>
      </c>
    </row>
    <row r="86" spans="1:16" x14ac:dyDescent="0.3">
      <c r="A86" s="73" t="e">
        <f>VLOOKUP(B86,Données!$D$3:$K$1003,4)</f>
        <v>#N/A</v>
      </c>
      <c r="B86" s="99"/>
      <c r="C86" s="80" t="e">
        <f>IF(B86=Données!$A$40,Données!$B$40,VLOOKUP(B86,Données!$D$3:$K$1003,2))</f>
        <v>#N/A</v>
      </c>
      <c r="D86" s="73" t="e">
        <f>IF(C86="Dummy",Données!$A$41,IF(C86&lt;&gt;Sem.01!C86,INT((R86+O86)/9),ROUNDDOWN(O86/P86,0)))</f>
        <v>#N/A</v>
      </c>
      <c r="E86" s="53"/>
      <c r="F86" s="53"/>
      <c r="G86" s="53"/>
      <c r="H86" s="53"/>
      <c r="I86" s="53"/>
      <c r="J86" s="53"/>
      <c r="K86" s="53"/>
      <c r="L86" s="53"/>
      <c r="M86" s="71">
        <f t="shared" si="0"/>
        <v>0</v>
      </c>
      <c r="N86" s="71">
        <f t="shared" si="1"/>
        <v>0</v>
      </c>
      <c r="O86" s="72" t="e">
        <f>IF(C86&lt;&gt;Sem.01!C86,VLOOKUP(B86,Données!$D$3:$K$1003,5)+M86,M86+Sem.01!O86)</f>
        <v>#N/A</v>
      </c>
      <c r="P86" s="71" t="e">
        <f>IF(C86&lt;&gt;Sem.01!C86,VLOOKUP(B86,$D$3:$J$1035,6)+N86,N86+Sem.01!P86)</f>
        <v>#N/A</v>
      </c>
    </row>
    <row r="87" spans="1:16" x14ac:dyDescent="0.3">
      <c r="A87" s="75" t="s">
        <v>237</v>
      </c>
      <c r="B87" s="99"/>
      <c r="C87" s="94" t="e">
        <f>VLOOKUP(B87,Données!$D$3:$K$1003,2)</f>
        <v>#N/A</v>
      </c>
      <c r="D87" s="75" t="e">
        <f>VLOOKUP(B87,Données!$D$3:$K$1003,3)</f>
        <v>#N/A</v>
      </c>
      <c r="E87" s="53"/>
      <c r="F87" s="53"/>
      <c r="G87" s="53"/>
      <c r="H87" s="53"/>
      <c r="I87" s="53"/>
      <c r="J87" s="53"/>
      <c r="K87" s="53"/>
      <c r="L87" s="53"/>
      <c r="M87" s="95">
        <f t="shared" ref="M87:M90" si="20">SUM(E87:G87)</f>
        <v>0</v>
      </c>
      <c r="N87" s="95">
        <f t="shared" ref="N87:N90" si="21">COUNTIF(E87:G87,"&gt;0")</f>
        <v>0</v>
      </c>
      <c r="O87" s="96">
        <f>M87</f>
        <v>0</v>
      </c>
      <c r="P87" s="95">
        <f>N87</f>
        <v>0</v>
      </c>
    </row>
    <row r="88" spans="1:16" x14ac:dyDescent="0.3">
      <c r="A88" s="75" t="s">
        <v>237</v>
      </c>
      <c r="B88" s="99"/>
      <c r="C88" s="94" t="e">
        <f>VLOOKUP(B88,Données!$D$3:$K$1003,2)</f>
        <v>#N/A</v>
      </c>
      <c r="D88" s="75" t="e">
        <f>VLOOKUP(B88,Données!$D$3:$K$1003,3)</f>
        <v>#N/A</v>
      </c>
      <c r="E88" s="53"/>
      <c r="F88" s="53"/>
      <c r="G88" s="53"/>
      <c r="H88" s="53"/>
      <c r="I88" s="53"/>
      <c r="J88" s="53"/>
      <c r="K88" s="53"/>
      <c r="L88" s="53"/>
      <c r="M88" s="95">
        <f t="shared" si="20"/>
        <v>0</v>
      </c>
      <c r="N88" s="95">
        <f t="shared" si="21"/>
        <v>0</v>
      </c>
      <c r="O88" s="96">
        <f>M88</f>
        <v>0</v>
      </c>
      <c r="P88" s="95">
        <f>N88</f>
        <v>0</v>
      </c>
    </row>
    <row r="89" spans="1:16" x14ac:dyDescent="0.3">
      <c r="A89" s="90" t="s">
        <v>240</v>
      </c>
      <c r="B89" s="99"/>
      <c r="C89" s="91" t="e">
        <f>VLOOKUP(B89,Données!$D$3:$K$1003,2)</f>
        <v>#N/A</v>
      </c>
      <c r="D89" s="90" t="e">
        <f>IF(C89="Dummy",Données!$A$41,IF(C89&lt;&gt;Sem.01!C89,VLOOKUP(B89,Données!$D$3:$K$1003,3),ROUNDDOWN(O89/P89,0)))</f>
        <v>#N/A</v>
      </c>
      <c r="E89" s="53"/>
      <c r="F89" s="53"/>
      <c r="G89" s="53"/>
      <c r="H89" s="53"/>
      <c r="I89" s="53"/>
      <c r="J89" s="53"/>
      <c r="K89" s="53"/>
      <c r="L89" s="53"/>
      <c r="M89" s="92">
        <f t="shared" si="20"/>
        <v>0</v>
      </c>
      <c r="N89" s="92">
        <f t="shared" si="21"/>
        <v>0</v>
      </c>
      <c r="O89" s="93">
        <f>M89+Sem.01!O89</f>
        <v>0</v>
      </c>
      <c r="P89" s="92">
        <f>N89+Sem.01!P89</f>
        <v>0</v>
      </c>
    </row>
    <row r="90" spans="1:16" x14ac:dyDescent="0.3">
      <c r="A90" s="90" t="s">
        <v>240</v>
      </c>
      <c r="B90" s="99"/>
      <c r="C90" s="91" t="e">
        <f>VLOOKUP(B90,Données!$D$3:$K$1003,2)</f>
        <v>#N/A</v>
      </c>
      <c r="D90" s="90" t="e">
        <f>IF(C90="Dummy",Données!$A$41,IF(C90&lt;&gt;Sem.01!C90,VLOOKUP(B90,Données!$D$3:$K$1003,3),ROUNDDOWN(O90/P90,0)))</f>
        <v>#N/A</v>
      </c>
      <c r="E90" s="53"/>
      <c r="F90" s="53"/>
      <c r="G90" s="53"/>
      <c r="H90" s="53"/>
      <c r="I90" s="53"/>
      <c r="J90" s="53"/>
      <c r="K90" s="53"/>
      <c r="L90" s="53"/>
      <c r="M90" s="92">
        <f t="shared" si="20"/>
        <v>0</v>
      </c>
      <c r="N90" s="92">
        <f t="shared" si="21"/>
        <v>0</v>
      </c>
      <c r="O90" s="93">
        <f>M90+Sem.01!O90</f>
        <v>0</v>
      </c>
      <c r="P90" s="92">
        <f>N90+Sem.01!P90</f>
        <v>0</v>
      </c>
    </row>
    <row r="91" spans="1:16" x14ac:dyDescent="0.3">
      <c r="A91" s="70" t="s">
        <v>62</v>
      </c>
      <c r="B91" s="64"/>
      <c r="C91" s="65"/>
      <c r="D91" s="64"/>
      <c r="E91" s="55" t="e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#N/A</v>
      </c>
      <c r="F91" s="55" t="e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#N/A</v>
      </c>
      <c r="G91" s="55" t="e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=D85,IF(G86=0,SUM(G82:G86)+D86,SUM(G82:G86))))))))))))))))</f>
        <v>#N/A</v>
      </c>
      <c r="H91" s="67"/>
      <c r="I91" s="67"/>
      <c r="J91" s="67"/>
      <c r="K91" s="67"/>
      <c r="L91" s="67"/>
      <c r="M91" s="69" t="str">
        <f>IF(SUM(E82:G88)=0,"",SUM(E91:G91))</f>
        <v/>
      </c>
      <c r="N91" s="67"/>
      <c r="O91" s="68"/>
      <c r="P91" s="67"/>
    </row>
    <row r="92" spans="1:16" x14ac:dyDescent="0.3">
      <c r="A92" s="73" t="e">
        <f>VLOOKUP(B92,Données!$D$3:$K$1003,4)</f>
        <v>#N/A</v>
      </c>
      <c r="B92" s="99"/>
      <c r="C92" s="80" t="e">
        <f>IF(B92=Données!$A$40,Données!$B$40,VLOOKUP(B92,Données!$D$3:$K$1003,2))</f>
        <v>#N/A</v>
      </c>
      <c r="D92" s="73" t="e">
        <f>IF(C92="Dummy",Données!$A$41,IF(C92&lt;&gt;Sem.01!C92,INT((R92+O92)/9),ROUNDDOWN(O92/P92,0)))</f>
        <v>#N/A</v>
      </c>
      <c r="E92" s="53"/>
      <c r="F92" s="53"/>
      <c r="G92" s="53"/>
      <c r="H92" s="53"/>
      <c r="I92" s="53"/>
      <c r="J92" s="53"/>
      <c r="K92" s="53"/>
      <c r="L92" s="53"/>
      <c r="M92" s="71">
        <f t="shared" si="0"/>
        <v>0</v>
      </c>
      <c r="N92" s="71">
        <f t="shared" si="1"/>
        <v>0</v>
      </c>
      <c r="O92" s="72" t="e">
        <f>IF(C92&lt;&gt;Sem.01!C92,VLOOKUP(B92,Données!$D$3:$K$1003,5)+M92,M92+Sem.01!O92)</f>
        <v>#N/A</v>
      </c>
      <c r="P92" s="71" t="e">
        <f>IF(C92&lt;&gt;Sem.01!C92,VLOOKUP(B92,$D$3:$J$1035,6)+N92,N92+Sem.01!P92)</f>
        <v>#N/A</v>
      </c>
    </row>
    <row r="93" spans="1:16" x14ac:dyDescent="0.3">
      <c r="A93" s="73" t="e">
        <f>VLOOKUP(B93,Données!$D$3:$K$1003,4)</f>
        <v>#N/A</v>
      </c>
      <c r="B93" s="99"/>
      <c r="C93" s="80" t="e">
        <f>IF(B93=Données!$A$40,Données!$B$40,VLOOKUP(B93,Données!$D$3:$K$1003,2))</f>
        <v>#N/A</v>
      </c>
      <c r="D93" s="73" t="e">
        <f>IF(C93="Dummy",Données!$A$41,IF(C93&lt;&gt;Sem.01!C93,INT((R93+O93)/9),ROUNDDOWN(O93/P93,0)))</f>
        <v>#N/A</v>
      </c>
      <c r="E93" s="53"/>
      <c r="F93" s="53"/>
      <c r="G93" s="53"/>
      <c r="H93" s="53"/>
      <c r="I93" s="53"/>
      <c r="J93" s="53"/>
      <c r="K93" s="53"/>
      <c r="L93" s="53"/>
      <c r="M93" s="71">
        <f t="shared" si="0"/>
        <v>0</v>
      </c>
      <c r="N93" s="71">
        <f t="shared" si="1"/>
        <v>0</v>
      </c>
      <c r="O93" s="72" t="e">
        <f>IF(C93&lt;&gt;Sem.01!C93,VLOOKUP(B93,Données!$D$3:$K$1003,5)+M93,M93+Sem.01!O93)</f>
        <v>#N/A</v>
      </c>
      <c r="P93" s="71" t="e">
        <f>IF(C93&lt;&gt;Sem.01!C93,VLOOKUP(B93,$D$3:$J$1035,6)+N93,N93+Sem.01!P93)</f>
        <v>#N/A</v>
      </c>
    </row>
    <row r="94" spans="1:16" x14ac:dyDescent="0.3">
      <c r="A94" s="73" t="e">
        <f>VLOOKUP(B94,Données!$D$3:$K$1003,4)</f>
        <v>#N/A</v>
      </c>
      <c r="B94" s="99"/>
      <c r="C94" s="80" t="e">
        <f>IF(B94=Données!$A$40,Données!$B$40,VLOOKUP(B94,Données!$D$3:$K$1003,2))</f>
        <v>#N/A</v>
      </c>
      <c r="D94" s="73" t="e">
        <f>IF(C94="Dummy",Données!$A$41,IF(C94&lt;&gt;Sem.01!C94,INT((R94+O94)/9),ROUNDDOWN(O94/P94,0)))</f>
        <v>#N/A</v>
      </c>
      <c r="E94" s="53"/>
      <c r="F94" s="53"/>
      <c r="G94" s="53"/>
      <c r="H94" s="53"/>
      <c r="I94" s="53"/>
      <c r="J94" s="53"/>
      <c r="K94" s="53"/>
      <c r="L94" s="53"/>
      <c r="M94" s="71">
        <f t="shared" si="0"/>
        <v>0</v>
      </c>
      <c r="N94" s="71">
        <f t="shared" si="1"/>
        <v>0</v>
      </c>
      <c r="O94" s="72" t="e">
        <f>IF(C94&lt;&gt;Sem.01!C94,VLOOKUP(B94,Données!$D$3:$K$1003,5)+M94,M94+Sem.01!O94)</f>
        <v>#N/A</v>
      </c>
      <c r="P94" s="71" t="e">
        <f>IF(C94&lt;&gt;Sem.01!C94,VLOOKUP(B94,$D$3:$J$1035,6)+N94,N94+Sem.01!P94)</f>
        <v>#N/A</v>
      </c>
    </row>
    <row r="95" spans="1:16" x14ac:dyDescent="0.3">
      <c r="A95" s="73" t="e">
        <f>VLOOKUP(B95,Données!$D$3:$K$1003,4)</f>
        <v>#N/A</v>
      </c>
      <c r="B95" s="99"/>
      <c r="C95" s="80" t="e">
        <f>IF(B95=Données!$A$40,Données!$B$40,VLOOKUP(B95,Données!$D$3:$K$1003,2))</f>
        <v>#N/A</v>
      </c>
      <c r="D95" s="73" t="e">
        <f>IF(C95="Dummy",Données!$A$41,IF(C95&lt;&gt;Sem.01!C95,INT((R95+O95)/9),ROUNDDOWN(O95/P95,0)))</f>
        <v>#N/A</v>
      </c>
      <c r="E95" s="53"/>
      <c r="F95" s="53"/>
      <c r="G95" s="53"/>
      <c r="H95" s="53"/>
      <c r="I95" s="53"/>
      <c r="J95" s="53"/>
      <c r="K95" s="53"/>
      <c r="L95" s="53"/>
      <c r="M95" s="71">
        <f t="shared" si="0"/>
        <v>0</v>
      </c>
      <c r="N95" s="71">
        <f t="shared" si="1"/>
        <v>0</v>
      </c>
      <c r="O95" s="72" t="e">
        <f>IF(C95&lt;&gt;Sem.01!C95,VLOOKUP(B95,Données!$D$3:$K$1003,5)+M95,M95+Sem.01!O95)</f>
        <v>#N/A</v>
      </c>
      <c r="P95" s="71" t="e">
        <f>IF(C95&lt;&gt;Sem.01!C95,VLOOKUP(B95,$D$3:$J$1035,6)+N95,N95+Sem.01!P95)</f>
        <v>#N/A</v>
      </c>
    </row>
    <row r="96" spans="1:16" x14ac:dyDescent="0.3">
      <c r="A96" s="73" t="e">
        <f>VLOOKUP(B96,Données!$D$3:$K$1003,4)</f>
        <v>#N/A</v>
      </c>
      <c r="B96" s="99"/>
      <c r="C96" s="80" t="e">
        <f>IF(B96=Données!$A$40,Données!$B$40,VLOOKUP(B96,Données!$D$3:$K$1003,2))</f>
        <v>#N/A</v>
      </c>
      <c r="D96" s="73" t="e">
        <f>IF(C96="Dummy",Données!$A$41,IF(C96&lt;&gt;Sem.01!C96,INT((R96+O96)/9),ROUNDDOWN(O96/P96,0)))</f>
        <v>#N/A</v>
      </c>
      <c r="E96" s="53"/>
      <c r="F96" s="53"/>
      <c r="G96" s="53"/>
      <c r="H96" s="53"/>
      <c r="I96" s="53"/>
      <c r="J96" s="53"/>
      <c r="K96" s="53"/>
      <c r="L96" s="53"/>
      <c r="M96" s="71">
        <f t="shared" si="0"/>
        <v>0</v>
      </c>
      <c r="N96" s="71">
        <f t="shared" si="1"/>
        <v>0</v>
      </c>
      <c r="O96" s="72" t="e">
        <f>IF(C96&lt;&gt;Sem.01!C96,VLOOKUP(B96,Données!$D$3:$K$1003,5)+M96,M96+Sem.01!O96)</f>
        <v>#N/A</v>
      </c>
      <c r="P96" s="71" t="e">
        <f>IF(C96&lt;&gt;Sem.01!C96,VLOOKUP(B96,$D$3:$J$1035,6)+N96,N96+Sem.01!P96)</f>
        <v>#N/A</v>
      </c>
    </row>
    <row r="97" spans="1:16" x14ac:dyDescent="0.3">
      <c r="A97" s="75" t="s">
        <v>237</v>
      </c>
      <c r="B97" s="99"/>
      <c r="C97" s="94" t="e">
        <f>VLOOKUP(B97,Données!$D$3:$K$1003,2)</f>
        <v>#N/A</v>
      </c>
      <c r="D97" s="75" t="e">
        <f>VLOOKUP(B97,Données!$D$3:$K$1003,3)</f>
        <v>#N/A</v>
      </c>
      <c r="E97" s="53"/>
      <c r="F97" s="53"/>
      <c r="G97" s="53"/>
      <c r="H97" s="53"/>
      <c r="I97" s="53"/>
      <c r="J97" s="53"/>
      <c r="K97" s="53"/>
      <c r="L97" s="53"/>
      <c r="M97" s="95">
        <f t="shared" ref="M97:M100" si="22">SUM(E97:G97)</f>
        <v>0</v>
      </c>
      <c r="N97" s="95">
        <f t="shared" ref="N97:N100" si="23">COUNTIF(E97:G97,"&gt;0")</f>
        <v>0</v>
      </c>
      <c r="O97" s="96">
        <f>M97</f>
        <v>0</v>
      </c>
      <c r="P97" s="95">
        <f>N97</f>
        <v>0</v>
      </c>
    </row>
    <row r="98" spans="1:16" x14ac:dyDescent="0.3">
      <c r="A98" s="75" t="s">
        <v>237</v>
      </c>
      <c r="B98" s="99"/>
      <c r="C98" s="94" t="e">
        <f>VLOOKUP(B98,Données!$D$3:$K$1003,2)</f>
        <v>#N/A</v>
      </c>
      <c r="D98" s="75" t="e">
        <f>VLOOKUP(B98,Données!$D$3:$K$1003,3)</f>
        <v>#N/A</v>
      </c>
      <c r="E98" s="53"/>
      <c r="F98" s="53"/>
      <c r="G98" s="53"/>
      <c r="H98" s="53"/>
      <c r="I98" s="53"/>
      <c r="J98" s="53"/>
      <c r="K98" s="53"/>
      <c r="L98" s="53"/>
      <c r="M98" s="95">
        <f t="shared" si="22"/>
        <v>0</v>
      </c>
      <c r="N98" s="95">
        <f t="shared" si="23"/>
        <v>0</v>
      </c>
      <c r="O98" s="96">
        <f>M98</f>
        <v>0</v>
      </c>
      <c r="P98" s="95">
        <f>N98</f>
        <v>0</v>
      </c>
    </row>
    <row r="99" spans="1:16" x14ac:dyDescent="0.3">
      <c r="A99" s="90" t="s">
        <v>240</v>
      </c>
      <c r="B99" s="99"/>
      <c r="C99" s="91" t="e">
        <f>VLOOKUP(B99,Données!$D$3:$K$1003,2)</f>
        <v>#N/A</v>
      </c>
      <c r="D99" s="90" t="e">
        <f>IF(C99="Dummy",Données!$A$41,IF(C99&lt;&gt;Sem.01!C99,VLOOKUP(B99,Données!$D$3:$K$1003,3),ROUNDDOWN(O99/P99,0)))</f>
        <v>#N/A</v>
      </c>
      <c r="E99" s="53"/>
      <c r="F99" s="53"/>
      <c r="G99" s="53"/>
      <c r="H99" s="53"/>
      <c r="I99" s="53"/>
      <c r="J99" s="53"/>
      <c r="K99" s="53"/>
      <c r="L99" s="53"/>
      <c r="M99" s="92">
        <f t="shared" si="22"/>
        <v>0</v>
      </c>
      <c r="N99" s="92">
        <f t="shared" si="23"/>
        <v>0</v>
      </c>
      <c r="O99" s="93">
        <f>M99+Sem.01!O99</f>
        <v>0</v>
      </c>
      <c r="P99" s="92">
        <f>N99+Sem.01!P99</f>
        <v>0</v>
      </c>
    </row>
    <row r="100" spans="1:16" x14ac:dyDescent="0.3">
      <c r="A100" s="90" t="s">
        <v>240</v>
      </c>
      <c r="B100" s="99"/>
      <c r="C100" s="91" t="e">
        <f>VLOOKUP(B100,Données!$D$3:$K$1003,2)</f>
        <v>#N/A</v>
      </c>
      <c r="D100" s="90" t="e">
        <f>IF(C100="Dummy",Données!$A$41,IF(C100&lt;&gt;Sem.01!C100,VLOOKUP(B100,Données!$D$3:$K$1003,3),ROUNDDOWN(O100/P100,0)))</f>
        <v>#N/A</v>
      </c>
      <c r="E100" s="53"/>
      <c r="F100" s="53"/>
      <c r="G100" s="53"/>
      <c r="H100" s="53"/>
      <c r="I100" s="53"/>
      <c r="J100" s="53"/>
      <c r="K100" s="53"/>
      <c r="L100" s="53"/>
      <c r="M100" s="92">
        <f t="shared" si="22"/>
        <v>0</v>
      </c>
      <c r="N100" s="92">
        <f t="shared" si="23"/>
        <v>0</v>
      </c>
      <c r="O100" s="93">
        <f>M100+Sem.01!O100</f>
        <v>0</v>
      </c>
      <c r="P100" s="92">
        <f>N100+Sem.01!P100</f>
        <v>0</v>
      </c>
    </row>
    <row r="101" spans="1:16" x14ac:dyDescent="0.3">
      <c r="A101" s="70" t="s">
        <v>63</v>
      </c>
      <c r="B101" s="64"/>
      <c r="C101" s="65"/>
      <c r="D101" s="64"/>
      <c r="E101" s="55" t="e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#N/A</v>
      </c>
      <c r="F101" s="55" t="e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#N/A</v>
      </c>
      <c r="G101" s="55" t="e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=D95,IF(G96=0,SUM(G92:G96)+D96,SUM(G92:G96))))))))))))))))</f>
        <v>#N/A</v>
      </c>
      <c r="H101" s="67"/>
      <c r="I101" s="67"/>
      <c r="J101" s="67"/>
      <c r="K101" s="67"/>
      <c r="L101" s="67"/>
      <c r="M101" s="69" t="str">
        <f>IF(SUM(E92:G98)=0,"",SUM(E101:G101))</f>
        <v/>
      </c>
      <c r="N101" s="67"/>
      <c r="O101" s="68"/>
      <c r="P101" s="67"/>
    </row>
    <row r="102" spans="1:16" x14ac:dyDescent="0.3">
      <c r="A102" s="73" t="e">
        <f>VLOOKUP(B102,Données!$D$3:$K$1003,4)</f>
        <v>#N/A</v>
      </c>
      <c r="B102" s="99"/>
      <c r="C102" s="80" t="e">
        <f>IF(B102=Données!$A$40,Données!$B$40,VLOOKUP(B102,Données!$D$3:$K$1003,2))</f>
        <v>#N/A</v>
      </c>
      <c r="D102" s="73" t="e">
        <f>IF(C102="Dummy",Données!$A$41,IF(C102&lt;&gt;Sem.01!C102,INT((R102+O102)/9),ROUNDDOWN(O102/P102,0)))</f>
        <v>#N/A</v>
      </c>
      <c r="E102" s="53"/>
      <c r="F102" s="53"/>
      <c r="G102" s="53"/>
      <c r="H102" s="53"/>
      <c r="I102" s="53"/>
      <c r="J102" s="53"/>
      <c r="K102" s="53"/>
      <c r="L102" s="53"/>
      <c r="M102" s="71">
        <f t="shared" si="0"/>
        <v>0</v>
      </c>
      <c r="N102" s="71">
        <f t="shared" si="1"/>
        <v>0</v>
      </c>
      <c r="O102" s="72" t="e">
        <f>IF(C102&lt;&gt;Sem.01!C102,VLOOKUP(B102,Données!$D$3:$K$1003,5)+M102,M102+Sem.01!O102)</f>
        <v>#N/A</v>
      </c>
      <c r="P102" s="71" t="e">
        <f>IF(C102&lt;&gt;Sem.01!C102,VLOOKUP(B102,$D$3:$J$1035,6)+N102,N102+Sem.01!P102)</f>
        <v>#N/A</v>
      </c>
    </row>
    <row r="103" spans="1:16" x14ac:dyDescent="0.3">
      <c r="A103" s="73" t="e">
        <f>VLOOKUP(B103,Données!$D$3:$K$1003,4)</f>
        <v>#N/A</v>
      </c>
      <c r="B103" s="99"/>
      <c r="C103" s="80" t="e">
        <f>IF(B103=Données!$A$40,Données!$B$40,VLOOKUP(B103,Données!$D$3:$K$1003,2))</f>
        <v>#N/A</v>
      </c>
      <c r="D103" s="73" t="e">
        <f>IF(C103="Dummy",Données!$A$41,IF(C103&lt;&gt;Sem.01!C103,INT((R103+O103)/9),ROUNDDOWN(O103/P103,0)))</f>
        <v>#N/A</v>
      </c>
      <c r="E103" s="53"/>
      <c r="F103" s="53"/>
      <c r="G103" s="53"/>
      <c r="H103" s="53"/>
      <c r="I103" s="53"/>
      <c r="J103" s="53"/>
      <c r="K103" s="53"/>
      <c r="L103" s="53"/>
      <c r="M103" s="71">
        <f t="shared" si="0"/>
        <v>0</v>
      </c>
      <c r="N103" s="71">
        <f t="shared" si="1"/>
        <v>0</v>
      </c>
      <c r="O103" s="72" t="e">
        <f>IF(C103&lt;&gt;Sem.01!C103,VLOOKUP(B103,Données!$D$3:$K$1003,5)+M103,M103+Sem.01!O103)</f>
        <v>#N/A</v>
      </c>
      <c r="P103" s="71" t="e">
        <f>IF(C103&lt;&gt;Sem.01!C103,VLOOKUP(B103,$D$3:$J$1035,6)+N103,N103+Sem.01!P103)</f>
        <v>#N/A</v>
      </c>
    </row>
    <row r="104" spans="1:16" x14ac:dyDescent="0.3">
      <c r="A104" s="73" t="e">
        <f>VLOOKUP(B104,Données!$D$3:$K$1003,4)</f>
        <v>#N/A</v>
      </c>
      <c r="B104" s="99"/>
      <c r="C104" s="80" t="e">
        <f>IF(B104=Données!$A$40,Données!$B$40,VLOOKUP(B104,Données!$D$3:$K$1003,2))</f>
        <v>#N/A</v>
      </c>
      <c r="D104" s="73" t="e">
        <f>IF(C104="Dummy",Données!$A$41,IF(C104&lt;&gt;Sem.01!C104,INT((R104+O104)/9),ROUNDDOWN(O104/P104,0)))</f>
        <v>#N/A</v>
      </c>
      <c r="E104" s="53"/>
      <c r="F104" s="53"/>
      <c r="G104" s="53"/>
      <c r="H104" s="53"/>
      <c r="I104" s="53"/>
      <c r="J104" s="53"/>
      <c r="K104" s="53"/>
      <c r="L104" s="53"/>
      <c r="M104" s="71">
        <f t="shared" si="0"/>
        <v>0</v>
      </c>
      <c r="N104" s="71">
        <f t="shared" si="1"/>
        <v>0</v>
      </c>
      <c r="O104" s="72" t="e">
        <f>IF(C104&lt;&gt;Sem.01!C104,VLOOKUP(B104,Données!$D$3:$K$1003,5)+M104,M104+Sem.01!O104)</f>
        <v>#N/A</v>
      </c>
      <c r="P104" s="71" t="e">
        <f>IF(C104&lt;&gt;Sem.01!C104,VLOOKUP(B104,$D$3:$J$1035,6)+N104,N104+Sem.01!P104)</f>
        <v>#N/A</v>
      </c>
    </row>
    <row r="105" spans="1:16" x14ac:dyDescent="0.3">
      <c r="A105" s="73" t="e">
        <f>VLOOKUP(B105,Données!$D$3:$K$1003,4)</f>
        <v>#N/A</v>
      </c>
      <c r="B105" s="99"/>
      <c r="C105" s="80" t="e">
        <f>IF(B105=Données!$A$40,Données!$B$40,VLOOKUP(B105,Données!$D$3:$K$1003,2))</f>
        <v>#N/A</v>
      </c>
      <c r="D105" s="73" t="e">
        <f>IF(C105="Dummy",Données!$A$41,IF(C105&lt;&gt;Sem.01!C105,INT((R105+O105)/9),ROUNDDOWN(O105/P105,0)))</f>
        <v>#N/A</v>
      </c>
      <c r="E105" s="53"/>
      <c r="F105" s="53"/>
      <c r="G105" s="53"/>
      <c r="H105" s="53"/>
      <c r="I105" s="53"/>
      <c r="J105" s="53"/>
      <c r="K105" s="53"/>
      <c r="L105" s="53"/>
      <c r="M105" s="71">
        <f t="shared" si="0"/>
        <v>0</v>
      </c>
      <c r="N105" s="71">
        <f t="shared" si="1"/>
        <v>0</v>
      </c>
      <c r="O105" s="72" t="e">
        <f>IF(C105&lt;&gt;Sem.01!C105,VLOOKUP(B105,Données!$D$3:$K$1003,5)+M105,M105+Sem.01!O105)</f>
        <v>#N/A</v>
      </c>
      <c r="P105" s="71" t="e">
        <f>IF(C105&lt;&gt;Sem.01!C105,VLOOKUP(B105,$D$3:$J$1035,6)+N105,N105+Sem.01!P105)</f>
        <v>#N/A</v>
      </c>
    </row>
    <row r="106" spans="1:16" x14ac:dyDescent="0.3">
      <c r="A106" s="73" t="e">
        <f>VLOOKUP(B106,Données!$D$3:$K$1003,4)</f>
        <v>#N/A</v>
      </c>
      <c r="B106" s="99"/>
      <c r="C106" s="80" t="e">
        <f>IF(B106=Données!$A$40,Données!$B$40,VLOOKUP(B106,Données!$D$3:$K$1003,2))</f>
        <v>#N/A</v>
      </c>
      <c r="D106" s="73" t="e">
        <f>IF(C106="Dummy",Données!$A$41,IF(C106&lt;&gt;Sem.01!C106,INT((R106+O106)/9),ROUNDDOWN(O106/P106,0)))</f>
        <v>#N/A</v>
      </c>
      <c r="E106" s="53"/>
      <c r="F106" s="53"/>
      <c r="G106" s="53"/>
      <c r="H106" s="53"/>
      <c r="I106" s="53"/>
      <c r="J106" s="53"/>
      <c r="K106" s="53"/>
      <c r="L106" s="53"/>
      <c r="M106" s="71">
        <f t="shared" si="0"/>
        <v>0</v>
      </c>
      <c r="N106" s="71">
        <f t="shared" si="1"/>
        <v>0</v>
      </c>
      <c r="O106" s="72" t="e">
        <f>IF(C106&lt;&gt;Sem.01!C106,VLOOKUP(B106,Données!$D$3:$K$1003,5)+M106,M106+Sem.01!O106)</f>
        <v>#N/A</v>
      </c>
      <c r="P106" s="71" t="e">
        <f>IF(C106&lt;&gt;Sem.01!C106,VLOOKUP(B106,$D$3:$J$1035,6)+N106,N106+Sem.01!P106)</f>
        <v>#N/A</v>
      </c>
    </row>
    <row r="107" spans="1:16" x14ac:dyDescent="0.3">
      <c r="A107" s="75" t="s">
        <v>237</v>
      </c>
      <c r="B107" s="99"/>
      <c r="C107" s="94" t="e">
        <f>VLOOKUP(B107,Données!$D$3:$K$1003,2)</f>
        <v>#N/A</v>
      </c>
      <c r="D107" s="75" t="e">
        <f>VLOOKUP(B107,Données!$D$3:$K$1003,3)</f>
        <v>#N/A</v>
      </c>
      <c r="E107" s="53"/>
      <c r="F107" s="53"/>
      <c r="G107" s="53"/>
      <c r="H107" s="53"/>
      <c r="I107" s="53"/>
      <c r="J107" s="53"/>
      <c r="K107" s="53"/>
      <c r="L107" s="53"/>
      <c r="M107" s="95">
        <f t="shared" ref="M107:M110" si="24">SUM(E107:G107)</f>
        <v>0</v>
      </c>
      <c r="N107" s="95">
        <f t="shared" ref="N107:N110" si="25">COUNTIF(E107:G107,"&gt;0")</f>
        <v>0</v>
      </c>
      <c r="O107" s="96">
        <f>M107</f>
        <v>0</v>
      </c>
      <c r="P107" s="95">
        <f>N107</f>
        <v>0</v>
      </c>
    </row>
    <row r="108" spans="1:16" x14ac:dyDescent="0.3">
      <c r="A108" s="75" t="s">
        <v>237</v>
      </c>
      <c r="B108" s="99"/>
      <c r="C108" s="94" t="e">
        <f>VLOOKUP(B108,Données!$D$3:$K$1003,2)</f>
        <v>#N/A</v>
      </c>
      <c r="D108" s="75" t="e">
        <f>VLOOKUP(B108,Données!$D$3:$K$1003,3)</f>
        <v>#N/A</v>
      </c>
      <c r="E108" s="53"/>
      <c r="F108" s="53"/>
      <c r="G108" s="53"/>
      <c r="H108" s="53"/>
      <c r="I108" s="53"/>
      <c r="J108" s="53"/>
      <c r="K108" s="53"/>
      <c r="L108" s="53"/>
      <c r="M108" s="95">
        <f t="shared" si="24"/>
        <v>0</v>
      </c>
      <c r="N108" s="95">
        <f t="shared" si="25"/>
        <v>0</v>
      </c>
      <c r="O108" s="96">
        <f>M108</f>
        <v>0</v>
      </c>
      <c r="P108" s="95">
        <f>N108</f>
        <v>0</v>
      </c>
    </row>
    <row r="109" spans="1:16" x14ac:dyDescent="0.3">
      <c r="A109" s="90" t="s">
        <v>240</v>
      </c>
      <c r="B109" s="99"/>
      <c r="C109" s="91" t="e">
        <f>VLOOKUP(B109,Données!$D$3:$K$1003,2)</f>
        <v>#N/A</v>
      </c>
      <c r="D109" s="90" t="e">
        <f>IF(C109="Dummy",Données!$A$41,IF(C109&lt;&gt;Sem.01!C109,VLOOKUP(B109,Données!$D$3:$K$1003,3),ROUNDDOWN(O109/P109,0)))</f>
        <v>#N/A</v>
      </c>
      <c r="E109" s="53"/>
      <c r="F109" s="53"/>
      <c r="G109" s="53"/>
      <c r="H109" s="53"/>
      <c r="I109" s="53"/>
      <c r="J109" s="53"/>
      <c r="K109" s="53"/>
      <c r="L109" s="53"/>
      <c r="M109" s="92">
        <f t="shared" si="24"/>
        <v>0</v>
      </c>
      <c r="N109" s="92">
        <f t="shared" si="25"/>
        <v>0</v>
      </c>
      <c r="O109" s="93">
        <f>M109+Sem.01!O109</f>
        <v>0</v>
      </c>
      <c r="P109" s="92">
        <f>N109+Sem.01!P109</f>
        <v>0</v>
      </c>
    </row>
    <row r="110" spans="1:16" x14ac:dyDescent="0.3">
      <c r="A110" s="90" t="s">
        <v>240</v>
      </c>
      <c r="B110" s="99"/>
      <c r="C110" s="91" t="e">
        <f>VLOOKUP(B110,Données!$D$3:$K$1003,2)</f>
        <v>#N/A</v>
      </c>
      <c r="D110" s="90" t="e">
        <f>IF(C110="Dummy",Données!$A$41,IF(C110&lt;&gt;Sem.01!C110,VLOOKUP(B110,Données!$D$3:$K$1003,3),ROUNDDOWN(O110/P110,0)))</f>
        <v>#N/A</v>
      </c>
      <c r="E110" s="53"/>
      <c r="F110" s="53"/>
      <c r="G110" s="53"/>
      <c r="H110" s="53"/>
      <c r="I110" s="53"/>
      <c r="J110" s="53"/>
      <c r="K110" s="53"/>
      <c r="L110" s="53"/>
      <c r="M110" s="92">
        <f t="shared" si="24"/>
        <v>0</v>
      </c>
      <c r="N110" s="92">
        <f t="shared" si="25"/>
        <v>0</v>
      </c>
      <c r="O110" s="93">
        <f>M110+Sem.01!O110</f>
        <v>0</v>
      </c>
      <c r="P110" s="92">
        <f>N110+Sem.01!P110</f>
        <v>0</v>
      </c>
    </row>
    <row r="111" spans="1:16" x14ac:dyDescent="0.3">
      <c r="A111" s="70" t="s">
        <v>64</v>
      </c>
      <c r="B111" s="64"/>
      <c r="C111" s="65"/>
      <c r="D111" s="64"/>
      <c r="E111" s="55" t="e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#N/A</v>
      </c>
      <c r="F111" s="55" t="e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#N/A</v>
      </c>
      <c r="G111" s="55" t="e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=D105,IF(G106=0,SUM(G102:G106)+D106,SUM(G102:G106))))))))))))))))</f>
        <v>#N/A</v>
      </c>
      <c r="H111" s="67"/>
      <c r="I111" s="67"/>
      <c r="J111" s="67"/>
      <c r="K111" s="67"/>
      <c r="L111" s="67"/>
      <c r="M111" s="69" t="str">
        <f>IF(SUM(E102:G108)=0,"",SUM(E111:G111))</f>
        <v/>
      </c>
      <c r="N111" s="67"/>
      <c r="O111" s="68"/>
      <c r="P111" s="67"/>
    </row>
    <row r="112" spans="1:16" x14ac:dyDescent="0.3">
      <c r="A112" s="73" t="e">
        <f>VLOOKUP(B112,Données!$D$3:$K$1003,4)</f>
        <v>#N/A</v>
      </c>
      <c r="B112" s="99"/>
      <c r="C112" s="80" t="e">
        <f>IF(B112=Données!$A$40,Données!$B$40,VLOOKUP(B112,Données!$D$3:$K$1003,2))</f>
        <v>#N/A</v>
      </c>
      <c r="D112" s="73" t="e">
        <f>IF(C112="Dummy",Données!$A$41,IF(C112&lt;&gt;Sem.01!C112,INT((R112+O112)/9),ROUNDDOWN(O112/P112,0)))</f>
        <v>#N/A</v>
      </c>
      <c r="E112" s="53"/>
      <c r="F112" s="53"/>
      <c r="G112" s="53"/>
      <c r="H112" s="53"/>
      <c r="I112" s="53"/>
      <c r="J112" s="53"/>
      <c r="K112" s="53"/>
      <c r="L112" s="53"/>
      <c r="M112" s="71">
        <f t="shared" ref="M112:M160" si="26">SUM(E112:G112)</f>
        <v>0</v>
      </c>
      <c r="N112" s="71">
        <f t="shared" ref="N112:N160" si="27">COUNTIF(E112:G112,"&gt;0")</f>
        <v>0</v>
      </c>
      <c r="O112" s="72" t="e">
        <f>IF(C112&lt;&gt;Sem.01!C112,VLOOKUP(B112,Données!$D$3:$K$1003,5)+M112,M112+Sem.01!O112)</f>
        <v>#N/A</v>
      </c>
      <c r="P112" s="71" t="e">
        <f>IF(C112&lt;&gt;Sem.01!C112,VLOOKUP(B112,$D$3:$J$1035,6)+N112,N112+Sem.01!P112)</f>
        <v>#N/A</v>
      </c>
    </row>
    <row r="113" spans="1:16" x14ac:dyDescent="0.3">
      <c r="A113" s="73" t="e">
        <f>VLOOKUP(B113,Données!$D$3:$K$1003,4)</f>
        <v>#N/A</v>
      </c>
      <c r="B113" s="99"/>
      <c r="C113" s="80" t="e">
        <f>IF(B113=Données!$A$40,Données!$B$40,VLOOKUP(B113,Données!$D$3:$K$1003,2))</f>
        <v>#N/A</v>
      </c>
      <c r="D113" s="73" t="e">
        <f>IF(C113="Dummy",Données!$A$41,IF(C113&lt;&gt;Sem.01!C113,INT((R113+O113)/9),ROUNDDOWN(O113/P113,0)))</f>
        <v>#N/A</v>
      </c>
      <c r="E113" s="53"/>
      <c r="F113" s="53"/>
      <c r="G113" s="53"/>
      <c r="H113" s="53"/>
      <c r="I113" s="53"/>
      <c r="J113" s="53"/>
      <c r="K113" s="53"/>
      <c r="L113" s="53"/>
      <c r="M113" s="71">
        <f t="shared" si="26"/>
        <v>0</v>
      </c>
      <c r="N113" s="71">
        <f t="shared" si="27"/>
        <v>0</v>
      </c>
      <c r="O113" s="72" t="e">
        <f>IF(C113&lt;&gt;Sem.01!C113,VLOOKUP(B113,Données!$D$3:$K$1003,5)+M113,M113+Sem.01!O113)</f>
        <v>#N/A</v>
      </c>
      <c r="P113" s="71" t="e">
        <f>IF(C113&lt;&gt;Sem.01!C113,VLOOKUP(B113,$D$3:$J$1035,6)+N113,N113+Sem.01!P113)</f>
        <v>#N/A</v>
      </c>
    </row>
    <row r="114" spans="1:16" x14ac:dyDescent="0.3">
      <c r="A114" s="73" t="e">
        <f>VLOOKUP(B114,Données!$D$3:$K$1003,4)</f>
        <v>#N/A</v>
      </c>
      <c r="B114" s="99"/>
      <c r="C114" s="80" t="e">
        <f>IF(B114=Données!$A$40,Données!$B$40,VLOOKUP(B114,Données!$D$3:$K$1003,2))</f>
        <v>#N/A</v>
      </c>
      <c r="D114" s="73" t="e">
        <f>IF(C114="Dummy",Données!$A$41,IF(C114&lt;&gt;Sem.01!C114,INT((R114+O114)/9),ROUNDDOWN(O114/P114,0)))</f>
        <v>#N/A</v>
      </c>
      <c r="E114" s="53"/>
      <c r="F114" s="53"/>
      <c r="G114" s="53"/>
      <c r="H114" s="53"/>
      <c r="I114" s="53"/>
      <c r="J114" s="53"/>
      <c r="K114" s="53"/>
      <c r="L114" s="53"/>
      <c r="M114" s="71">
        <f t="shared" si="26"/>
        <v>0</v>
      </c>
      <c r="N114" s="71">
        <f t="shared" si="27"/>
        <v>0</v>
      </c>
      <c r="O114" s="72" t="e">
        <f>IF(C114&lt;&gt;Sem.01!C114,VLOOKUP(B114,Données!$D$3:$K$1003,5)+M114,M114+Sem.01!O114)</f>
        <v>#N/A</v>
      </c>
      <c r="P114" s="71" t="e">
        <f>IF(C114&lt;&gt;Sem.01!C114,VLOOKUP(B114,$D$3:$J$1035,6)+N114,N114+Sem.01!P114)</f>
        <v>#N/A</v>
      </c>
    </row>
    <row r="115" spans="1:16" x14ac:dyDescent="0.3">
      <c r="A115" s="73" t="e">
        <f>VLOOKUP(B115,Données!$D$3:$K$1003,4)</f>
        <v>#N/A</v>
      </c>
      <c r="B115" s="99"/>
      <c r="C115" s="80" t="e">
        <f>IF(B115=Données!$A$40,Données!$B$40,VLOOKUP(B115,Données!$D$3:$K$1003,2))</f>
        <v>#N/A</v>
      </c>
      <c r="D115" s="73" t="e">
        <f>IF(C115="Dummy",Données!$A$41,IF(C115&lt;&gt;Sem.01!C115,INT((R115+O115)/9),ROUNDDOWN(O115/P115,0)))</f>
        <v>#N/A</v>
      </c>
      <c r="E115" s="53"/>
      <c r="F115" s="53"/>
      <c r="G115" s="53"/>
      <c r="H115" s="53"/>
      <c r="I115" s="53"/>
      <c r="J115" s="53"/>
      <c r="K115" s="53"/>
      <c r="L115" s="53"/>
      <c r="M115" s="71">
        <f t="shared" si="26"/>
        <v>0</v>
      </c>
      <c r="N115" s="71">
        <f t="shared" si="27"/>
        <v>0</v>
      </c>
      <c r="O115" s="72" t="e">
        <f>IF(C115&lt;&gt;Sem.01!C115,VLOOKUP(B115,Données!$D$3:$K$1003,5)+M115,M115+Sem.01!O115)</f>
        <v>#N/A</v>
      </c>
      <c r="P115" s="71" t="e">
        <f>IF(C115&lt;&gt;Sem.01!C115,VLOOKUP(B115,$D$3:$J$1035,6)+N115,N115+Sem.01!P115)</f>
        <v>#N/A</v>
      </c>
    </row>
    <row r="116" spans="1:16" x14ac:dyDescent="0.3">
      <c r="A116" s="73" t="e">
        <f>VLOOKUP(B116,Données!$D$3:$K$1003,4)</f>
        <v>#N/A</v>
      </c>
      <c r="B116" s="99"/>
      <c r="C116" s="80" t="e">
        <f>IF(B116=Données!$A$40,Données!$B$40,VLOOKUP(B116,Données!$D$3:$K$1003,2))</f>
        <v>#N/A</v>
      </c>
      <c r="D116" s="73" t="e">
        <f>IF(C116="Dummy",Données!$A$41,IF(C116&lt;&gt;Sem.01!C116,INT((R116+O116)/9),ROUNDDOWN(O116/P116,0)))</f>
        <v>#N/A</v>
      </c>
      <c r="E116" s="53"/>
      <c r="F116" s="53"/>
      <c r="G116" s="53"/>
      <c r="H116" s="53"/>
      <c r="I116" s="53"/>
      <c r="J116" s="53"/>
      <c r="K116" s="53"/>
      <c r="L116" s="53"/>
      <c r="M116" s="71">
        <f t="shared" si="26"/>
        <v>0</v>
      </c>
      <c r="N116" s="71">
        <f t="shared" si="27"/>
        <v>0</v>
      </c>
      <c r="O116" s="72" t="e">
        <f>IF(C116&lt;&gt;Sem.01!C116,VLOOKUP(B116,Données!$D$3:$K$1003,5)+M116,M116+Sem.01!O116)</f>
        <v>#N/A</v>
      </c>
      <c r="P116" s="71" t="e">
        <f>IF(C116&lt;&gt;Sem.01!C116,VLOOKUP(B116,$D$3:$J$1035,6)+N116,N116+Sem.01!P116)</f>
        <v>#N/A</v>
      </c>
    </row>
    <row r="117" spans="1:16" x14ac:dyDescent="0.3">
      <c r="A117" s="75" t="s">
        <v>237</v>
      </c>
      <c r="B117" s="99"/>
      <c r="C117" s="94" t="e">
        <f>VLOOKUP(B117,Données!$D$3:$K$1003,2)</f>
        <v>#N/A</v>
      </c>
      <c r="D117" s="75" t="e">
        <f>VLOOKUP(B117,Données!$D$3:$K$1003,3)</f>
        <v>#N/A</v>
      </c>
      <c r="E117" s="53"/>
      <c r="F117" s="53"/>
      <c r="G117" s="53"/>
      <c r="H117" s="53"/>
      <c r="I117" s="53"/>
      <c r="J117" s="53"/>
      <c r="K117" s="53"/>
      <c r="L117" s="53"/>
      <c r="M117" s="95">
        <f t="shared" si="26"/>
        <v>0</v>
      </c>
      <c r="N117" s="95">
        <f t="shared" si="27"/>
        <v>0</v>
      </c>
      <c r="O117" s="96">
        <f>M117</f>
        <v>0</v>
      </c>
      <c r="P117" s="95">
        <f>N117</f>
        <v>0</v>
      </c>
    </row>
    <row r="118" spans="1:16" x14ac:dyDescent="0.3">
      <c r="A118" s="75" t="s">
        <v>237</v>
      </c>
      <c r="B118" s="99"/>
      <c r="C118" s="94" t="e">
        <f>VLOOKUP(B118,Données!$D$3:$K$1003,2)</f>
        <v>#N/A</v>
      </c>
      <c r="D118" s="75" t="e">
        <f>VLOOKUP(B118,Données!$D$3:$K$1003,3)</f>
        <v>#N/A</v>
      </c>
      <c r="E118" s="53"/>
      <c r="F118" s="53"/>
      <c r="G118" s="53"/>
      <c r="H118" s="53"/>
      <c r="I118" s="53"/>
      <c r="J118" s="53"/>
      <c r="K118" s="53"/>
      <c r="L118" s="53"/>
      <c r="M118" s="95">
        <f t="shared" si="26"/>
        <v>0</v>
      </c>
      <c r="N118" s="95">
        <f t="shared" si="27"/>
        <v>0</v>
      </c>
      <c r="O118" s="96">
        <f>M118</f>
        <v>0</v>
      </c>
      <c r="P118" s="95">
        <f>N118</f>
        <v>0</v>
      </c>
    </row>
    <row r="119" spans="1:16" x14ac:dyDescent="0.3">
      <c r="A119" s="90" t="s">
        <v>240</v>
      </c>
      <c r="B119" s="99"/>
      <c r="C119" s="91" t="e">
        <f>VLOOKUP(B119,Données!$D$3:$K$1003,2)</f>
        <v>#N/A</v>
      </c>
      <c r="D119" s="90" t="e">
        <f>IF(C119="Dummy",Données!$A$41,IF(C119&lt;&gt;Sem.01!C119,VLOOKUP(B119,Données!$D$3:$K$1003,3),ROUNDDOWN(O119/P119,0)))</f>
        <v>#N/A</v>
      </c>
      <c r="E119" s="53"/>
      <c r="F119" s="53"/>
      <c r="G119" s="53"/>
      <c r="H119" s="53"/>
      <c r="I119" s="53"/>
      <c r="J119" s="53"/>
      <c r="K119" s="53"/>
      <c r="L119" s="53"/>
      <c r="M119" s="92">
        <f t="shared" si="26"/>
        <v>0</v>
      </c>
      <c r="N119" s="92">
        <f t="shared" si="27"/>
        <v>0</v>
      </c>
      <c r="O119" s="93">
        <f>M119+Sem.01!O119</f>
        <v>0</v>
      </c>
      <c r="P119" s="92">
        <f>N119+Sem.01!P119</f>
        <v>0</v>
      </c>
    </row>
    <row r="120" spans="1:16" x14ac:dyDescent="0.3">
      <c r="A120" s="90" t="s">
        <v>240</v>
      </c>
      <c r="B120" s="99"/>
      <c r="C120" s="91" t="e">
        <f>VLOOKUP(B120,Données!$D$3:$K$1003,2)</f>
        <v>#N/A</v>
      </c>
      <c r="D120" s="90" t="e">
        <f>IF(C120="Dummy",Données!$A$41,IF(C120&lt;&gt;Sem.01!C120,VLOOKUP(B120,Données!$D$3:$K$1003,3),ROUNDDOWN(O120/P120,0)))</f>
        <v>#N/A</v>
      </c>
      <c r="E120" s="53"/>
      <c r="F120" s="53"/>
      <c r="G120" s="53"/>
      <c r="H120" s="53"/>
      <c r="I120" s="53"/>
      <c r="J120" s="53"/>
      <c r="K120" s="53"/>
      <c r="L120" s="53"/>
      <c r="M120" s="92">
        <f t="shared" si="26"/>
        <v>0</v>
      </c>
      <c r="N120" s="92">
        <f t="shared" si="27"/>
        <v>0</v>
      </c>
      <c r="O120" s="93">
        <f>M120+Sem.01!O120</f>
        <v>0</v>
      </c>
      <c r="P120" s="92">
        <f>N120+Sem.01!P120</f>
        <v>0</v>
      </c>
    </row>
    <row r="121" spans="1:16" x14ac:dyDescent="0.3">
      <c r="A121" s="70" t="s">
        <v>65</v>
      </c>
      <c r="B121" s="64"/>
      <c r="C121" s="65"/>
      <c r="D121" s="64"/>
      <c r="E121" s="55" t="e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#N/A</v>
      </c>
      <c r="F121" s="55" t="e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#N/A</v>
      </c>
      <c r="G121" s="55" t="e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=D115,IF(G116=0,SUM(G112:G116)+D116,SUM(G112:G116))))))))))))))))</f>
        <v>#N/A</v>
      </c>
      <c r="H121" s="67"/>
      <c r="I121" s="67"/>
      <c r="J121" s="67"/>
      <c r="K121" s="67"/>
      <c r="L121" s="67"/>
      <c r="M121" s="69" t="str">
        <f>IF(SUM(E112:G118)=0,"",SUM(E121:G121))</f>
        <v/>
      </c>
      <c r="N121" s="67"/>
      <c r="O121" s="68"/>
      <c r="P121" s="67"/>
    </row>
    <row r="122" spans="1:16" x14ac:dyDescent="0.3">
      <c r="A122" s="73" t="e">
        <f>VLOOKUP(B122,Données!$D$3:$K$1003,4)</f>
        <v>#N/A</v>
      </c>
      <c r="B122" s="99"/>
      <c r="C122" s="80" t="e">
        <f>IF(B122=Données!$A$40,Données!$B$40,VLOOKUP(B122,Données!$D$3:$K$1003,2))</f>
        <v>#N/A</v>
      </c>
      <c r="D122" s="73" t="e">
        <f>IF(C122="Dummy",Données!$A$41,IF(C122&lt;&gt;Sem.01!C122,INT((R122+O122)/9),ROUNDDOWN(O122/P122,0)))</f>
        <v>#N/A</v>
      </c>
      <c r="E122" s="53"/>
      <c r="F122" s="53"/>
      <c r="G122" s="53"/>
      <c r="H122" s="53"/>
      <c r="I122" s="53"/>
      <c r="J122" s="53"/>
      <c r="K122" s="53"/>
      <c r="L122" s="53"/>
      <c r="M122" s="71">
        <f t="shared" si="26"/>
        <v>0</v>
      </c>
      <c r="N122" s="71">
        <f t="shared" si="27"/>
        <v>0</v>
      </c>
      <c r="O122" s="72" t="e">
        <f>IF(C122&lt;&gt;Sem.01!C122,VLOOKUP(B122,Données!$D$3:$K$1003,5)+M122,M122+Sem.01!O122)</f>
        <v>#N/A</v>
      </c>
      <c r="P122" s="71" t="e">
        <f>IF(C122&lt;&gt;Sem.01!C122,VLOOKUP(B122,$D$3:$J$1035,6)+N122,N122+Sem.01!P122)</f>
        <v>#N/A</v>
      </c>
    </row>
    <row r="123" spans="1:16" x14ac:dyDescent="0.3">
      <c r="A123" s="73" t="e">
        <f>VLOOKUP(B123,Données!$D$3:$K$1003,4)</f>
        <v>#N/A</v>
      </c>
      <c r="B123" s="99"/>
      <c r="C123" s="80" t="e">
        <f>IF(B123=Données!$A$40,Données!$B$40,VLOOKUP(B123,Données!$D$3:$K$1003,2))</f>
        <v>#N/A</v>
      </c>
      <c r="D123" s="73" t="e">
        <f>IF(C123="Dummy",Données!$A$41,IF(C123&lt;&gt;Sem.01!C123,INT((R123+O123)/9),ROUNDDOWN(O123/P123,0)))</f>
        <v>#N/A</v>
      </c>
      <c r="E123" s="53"/>
      <c r="F123" s="53"/>
      <c r="G123" s="53"/>
      <c r="H123" s="53"/>
      <c r="I123" s="53"/>
      <c r="J123" s="53"/>
      <c r="K123" s="53"/>
      <c r="L123" s="53"/>
      <c r="M123" s="71">
        <f t="shared" si="26"/>
        <v>0</v>
      </c>
      <c r="N123" s="71">
        <f t="shared" si="27"/>
        <v>0</v>
      </c>
      <c r="O123" s="72" t="e">
        <f>IF(C123&lt;&gt;Sem.01!C123,VLOOKUP(B123,Données!$D$3:$K$1003,5)+M123,M123+Sem.01!O123)</f>
        <v>#N/A</v>
      </c>
      <c r="P123" s="71" t="e">
        <f>IF(C123&lt;&gt;Sem.01!C123,VLOOKUP(B123,$D$3:$J$1035,6)+N123,N123+Sem.01!P123)</f>
        <v>#N/A</v>
      </c>
    </row>
    <row r="124" spans="1:16" x14ac:dyDescent="0.3">
      <c r="A124" s="73" t="e">
        <f>VLOOKUP(B124,Données!$D$3:$K$1003,4)</f>
        <v>#N/A</v>
      </c>
      <c r="B124" s="99"/>
      <c r="C124" s="80" t="e">
        <f>IF(B124=Données!$A$40,Données!$B$40,VLOOKUP(B124,Données!$D$3:$K$1003,2))</f>
        <v>#N/A</v>
      </c>
      <c r="D124" s="73" t="e">
        <f>IF(C124="Dummy",Données!$A$41,IF(C124&lt;&gt;Sem.01!C124,INT((R124+O124)/9),ROUNDDOWN(O124/P124,0)))</f>
        <v>#N/A</v>
      </c>
      <c r="E124" s="53"/>
      <c r="F124" s="53"/>
      <c r="G124" s="53"/>
      <c r="H124" s="53"/>
      <c r="I124" s="53"/>
      <c r="J124" s="53"/>
      <c r="K124" s="53"/>
      <c r="L124" s="53"/>
      <c r="M124" s="71">
        <f t="shared" si="26"/>
        <v>0</v>
      </c>
      <c r="N124" s="71">
        <f t="shared" si="27"/>
        <v>0</v>
      </c>
      <c r="O124" s="72" t="e">
        <f>IF(C124&lt;&gt;Sem.01!C124,VLOOKUP(B124,Données!$D$3:$K$1003,5)+M124,M124+Sem.01!O124)</f>
        <v>#N/A</v>
      </c>
      <c r="P124" s="71" t="e">
        <f>IF(C124&lt;&gt;Sem.01!C124,VLOOKUP(B124,$D$3:$J$1035,6)+N124,N124+Sem.01!P124)</f>
        <v>#N/A</v>
      </c>
    </row>
    <row r="125" spans="1:16" x14ac:dyDescent="0.3">
      <c r="A125" s="73" t="e">
        <f>VLOOKUP(B125,Données!$D$3:$K$1003,4)</f>
        <v>#N/A</v>
      </c>
      <c r="B125" s="99"/>
      <c r="C125" s="80" t="e">
        <f>IF(B125=Données!$A$40,Données!$B$40,VLOOKUP(B125,Données!$D$3:$K$1003,2))</f>
        <v>#N/A</v>
      </c>
      <c r="D125" s="73" t="e">
        <f>IF(C125="Dummy",Données!$A$41,IF(C125&lt;&gt;Sem.01!C125,INT((R125+O125)/9),ROUNDDOWN(O125/P125,0)))</f>
        <v>#N/A</v>
      </c>
      <c r="E125" s="53"/>
      <c r="F125" s="53"/>
      <c r="G125" s="53"/>
      <c r="H125" s="53"/>
      <c r="I125" s="53"/>
      <c r="J125" s="53"/>
      <c r="K125" s="53"/>
      <c r="L125" s="53"/>
      <c r="M125" s="71">
        <f t="shared" si="26"/>
        <v>0</v>
      </c>
      <c r="N125" s="71">
        <f t="shared" si="27"/>
        <v>0</v>
      </c>
      <c r="O125" s="72" t="e">
        <f>IF(C125&lt;&gt;Sem.01!C125,VLOOKUP(B125,Données!$D$3:$K$1003,5)+M125,M125+Sem.01!O125)</f>
        <v>#N/A</v>
      </c>
      <c r="P125" s="71" t="e">
        <f>IF(C125&lt;&gt;Sem.01!C125,VLOOKUP(B125,$D$3:$J$1035,6)+N125,N125+Sem.01!P125)</f>
        <v>#N/A</v>
      </c>
    </row>
    <row r="126" spans="1:16" x14ac:dyDescent="0.3">
      <c r="A126" s="73" t="e">
        <f>VLOOKUP(B126,Données!$D$3:$K$1003,4)</f>
        <v>#N/A</v>
      </c>
      <c r="B126" s="99"/>
      <c r="C126" s="80" t="e">
        <f>IF(B126=Données!$A$40,Données!$B$40,VLOOKUP(B126,Données!$D$3:$K$1003,2))</f>
        <v>#N/A</v>
      </c>
      <c r="D126" s="73" t="e">
        <f>IF(C126="Dummy",Données!$A$41,IF(C126&lt;&gt;Sem.01!C126,INT((R126+O126)/9),ROUNDDOWN(O126/P126,0)))</f>
        <v>#N/A</v>
      </c>
      <c r="E126" s="53"/>
      <c r="F126" s="53"/>
      <c r="G126" s="53"/>
      <c r="H126" s="53"/>
      <c r="I126" s="53"/>
      <c r="J126" s="53"/>
      <c r="K126" s="53"/>
      <c r="L126" s="53"/>
      <c r="M126" s="71">
        <f t="shared" si="26"/>
        <v>0</v>
      </c>
      <c r="N126" s="71">
        <f t="shared" si="27"/>
        <v>0</v>
      </c>
      <c r="O126" s="72" t="e">
        <f>IF(C126&lt;&gt;Sem.01!C126,VLOOKUP(B126,Données!$D$3:$K$1003,5)+M126,M126+Sem.01!O126)</f>
        <v>#N/A</v>
      </c>
      <c r="P126" s="71" t="e">
        <f>IF(C126&lt;&gt;Sem.01!C126,VLOOKUP(B126,$D$3:$J$1035,6)+N126,N126+Sem.01!P126)</f>
        <v>#N/A</v>
      </c>
    </row>
    <row r="127" spans="1:16" x14ac:dyDescent="0.3">
      <c r="A127" s="75" t="s">
        <v>237</v>
      </c>
      <c r="B127" s="99"/>
      <c r="C127" s="94" t="e">
        <f>VLOOKUP(B127,Données!$D$3:$K$1003,2)</f>
        <v>#N/A</v>
      </c>
      <c r="D127" s="75" t="e">
        <f>VLOOKUP(B127,Données!$D$3:$K$1003,3)</f>
        <v>#N/A</v>
      </c>
      <c r="E127" s="53"/>
      <c r="F127" s="53"/>
      <c r="G127" s="53"/>
      <c r="H127" s="53"/>
      <c r="I127" s="53"/>
      <c r="J127" s="53"/>
      <c r="K127" s="53"/>
      <c r="L127" s="53"/>
      <c r="M127" s="95">
        <f t="shared" si="26"/>
        <v>0</v>
      </c>
      <c r="N127" s="95">
        <f t="shared" si="27"/>
        <v>0</v>
      </c>
      <c r="O127" s="96">
        <f>M127</f>
        <v>0</v>
      </c>
      <c r="P127" s="95">
        <f>N127</f>
        <v>0</v>
      </c>
    </row>
    <row r="128" spans="1:16" x14ac:dyDescent="0.3">
      <c r="A128" s="75" t="s">
        <v>237</v>
      </c>
      <c r="B128" s="99"/>
      <c r="C128" s="94" t="e">
        <f>VLOOKUP(B128,Données!$D$3:$K$1003,2)</f>
        <v>#N/A</v>
      </c>
      <c r="D128" s="75" t="e">
        <f>VLOOKUP(B128,Données!$D$3:$K$1003,3)</f>
        <v>#N/A</v>
      </c>
      <c r="E128" s="53"/>
      <c r="F128" s="53"/>
      <c r="G128" s="53"/>
      <c r="H128" s="53"/>
      <c r="I128" s="53"/>
      <c r="J128" s="53"/>
      <c r="K128" s="53"/>
      <c r="L128" s="53"/>
      <c r="M128" s="95">
        <f t="shared" si="26"/>
        <v>0</v>
      </c>
      <c r="N128" s="95">
        <f t="shared" si="27"/>
        <v>0</v>
      </c>
      <c r="O128" s="96">
        <f>M128</f>
        <v>0</v>
      </c>
      <c r="P128" s="95">
        <f>N128</f>
        <v>0</v>
      </c>
    </row>
    <row r="129" spans="1:16" x14ac:dyDescent="0.3">
      <c r="A129" s="90" t="s">
        <v>240</v>
      </c>
      <c r="B129" s="99"/>
      <c r="C129" s="91" t="e">
        <f>VLOOKUP(B129,Données!$D$3:$K$1003,2)</f>
        <v>#N/A</v>
      </c>
      <c r="D129" s="90" t="e">
        <f>IF(C129="Dummy",Données!$A$41,IF(C129&lt;&gt;Sem.01!C129,VLOOKUP(B129,Données!$D$3:$K$1003,3),ROUNDDOWN(O129/P129,0)))</f>
        <v>#N/A</v>
      </c>
      <c r="E129" s="53"/>
      <c r="F129" s="53"/>
      <c r="G129" s="53"/>
      <c r="H129" s="53"/>
      <c r="I129" s="53"/>
      <c r="J129" s="53"/>
      <c r="K129" s="53"/>
      <c r="L129" s="53"/>
      <c r="M129" s="92">
        <f t="shared" si="26"/>
        <v>0</v>
      </c>
      <c r="N129" s="92">
        <f t="shared" si="27"/>
        <v>0</v>
      </c>
      <c r="O129" s="93">
        <f>M129+Sem.01!O129</f>
        <v>0</v>
      </c>
      <c r="P129" s="92">
        <f>N129+Sem.01!P129</f>
        <v>0</v>
      </c>
    </row>
    <row r="130" spans="1:16" x14ac:dyDescent="0.3">
      <c r="A130" s="90" t="s">
        <v>240</v>
      </c>
      <c r="B130" s="99"/>
      <c r="C130" s="91" t="e">
        <f>VLOOKUP(B130,Données!$D$3:$K$1003,2)</f>
        <v>#N/A</v>
      </c>
      <c r="D130" s="90" t="e">
        <f>IF(C130="Dummy",Données!$A$41,IF(C130&lt;&gt;Sem.01!C130,VLOOKUP(B130,Données!$D$3:$K$1003,3),ROUNDDOWN(O130/P130,0)))</f>
        <v>#N/A</v>
      </c>
      <c r="E130" s="53"/>
      <c r="F130" s="53"/>
      <c r="G130" s="53"/>
      <c r="H130" s="53"/>
      <c r="I130" s="53"/>
      <c r="J130" s="53"/>
      <c r="K130" s="53"/>
      <c r="L130" s="53"/>
      <c r="M130" s="92">
        <f t="shared" si="26"/>
        <v>0</v>
      </c>
      <c r="N130" s="92">
        <f t="shared" si="27"/>
        <v>0</v>
      </c>
      <c r="O130" s="93">
        <f>M130+Sem.01!O130</f>
        <v>0</v>
      </c>
      <c r="P130" s="92">
        <f>N130+Sem.01!P130</f>
        <v>0</v>
      </c>
    </row>
    <row r="131" spans="1:16" x14ac:dyDescent="0.3">
      <c r="A131" s="70" t="s">
        <v>66</v>
      </c>
      <c r="B131" s="64"/>
      <c r="C131" s="65"/>
      <c r="D131" s="64"/>
      <c r="E131" s="55" t="e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#N/A</v>
      </c>
      <c r="F131" s="55" t="e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#N/A</v>
      </c>
      <c r="G131" s="55" t="e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=D125,IF(G126=0,SUM(G122:G126)+D126,SUM(G122:G126))))))))))))))))</f>
        <v>#N/A</v>
      </c>
      <c r="H131" s="67"/>
      <c r="I131" s="67"/>
      <c r="J131" s="67"/>
      <c r="K131" s="67"/>
      <c r="L131" s="67"/>
      <c r="M131" s="69" t="str">
        <f>IF(SUM(E122:G128)=0,"",SUM(E131:G131))</f>
        <v/>
      </c>
      <c r="N131" s="67"/>
      <c r="O131" s="68"/>
      <c r="P131" s="67"/>
    </row>
    <row r="132" spans="1:16" x14ac:dyDescent="0.3">
      <c r="A132" s="73" t="e">
        <f>VLOOKUP(B132,Données!$D$3:$K$1003,4)</f>
        <v>#N/A</v>
      </c>
      <c r="B132" s="99"/>
      <c r="C132" s="80" t="e">
        <f>IF(B132=Données!$A$40,Données!$B$40,VLOOKUP(B132,Données!$D$3:$K$1003,2))</f>
        <v>#N/A</v>
      </c>
      <c r="D132" s="73" t="e">
        <f>IF(C132="Dummy",Données!$A$41,IF(C132&lt;&gt;Sem.01!C132,INT((R132+O132)/9),ROUNDDOWN(O132/P132,0)))</f>
        <v>#N/A</v>
      </c>
      <c r="E132" s="53"/>
      <c r="F132" s="53"/>
      <c r="G132" s="53"/>
      <c r="H132" s="53"/>
      <c r="I132" s="53"/>
      <c r="J132" s="53"/>
      <c r="K132" s="53"/>
      <c r="L132" s="53"/>
      <c r="M132" s="71">
        <f t="shared" si="26"/>
        <v>0</v>
      </c>
      <c r="N132" s="71">
        <f t="shared" si="27"/>
        <v>0</v>
      </c>
      <c r="O132" s="72" t="e">
        <f>IF(C132&lt;&gt;Sem.01!C132,VLOOKUP(B132,Données!$D$3:$K$1003,5)+M132,M132+Sem.01!O132)</f>
        <v>#N/A</v>
      </c>
      <c r="P132" s="71" t="e">
        <f>IF(C132&lt;&gt;Sem.01!C132,VLOOKUP(B132,$D$3:$J$1035,6)+N132,N132+Sem.01!P132)</f>
        <v>#N/A</v>
      </c>
    </row>
    <row r="133" spans="1:16" x14ac:dyDescent="0.3">
      <c r="A133" s="73" t="e">
        <f>VLOOKUP(B133,Données!$D$3:$K$1003,4)</f>
        <v>#N/A</v>
      </c>
      <c r="B133" s="99"/>
      <c r="C133" s="80" t="e">
        <f>IF(B133=Données!$A$40,Données!$B$40,VLOOKUP(B133,Données!$D$3:$K$1003,2))</f>
        <v>#N/A</v>
      </c>
      <c r="D133" s="73" t="e">
        <f>IF(C133="Dummy",Données!$A$41,IF(C133&lt;&gt;Sem.01!C133,INT((R133+O133)/9),ROUNDDOWN(O133/P133,0)))</f>
        <v>#N/A</v>
      </c>
      <c r="E133" s="53"/>
      <c r="F133" s="53"/>
      <c r="G133" s="53"/>
      <c r="H133" s="53"/>
      <c r="I133" s="53"/>
      <c r="J133" s="53"/>
      <c r="K133" s="53"/>
      <c r="L133" s="53"/>
      <c r="M133" s="71">
        <f t="shared" si="26"/>
        <v>0</v>
      </c>
      <c r="N133" s="71">
        <f t="shared" si="27"/>
        <v>0</v>
      </c>
      <c r="O133" s="72" t="e">
        <f>IF(C133&lt;&gt;Sem.01!C133,VLOOKUP(B133,Données!$D$3:$K$1003,5)+M133,M133+Sem.01!O133)</f>
        <v>#N/A</v>
      </c>
      <c r="P133" s="71" t="e">
        <f>IF(C133&lt;&gt;Sem.01!C133,VLOOKUP(B133,$D$3:$J$1035,6)+N133,N133+Sem.01!P133)</f>
        <v>#N/A</v>
      </c>
    </row>
    <row r="134" spans="1:16" x14ac:dyDescent="0.3">
      <c r="A134" s="73" t="e">
        <f>VLOOKUP(B134,Données!$D$3:$K$1003,4)</f>
        <v>#N/A</v>
      </c>
      <c r="B134" s="99"/>
      <c r="C134" s="80" t="e">
        <f>IF(B134=Données!$A$40,Données!$B$40,VLOOKUP(B134,Données!$D$3:$K$1003,2))</f>
        <v>#N/A</v>
      </c>
      <c r="D134" s="73" t="e">
        <f>IF(C134="Dummy",Données!$A$41,IF(C134&lt;&gt;Sem.01!C134,INT((R134+O134)/9),ROUNDDOWN(O134/P134,0)))</f>
        <v>#N/A</v>
      </c>
      <c r="E134" s="53"/>
      <c r="F134" s="53"/>
      <c r="G134" s="53"/>
      <c r="H134" s="53"/>
      <c r="I134" s="53"/>
      <c r="J134" s="53"/>
      <c r="K134" s="53"/>
      <c r="L134" s="53"/>
      <c r="M134" s="71">
        <f t="shared" si="26"/>
        <v>0</v>
      </c>
      <c r="N134" s="71">
        <f t="shared" si="27"/>
        <v>0</v>
      </c>
      <c r="O134" s="72" t="e">
        <f>IF(C134&lt;&gt;Sem.01!C134,VLOOKUP(B134,Données!$D$3:$K$1003,5)+M134,M134+Sem.01!O134)</f>
        <v>#N/A</v>
      </c>
      <c r="P134" s="71" t="e">
        <f>IF(C134&lt;&gt;Sem.01!C134,VLOOKUP(B134,$D$3:$J$1035,6)+N134,N134+Sem.01!P134)</f>
        <v>#N/A</v>
      </c>
    </row>
    <row r="135" spans="1:16" x14ac:dyDescent="0.3">
      <c r="A135" s="73" t="e">
        <f>VLOOKUP(B135,Données!$D$3:$K$1003,4)</f>
        <v>#N/A</v>
      </c>
      <c r="B135" s="99"/>
      <c r="C135" s="80" t="e">
        <f>IF(B135=Données!$A$40,Données!$B$40,VLOOKUP(B135,Données!$D$3:$K$1003,2))</f>
        <v>#N/A</v>
      </c>
      <c r="D135" s="73" t="e">
        <f>IF(C135="Dummy",Données!$A$41,IF(C135&lt;&gt;Sem.01!C135,INT((R135+O135)/9),ROUNDDOWN(O135/P135,0)))</f>
        <v>#N/A</v>
      </c>
      <c r="E135" s="53"/>
      <c r="F135" s="53"/>
      <c r="G135" s="53"/>
      <c r="H135" s="53"/>
      <c r="I135" s="53"/>
      <c r="J135" s="53"/>
      <c r="K135" s="53"/>
      <c r="L135" s="53"/>
      <c r="M135" s="71">
        <f t="shared" si="26"/>
        <v>0</v>
      </c>
      <c r="N135" s="71">
        <f t="shared" si="27"/>
        <v>0</v>
      </c>
      <c r="O135" s="72" t="e">
        <f>IF(C135&lt;&gt;Sem.01!C135,VLOOKUP(B135,Données!$D$3:$K$1003,5)+M135,M135+Sem.01!O135)</f>
        <v>#N/A</v>
      </c>
      <c r="P135" s="71" t="e">
        <f>IF(C135&lt;&gt;Sem.01!C135,VLOOKUP(B135,$D$3:$J$1035,6)+N135,N135+Sem.01!P135)</f>
        <v>#N/A</v>
      </c>
    </row>
    <row r="136" spans="1:16" x14ac:dyDescent="0.3">
      <c r="A136" s="73" t="e">
        <f>VLOOKUP(B136,Données!$D$3:$K$1003,4)</f>
        <v>#N/A</v>
      </c>
      <c r="B136" s="99"/>
      <c r="C136" s="80" t="e">
        <f>IF(B136=Données!$A$40,Données!$B$40,VLOOKUP(B136,Données!$D$3:$K$1003,2))</f>
        <v>#N/A</v>
      </c>
      <c r="D136" s="73" t="e">
        <f>IF(C136="Dummy",Données!$A$41,IF(C136&lt;&gt;Sem.01!C136,INT((R136+O136)/9),ROUNDDOWN(O136/P136,0)))</f>
        <v>#N/A</v>
      </c>
      <c r="E136" s="53"/>
      <c r="F136" s="53"/>
      <c r="G136" s="53"/>
      <c r="H136" s="53"/>
      <c r="I136" s="53"/>
      <c r="J136" s="53"/>
      <c r="K136" s="53"/>
      <c r="L136" s="53"/>
      <c r="M136" s="71">
        <f t="shared" si="26"/>
        <v>0</v>
      </c>
      <c r="N136" s="71">
        <f t="shared" si="27"/>
        <v>0</v>
      </c>
      <c r="O136" s="72" t="e">
        <f>IF(C136&lt;&gt;Sem.01!C136,VLOOKUP(B136,Données!$D$3:$K$1003,5)+M136,M136+Sem.01!O136)</f>
        <v>#N/A</v>
      </c>
      <c r="P136" s="71" t="e">
        <f>IF(C136&lt;&gt;Sem.01!C136,VLOOKUP(B136,$D$3:$J$1035,6)+N136,N136+Sem.01!P136)</f>
        <v>#N/A</v>
      </c>
    </row>
    <row r="137" spans="1:16" x14ac:dyDescent="0.3">
      <c r="A137" s="75" t="s">
        <v>237</v>
      </c>
      <c r="B137" s="99"/>
      <c r="C137" s="94" t="e">
        <f>VLOOKUP(B137,Données!$D$3:$K$1003,2)</f>
        <v>#N/A</v>
      </c>
      <c r="D137" s="75" t="e">
        <f>VLOOKUP(B137,Données!$D$3:$K$1003,3)</f>
        <v>#N/A</v>
      </c>
      <c r="E137" s="53"/>
      <c r="F137" s="53"/>
      <c r="G137" s="53"/>
      <c r="H137" s="53"/>
      <c r="I137" s="53"/>
      <c r="J137" s="53"/>
      <c r="K137" s="53"/>
      <c r="L137" s="53"/>
      <c r="M137" s="95">
        <f t="shared" si="26"/>
        <v>0</v>
      </c>
      <c r="N137" s="95">
        <f t="shared" si="27"/>
        <v>0</v>
      </c>
      <c r="O137" s="96">
        <f>M137</f>
        <v>0</v>
      </c>
      <c r="P137" s="95">
        <f>N137</f>
        <v>0</v>
      </c>
    </row>
    <row r="138" spans="1:16" x14ac:dyDescent="0.3">
      <c r="A138" s="75" t="s">
        <v>237</v>
      </c>
      <c r="B138" s="99"/>
      <c r="C138" s="94" t="e">
        <f>VLOOKUP(B138,Données!$D$3:$K$1003,2)</f>
        <v>#N/A</v>
      </c>
      <c r="D138" s="75" t="e">
        <f>VLOOKUP(B138,Données!$D$3:$K$1003,3)</f>
        <v>#N/A</v>
      </c>
      <c r="E138" s="53"/>
      <c r="F138" s="53"/>
      <c r="G138" s="53"/>
      <c r="H138" s="53"/>
      <c r="I138" s="53"/>
      <c r="J138" s="53"/>
      <c r="K138" s="53"/>
      <c r="L138" s="53"/>
      <c r="M138" s="95">
        <f t="shared" si="26"/>
        <v>0</v>
      </c>
      <c r="N138" s="95">
        <f t="shared" si="27"/>
        <v>0</v>
      </c>
      <c r="O138" s="96">
        <f>M138</f>
        <v>0</v>
      </c>
      <c r="P138" s="95">
        <f>N138</f>
        <v>0</v>
      </c>
    </row>
    <row r="139" spans="1:16" x14ac:dyDescent="0.3">
      <c r="A139" s="90" t="s">
        <v>240</v>
      </c>
      <c r="B139" s="99"/>
      <c r="C139" s="91" t="e">
        <f>VLOOKUP(B139,Données!$D$3:$K$1003,2)</f>
        <v>#N/A</v>
      </c>
      <c r="D139" s="90" t="e">
        <f>IF(C139="Dummy",Données!$A$41,IF(C139&lt;&gt;Sem.01!C139,VLOOKUP(B139,Données!$D$3:$K$1003,3),ROUNDDOWN(O139/P139,0)))</f>
        <v>#N/A</v>
      </c>
      <c r="E139" s="53"/>
      <c r="F139" s="53"/>
      <c r="G139" s="53"/>
      <c r="H139" s="53"/>
      <c r="I139" s="53"/>
      <c r="J139" s="53"/>
      <c r="K139" s="53"/>
      <c r="L139" s="53"/>
      <c r="M139" s="92">
        <f t="shared" si="26"/>
        <v>0</v>
      </c>
      <c r="N139" s="92">
        <f t="shared" si="27"/>
        <v>0</v>
      </c>
      <c r="O139" s="93">
        <f>M139+Sem.01!O139</f>
        <v>0</v>
      </c>
      <c r="P139" s="92">
        <f>N139+Sem.01!P139</f>
        <v>0</v>
      </c>
    </row>
    <row r="140" spans="1:16" x14ac:dyDescent="0.3">
      <c r="A140" s="90" t="s">
        <v>240</v>
      </c>
      <c r="B140" s="99"/>
      <c r="C140" s="91" t="e">
        <f>VLOOKUP(B140,Données!$D$3:$K$1003,2)</f>
        <v>#N/A</v>
      </c>
      <c r="D140" s="90" t="e">
        <f>IF(C140="Dummy",Données!$A$41,IF(C140&lt;&gt;Sem.01!C140,VLOOKUP(B140,Données!$D$3:$K$1003,3),ROUNDDOWN(O140/P140,0)))</f>
        <v>#N/A</v>
      </c>
      <c r="E140" s="53"/>
      <c r="F140" s="53"/>
      <c r="G140" s="53"/>
      <c r="H140" s="53"/>
      <c r="I140" s="53"/>
      <c r="J140" s="53"/>
      <c r="K140" s="53"/>
      <c r="L140" s="53"/>
      <c r="M140" s="92">
        <f t="shared" si="26"/>
        <v>0</v>
      </c>
      <c r="N140" s="92">
        <f t="shared" si="27"/>
        <v>0</v>
      </c>
      <c r="O140" s="93">
        <f>M140+Sem.01!O140</f>
        <v>0</v>
      </c>
      <c r="P140" s="92">
        <f>N140+Sem.01!P140</f>
        <v>0</v>
      </c>
    </row>
    <row r="141" spans="1:16" x14ac:dyDescent="0.3">
      <c r="A141" s="70" t="s">
        <v>67</v>
      </c>
      <c r="B141" s="64"/>
      <c r="C141" s="65"/>
      <c r="D141" s="64"/>
      <c r="E141" s="55" t="e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#N/A</v>
      </c>
      <c r="F141" s="55" t="e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#N/A</v>
      </c>
      <c r="G141" s="55" t="e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=D135,IF(G136=0,SUM(G132:G136)+D136,SUM(G132:G136))))))))))))))))</f>
        <v>#N/A</v>
      </c>
      <c r="H141" s="67"/>
      <c r="I141" s="67"/>
      <c r="J141" s="67"/>
      <c r="K141" s="67"/>
      <c r="L141" s="67"/>
      <c r="M141" s="69" t="str">
        <f>IF(SUM(E132:G138)=0,"",SUM(E141:G141))</f>
        <v/>
      </c>
      <c r="N141" s="67"/>
      <c r="O141" s="68"/>
      <c r="P141" s="67"/>
    </row>
    <row r="142" spans="1:16" x14ac:dyDescent="0.3">
      <c r="A142" s="73" t="e">
        <f>VLOOKUP(B142,Données!$D$3:$K$1003,4)</f>
        <v>#N/A</v>
      </c>
      <c r="B142" s="99"/>
      <c r="C142" s="80" t="e">
        <f>IF(B142=Données!$A$40,Données!$B$40,VLOOKUP(B142,Données!$D$3:$K$1003,2))</f>
        <v>#N/A</v>
      </c>
      <c r="D142" s="73" t="e">
        <f>IF(C142="Dummy",Données!$A$41,IF(C142&lt;&gt;Sem.01!C142,INT((R142+O142)/9),ROUNDDOWN(O142/P142,0)))</f>
        <v>#N/A</v>
      </c>
      <c r="E142" s="53"/>
      <c r="F142" s="53"/>
      <c r="G142" s="53"/>
      <c r="H142" s="53"/>
      <c r="I142" s="53"/>
      <c r="J142" s="53"/>
      <c r="K142" s="53"/>
      <c r="L142" s="53"/>
      <c r="M142" s="71">
        <f t="shared" si="26"/>
        <v>0</v>
      </c>
      <c r="N142" s="71">
        <f t="shared" si="27"/>
        <v>0</v>
      </c>
      <c r="O142" s="72" t="e">
        <f>IF(C142&lt;&gt;Sem.01!C142,VLOOKUP(B142,Données!$D$3:$K$1003,5)+M142,M142+Sem.01!O142)</f>
        <v>#N/A</v>
      </c>
      <c r="P142" s="71" t="e">
        <f>IF(C142&lt;&gt;Sem.01!C142,VLOOKUP(B142,$D$3:$J$1035,6)+N142,N142+Sem.01!P142)</f>
        <v>#N/A</v>
      </c>
    </row>
    <row r="143" spans="1:16" x14ac:dyDescent="0.3">
      <c r="A143" s="73" t="e">
        <f>VLOOKUP(B143,Données!$D$3:$K$1003,4)</f>
        <v>#N/A</v>
      </c>
      <c r="B143" s="99"/>
      <c r="C143" s="80" t="e">
        <f>IF(B143=Données!$A$40,Données!$B$40,VLOOKUP(B143,Données!$D$3:$K$1003,2))</f>
        <v>#N/A</v>
      </c>
      <c r="D143" s="73" t="e">
        <f>IF(C143="Dummy",Données!$A$41,IF(C143&lt;&gt;Sem.01!C143,INT((R143+O143)/9),ROUNDDOWN(O143/P143,0)))</f>
        <v>#N/A</v>
      </c>
      <c r="E143" s="53"/>
      <c r="F143" s="53"/>
      <c r="G143" s="53"/>
      <c r="H143" s="53"/>
      <c r="I143" s="53"/>
      <c r="J143" s="53"/>
      <c r="K143" s="53"/>
      <c r="L143" s="53"/>
      <c r="M143" s="71">
        <f t="shared" si="26"/>
        <v>0</v>
      </c>
      <c r="N143" s="71">
        <f t="shared" si="27"/>
        <v>0</v>
      </c>
      <c r="O143" s="72" t="e">
        <f>IF(C143&lt;&gt;Sem.01!C143,VLOOKUP(B143,Données!$D$3:$K$1003,5)+M143,M143+Sem.01!O143)</f>
        <v>#N/A</v>
      </c>
      <c r="P143" s="71" t="e">
        <f>IF(C143&lt;&gt;Sem.01!C143,VLOOKUP(B143,$D$3:$J$1035,6)+N143,N143+Sem.01!P143)</f>
        <v>#N/A</v>
      </c>
    </row>
    <row r="144" spans="1:16" x14ac:dyDescent="0.3">
      <c r="A144" s="73" t="e">
        <f>VLOOKUP(B144,Données!$D$3:$K$1003,4)</f>
        <v>#N/A</v>
      </c>
      <c r="B144" s="99"/>
      <c r="C144" s="80" t="e">
        <f>IF(B144=Données!$A$40,Données!$B$40,VLOOKUP(B144,Données!$D$3:$K$1003,2))</f>
        <v>#N/A</v>
      </c>
      <c r="D144" s="73" t="e">
        <f>IF(C144="Dummy",Données!$A$41,IF(C144&lt;&gt;Sem.01!C144,INT((R144+O144)/9),ROUNDDOWN(O144/P144,0)))</f>
        <v>#N/A</v>
      </c>
      <c r="E144" s="53"/>
      <c r="F144" s="53"/>
      <c r="G144" s="53"/>
      <c r="H144" s="53"/>
      <c r="I144" s="53"/>
      <c r="J144" s="53"/>
      <c r="K144" s="53"/>
      <c r="L144" s="53"/>
      <c r="M144" s="71">
        <f t="shared" si="26"/>
        <v>0</v>
      </c>
      <c r="N144" s="71">
        <f t="shared" si="27"/>
        <v>0</v>
      </c>
      <c r="O144" s="72" t="e">
        <f>IF(C144&lt;&gt;Sem.01!C144,VLOOKUP(B144,Données!$D$3:$K$1003,5)+M144,M144+Sem.01!O144)</f>
        <v>#N/A</v>
      </c>
      <c r="P144" s="71" t="e">
        <f>IF(C144&lt;&gt;Sem.01!C144,VLOOKUP(B144,$D$3:$J$1035,6)+N144,N144+Sem.01!P144)</f>
        <v>#N/A</v>
      </c>
    </row>
    <row r="145" spans="1:16" x14ac:dyDescent="0.3">
      <c r="A145" s="73" t="e">
        <f>VLOOKUP(B145,Données!$D$3:$K$1003,4)</f>
        <v>#N/A</v>
      </c>
      <c r="B145" s="99"/>
      <c r="C145" s="80" t="e">
        <f>IF(B145=Données!$A$40,Données!$B$40,VLOOKUP(B145,Données!$D$3:$K$1003,2))</f>
        <v>#N/A</v>
      </c>
      <c r="D145" s="73" t="e">
        <f>IF(C145="Dummy",Données!$A$41,IF(C145&lt;&gt;Sem.01!C145,INT((R145+O145)/9),ROUNDDOWN(O145/P145,0)))</f>
        <v>#N/A</v>
      </c>
      <c r="E145" s="53"/>
      <c r="F145" s="53"/>
      <c r="G145" s="53"/>
      <c r="H145" s="53"/>
      <c r="I145" s="53"/>
      <c r="J145" s="53"/>
      <c r="K145" s="53"/>
      <c r="L145" s="53"/>
      <c r="M145" s="71">
        <f t="shared" si="26"/>
        <v>0</v>
      </c>
      <c r="N145" s="71">
        <f t="shared" si="27"/>
        <v>0</v>
      </c>
      <c r="O145" s="72" t="e">
        <f>IF(C145&lt;&gt;Sem.01!C145,VLOOKUP(B145,Données!$D$3:$K$1003,5)+M145,M145+Sem.01!O145)</f>
        <v>#N/A</v>
      </c>
      <c r="P145" s="71" t="e">
        <f>IF(C145&lt;&gt;Sem.01!C145,VLOOKUP(B145,$D$3:$J$1035,6)+N145,N145+Sem.01!P145)</f>
        <v>#N/A</v>
      </c>
    </row>
    <row r="146" spans="1:16" x14ac:dyDescent="0.3">
      <c r="A146" s="73" t="e">
        <f>VLOOKUP(B146,Données!$D$3:$K$1003,4)</f>
        <v>#N/A</v>
      </c>
      <c r="B146" s="99"/>
      <c r="C146" s="80" t="e">
        <f>IF(B146=Données!$A$40,Données!$B$40,VLOOKUP(B146,Données!$D$3:$K$1003,2))</f>
        <v>#N/A</v>
      </c>
      <c r="D146" s="73" t="e">
        <f>IF(C146="Dummy",Données!$A$41,IF(C146&lt;&gt;Sem.01!C146,INT((R146+O146)/9),ROUNDDOWN(O146/P146,0)))</f>
        <v>#N/A</v>
      </c>
      <c r="E146" s="53"/>
      <c r="F146" s="53"/>
      <c r="G146" s="53"/>
      <c r="H146" s="53"/>
      <c r="I146" s="53"/>
      <c r="J146" s="53"/>
      <c r="K146" s="53"/>
      <c r="L146" s="53"/>
      <c r="M146" s="71">
        <f t="shared" si="26"/>
        <v>0</v>
      </c>
      <c r="N146" s="71">
        <f t="shared" si="27"/>
        <v>0</v>
      </c>
      <c r="O146" s="72" t="e">
        <f>IF(C146&lt;&gt;Sem.01!C146,VLOOKUP(B146,Données!$D$3:$K$1003,5)+M146,M146+Sem.01!O146)</f>
        <v>#N/A</v>
      </c>
      <c r="P146" s="71" t="e">
        <f>IF(C146&lt;&gt;Sem.01!C146,VLOOKUP(B146,$D$3:$J$1035,6)+N146,N146+Sem.01!P146)</f>
        <v>#N/A</v>
      </c>
    </row>
    <row r="147" spans="1:16" x14ac:dyDescent="0.3">
      <c r="A147" s="75" t="s">
        <v>237</v>
      </c>
      <c r="B147" s="99"/>
      <c r="C147" s="94" t="e">
        <f>VLOOKUP(B147,Données!$D$3:$K$1003,2)</f>
        <v>#N/A</v>
      </c>
      <c r="D147" s="75" t="e">
        <f>VLOOKUP(B147,Données!$D$3:$K$1003,3)</f>
        <v>#N/A</v>
      </c>
      <c r="E147" s="53"/>
      <c r="F147" s="53"/>
      <c r="G147" s="53"/>
      <c r="H147" s="53"/>
      <c r="I147" s="53"/>
      <c r="J147" s="53"/>
      <c r="K147" s="53"/>
      <c r="L147" s="53"/>
      <c r="M147" s="95">
        <f t="shared" si="26"/>
        <v>0</v>
      </c>
      <c r="N147" s="95">
        <f t="shared" si="27"/>
        <v>0</v>
      </c>
      <c r="O147" s="96">
        <f>M147</f>
        <v>0</v>
      </c>
      <c r="P147" s="95">
        <f>N147</f>
        <v>0</v>
      </c>
    </row>
    <row r="148" spans="1:16" x14ac:dyDescent="0.3">
      <c r="A148" s="75" t="s">
        <v>237</v>
      </c>
      <c r="B148" s="99"/>
      <c r="C148" s="94" t="e">
        <f>VLOOKUP(B148,Données!$D$3:$K$1003,2)</f>
        <v>#N/A</v>
      </c>
      <c r="D148" s="75" t="e">
        <f>VLOOKUP(B148,Données!$D$3:$K$1003,3)</f>
        <v>#N/A</v>
      </c>
      <c r="E148" s="53"/>
      <c r="F148" s="53"/>
      <c r="G148" s="53"/>
      <c r="H148" s="53"/>
      <c r="I148" s="53"/>
      <c r="J148" s="53"/>
      <c r="K148" s="53"/>
      <c r="L148" s="53"/>
      <c r="M148" s="95">
        <f t="shared" si="26"/>
        <v>0</v>
      </c>
      <c r="N148" s="95">
        <f t="shared" si="27"/>
        <v>0</v>
      </c>
      <c r="O148" s="96">
        <f>M148</f>
        <v>0</v>
      </c>
      <c r="P148" s="95">
        <f>N148</f>
        <v>0</v>
      </c>
    </row>
    <row r="149" spans="1:16" x14ac:dyDescent="0.3">
      <c r="A149" s="90" t="s">
        <v>240</v>
      </c>
      <c r="B149" s="99"/>
      <c r="C149" s="91" t="e">
        <f>VLOOKUP(B149,Données!$D$3:$K$1003,2)</f>
        <v>#N/A</v>
      </c>
      <c r="D149" s="90" t="e">
        <f>IF(C149="Dummy",Données!$A$41,IF(C149&lt;&gt;Sem.01!C149,VLOOKUP(B149,Données!$D$3:$K$1003,3),ROUNDDOWN(O149/P149,0)))</f>
        <v>#N/A</v>
      </c>
      <c r="E149" s="53"/>
      <c r="F149" s="53"/>
      <c r="G149" s="53"/>
      <c r="H149" s="53"/>
      <c r="I149" s="53"/>
      <c r="J149" s="53"/>
      <c r="K149" s="53"/>
      <c r="L149" s="53"/>
      <c r="M149" s="92">
        <f t="shared" si="26"/>
        <v>0</v>
      </c>
      <c r="N149" s="92">
        <f t="shared" si="27"/>
        <v>0</v>
      </c>
      <c r="O149" s="93">
        <f>M149+Sem.01!O149</f>
        <v>0</v>
      </c>
      <c r="P149" s="92">
        <f>N149+Sem.01!P149</f>
        <v>0</v>
      </c>
    </row>
    <row r="150" spans="1:16" x14ac:dyDescent="0.3">
      <c r="A150" s="90" t="s">
        <v>240</v>
      </c>
      <c r="B150" s="99"/>
      <c r="C150" s="91" t="e">
        <f>VLOOKUP(B150,Données!$D$3:$K$1003,2)</f>
        <v>#N/A</v>
      </c>
      <c r="D150" s="90" t="e">
        <f>IF(C150="Dummy",Données!$A$41,IF(C150&lt;&gt;Sem.01!C150,VLOOKUP(B150,Données!$D$3:$K$1003,3),ROUNDDOWN(O150/P150,0)))</f>
        <v>#N/A</v>
      </c>
      <c r="E150" s="53"/>
      <c r="F150" s="53"/>
      <c r="G150" s="53"/>
      <c r="H150" s="53"/>
      <c r="I150" s="53"/>
      <c r="J150" s="53"/>
      <c r="K150" s="53"/>
      <c r="L150" s="53"/>
      <c r="M150" s="92">
        <f t="shared" si="26"/>
        <v>0</v>
      </c>
      <c r="N150" s="92">
        <f t="shared" si="27"/>
        <v>0</v>
      </c>
      <c r="O150" s="93">
        <f>M150+Sem.01!O150</f>
        <v>0</v>
      </c>
      <c r="P150" s="92">
        <f>N150+Sem.01!P150</f>
        <v>0</v>
      </c>
    </row>
    <row r="151" spans="1:16" x14ac:dyDescent="0.3">
      <c r="A151" s="70" t="s">
        <v>68</v>
      </c>
      <c r="B151" s="64"/>
      <c r="C151" s="65"/>
      <c r="D151" s="64"/>
      <c r="E151" s="55" t="e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#N/A</v>
      </c>
      <c r="F151" s="55" t="e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#N/A</v>
      </c>
      <c r="G151" s="55" t="e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=D145,IF(G146=0,SUM(G142:G146)+D146,SUM(G142:G146))))))))))))))))</f>
        <v>#N/A</v>
      </c>
      <c r="H151" s="67"/>
      <c r="I151" s="67"/>
      <c r="J151" s="67"/>
      <c r="K151" s="67"/>
      <c r="L151" s="67"/>
      <c r="M151" s="69" t="str">
        <f>IF(SUM(E142:G148)=0,"",SUM(E151:G151))</f>
        <v/>
      </c>
      <c r="N151" s="67"/>
      <c r="O151" s="68"/>
      <c r="P151" s="67"/>
    </row>
    <row r="152" spans="1:16" x14ac:dyDescent="0.3">
      <c r="A152" s="73" t="e">
        <f>VLOOKUP(B152,Données!$D$3:$K$1003,4)</f>
        <v>#N/A</v>
      </c>
      <c r="B152" s="99"/>
      <c r="C152" s="80" t="e">
        <f>IF(B152=Données!$A$40,Données!$B$40,VLOOKUP(B152,Données!$D$3:$K$1003,2))</f>
        <v>#N/A</v>
      </c>
      <c r="D152" s="73" t="e">
        <f>IF(C152="Dummy",Données!$A$41,IF(C152&lt;&gt;Sem.01!C152,INT((R152+O152)/9),ROUNDDOWN(O152/P152,0)))</f>
        <v>#N/A</v>
      </c>
      <c r="E152" s="53"/>
      <c r="F152" s="53"/>
      <c r="G152" s="53"/>
      <c r="H152" s="53"/>
      <c r="I152" s="53"/>
      <c r="J152" s="53"/>
      <c r="K152" s="53"/>
      <c r="L152" s="53"/>
      <c r="M152" s="71">
        <f t="shared" si="26"/>
        <v>0</v>
      </c>
      <c r="N152" s="71">
        <f t="shared" si="27"/>
        <v>0</v>
      </c>
      <c r="O152" s="72" t="e">
        <f>IF(C152&lt;&gt;Sem.01!C152,VLOOKUP(B152,Données!$D$3:$K$1003,5)+M152,M152+Sem.01!O152)</f>
        <v>#N/A</v>
      </c>
      <c r="P152" s="71" t="e">
        <f>IF(C152&lt;&gt;Sem.01!C152,VLOOKUP(B152,$D$3:$J$1035,6)+N152,N152+Sem.01!P152)</f>
        <v>#N/A</v>
      </c>
    </row>
    <row r="153" spans="1:16" x14ac:dyDescent="0.3">
      <c r="A153" s="73" t="e">
        <f>VLOOKUP(B153,Données!$D$3:$K$1003,4)</f>
        <v>#N/A</v>
      </c>
      <c r="B153" s="99"/>
      <c r="C153" s="80" t="e">
        <f>IF(B153=Données!$A$40,Données!$B$40,VLOOKUP(B153,Données!$D$3:$K$1003,2))</f>
        <v>#N/A</v>
      </c>
      <c r="D153" s="73" t="e">
        <f>IF(C153="Dummy",Données!$A$41,IF(C153&lt;&gt;Sem.01!C153,INT((R153+O153)/9),ROUNDDOWN(O153/P153,0)))</f>
        <v>#N/A</v>
      </c>
      <c r="E153" s="53"/>
      <c r="F153" s="53"/>
      <c r="G153" s="53"/>
      <c r="H153" s="53"/>
      <c r="I153" s="53"/>
      <c r="J153" s="53"/>
      <c r="K153" s="53"/>
      <c r="L153" s="53"/>
      <c r="M153" s="71">
        <f t="shared" si="26"/>
        <v>0</v>
      </c>
      <c r="N153" s="71">
        <f t="shared" si="27"/>
        <v>0</v>
      </c>
      <c r="O153" s="72" t="e">
        <f>IF(C153&lt;&gt;Sem.01!C153,VLOOKUP(B153,Données!$D$3:$K$1003,5)+M153,M153+Sem.01!O153)</f>
        <v>#N/A</v>
      </c>
      <c r="P153" s="71" t="e">
        <f>IF(C153&lt;&gt;Sem.01!C153,VLOOKUP(B153,$D$3:$J$1035,6)+N153,N153+Sem.01!P153)</f>
        <v>#N/A</v>
      </c>
    </row>
    <row r="154" spans="1:16" x14ac:dyDescent="0.3">
      <c r="A154" s="73" t="e">
        <f>VLOOKUP(B154,Données!$D$3:$K$1003,4)</f>
        <v>#N/A</v>
      </c>
      <c r="B154" s="99"/>
      <c r="C154" s="80" t="e">
        <f>IF(B154=Données!$A$40,Données!$B$40,VLOOKUP(B154,Données!$D$3:$K$1003,2))</f>
        <v>#N/A</v>
      </c>
      <c r="D154" s="73" t="e">
        <f>IF(C154="Dummy",Données!$A$41,IF(C154&lt;&gt;Sem.01!C154,INT((R154+O154)/9),ROUNDDOWN(O154/P154,0)))</f>
        <v>#N/A</v>
      </c>
      <c r="E154" s="53"/>
      <c r="F154" s="53"/>
      <c r="G154" s="53"/>
      <c r="H154" s="53"/>
      <c r="I154" s="53"/>
      <c r="J154" s="53"/>
      <c r="K154" s="53"/>
      <c r="L154" s="53"/>
      <c r="M154" s="71">
        <f t="shared" si="26"/>
        <v>0</v>
      </c>
      <c r="N154" s="71">
        <f t="shared" si="27"/>
        <v>0</v>
      </c>
      <c r="O154" s="72" t="e">
        <f>IF(C154&lt;&gt;Sem.01!C154,VLOOKUP(B154,Données!$D$3:$K$1003,5)+M154,M154+Sem.01!O154)</f>
        <v>#N/A</v>
      </c>
      <c r="P154" s="71" t="e">
        <f>IF(C154&lt;&gt;Sem.01!C154,VLOOKUP(B154,$D$3:$J$1035,6)+N154,N154+Sem.01!P154)</f>
        <v>#N/A</v>
      </c>
    </row>
    <row r="155" spans="1:16" x14ac:dyDescent="0.3">
      <c r="A155" s="73" t="e">
        <f>VLOOKUP(B155,Données!$D$3:$K$1003,4)</f>
        <v>#N/A</v>
      </c>
      <c r="B155" s="99"/>
      <c r="C155" s="80" t="e">
        <f>IF(B155=Données!$A$40,Données!$B$40,VLOOKUP(B155,Données!$D$3:$K$1003,2))</f>
        <v>#N/A</v>
      </c>
      <c r="D155" s="73" t="e">
        <f>IF(C155="Dummy",Données!$A$41,IF(C155&lt;&gt;Sem.01!C155,INT((R155+O155)/9),ROUNDDOWN(O155/P155,0)))</f>
        <v>#N/A</v>
      </c>
      <c r="E155" s="53"/>
      <c r="F155" s="53"/>
      <c r="G155" s="53"/>
      <c r="H155" s="53"/>
      <c r="I155" s="53"/>
      <c r="J155" s="53"/>
      <c r="K155" s="53"/>
      <c r="L155" s="53"/>
      <c r="M155" s="71">
        <f t="shared" si="26"/>
        <v>0</v>
      </c>
      <c r="N155" s="71">
        <f t="shared" si="27"/>
        <v>0</v>
      </c>
      <c r="O155" s="72" t="e">
        <f>IF(C155&lt;&gt;Sem.01!C155,VLOOKUP(B155,Données!$D$3:$K$1003,5)+M155,M155+Sem.01!O155)</f>
        <v>#N/A</v>
      </c>
      <c r="P155" s="71" t="e">
        <f>IF(C155&lt;&gt;Sem.01!C155,VLOOKUP(B155,$D$3:$J$1035,6)+N155,N155+Sem.01!P155)</f>
        <v>#N/A</v>
      </c>
    </row>
    <row r="156" spans="1:16" x14ac:dyDescent="0.3">
      <c r="A156" s="73" t="e">
        <f>VLOOKUP(B156,Données!$D$3:$K$1003,4)</f>
        <v>#N/A</v>
      </c>
      <c r="B156" s="99"/>
      <c r="C156" s="80" t="e">
        <f>IF(B156=Données!$A$40,Données!$B$40,VLOOKUP(B156,Données!$D$3:$K$1003,2))</f>
        <v>#N/A</v>
      </c>
      <c r="D156" s="73" t="e">
        <f>IF(C156="Dummy",Données!$A$41,IF(C156&lt;&gt;Sem.01!C156,INT((R156+O156)/9),ROUNDDOWN(O156/P156,0)))</f>
        <v>#N/A</v>
      </c>
      <c r="E156" s="53"/>
      <c r="F156" s="53"/>
      <c r="G156" s="53"/>
      <c r="H156" s="53"/>
      <c r="I156" s="53"/>
      <c r="J156" s="53"/>
      <c r="K156" s="53"/>
      <c r="L156" s="53"/>
      <c r="M156" s="71">
        <f t="shared" si="26"/>
        <v>0</v>
      </c>
      <c r="N156" s="71">
        <f t="shared" si="27"/>
        <v>0</v>
      </c>
      <c r="O156" s="72" t="e">
        <f>IF(C156&lt;&gt;Sem.01!C156,VLOOKUP(B156,Données!$D$3:$K$1003,5)+M156,M156+Sem.01!O156)</f>
        <v>#N/A</v>
      </c>
      <c r="P156" s="71" t="e">
        <f>IF(C156&lt;&gt;Sem.01!C156,VLOOKUP(B156,$D$3:$J$1035,6)+N156,N156+Sem.01!P156)</f>
        <v>#N/A</v>
      </c>
    </row>
    <row r="157" spans="1:16" x14ac:dyDescent="0.3">
      <c r="A157" s="75" t="s">
        <v>237</v>
      </c>
      <c r="B157" s="99"/>
      <c r="C157" s="94" t="e">
        <f>VLOOKUP(B157,Données!$D$3:$K$1003,2)</f>
        <v>#N/A</v>
      </c>
      <c r="D157" s="75" t="e">
        <f>VLOOKUP(B157,Données!$D$3:$K$1003,3)</f>
        <v>#N/A</v>
      </c>
      <c r="E157" s="53"/>
      <c r="F157" s="53"/>
      <c r="G157" s="53"/>
      <c r="H157" s="53"/>
      <c r="I157" s="53"/>
      <c r="J157" s="53"/>
      <c r="K157" s="53"/>
      <c r="L157" s="53"/>
      <c r="M157" s="95">
        <f t="shared" si="26"/>
        <v>0</v>
      </c>
      <c r="N157" s="95">
        <f t="shared" si="27"/>
        <v>0</v>
      </c>
      <c r="O157" s="96">
        <f>M157</f>
        <v>0</v>
      </c>
      <c r="P157" s="95">
        <f>N157</f>
        <v>0</v>
      </c>
    </row>
    <row r="158" spans="1:16" x14ac:dyDescent="0.3">
      <c r="A158" s="75" t="s">
        <v>237</v>
      </c>
      <c r="B158" s="99"/>
      <c r="C158" s="94" t="e">
        <f>VLOOKUP(B158,Données!$D$3:$K$1003,2)</f>
        <v>#N/A</v>
      </c>
      <c r="D158" s="75" t="e">
        <f>VLOOKUP(B158,Données!$D$3:$K$1003,3)</f>
        <v>#N/A</v>
      </c>
      <c r="E158" s="53"/>
      <c r="F158" s="53"/>
      <c r="G158" s="53"/>
      <c r="H158" s="53"/>
      <c r="I158" s="53"/>
      <c r="J158" s="53"/>
      <c r="K158" s="53"/>
      <c r="L158" s="53"/>
      <c r="M158" s="95">
        <f t="shared" si="26"/>
        <v>0</v>
      </c>
      <c r="N158" s="95">
        <f t="shared" si="27"/>
        <v>0</v>
      </c>
      <c r="O158" s="96">
        <f>M158</f>
        <v>0</v>
      </c>
      <c r="P158" s="95">
        <f>N158</f>
        <v>0</v>
      </c>
    </row>
    <row r="159" spans="1:16" x14ac:dyDescent="0.3">
      <c r="A159" s="90" t="s">
        <v>240</v>
      </c>
      <c r="B159" s="99"/>
      <c r="C159" s="91" t="e">
        <f>VLOOKUP(B159,Données!$D$3:$K$1003,2)</f>
        <v>#N/A</v>
      </c>
      <c r="D159" s="90" t="e">
        <f>IF(C159="Dummy",Données!$A$41,IF(C159&lt;&gt;Sem.01!C159,VLOOKUP(B159,Données!$D$3:$K$1003,3),ROUNDDOWN(O159/P159,0)))</f>
        <v>#N/A</v>
      </c>
      <c r="E159" s="53"/>
      <c r="F159" s="53"/>
      <c r="G159" s="53"/>
      <c r="H159" s="53"/>
      <c r="I159" s="53"/>
      <c r="J159" s="53"/>
      <c r="K159" s="53"/>
      <c r="L159" s="53"/>
      <c r="M159" s="92">
        <f t="shared" si="26"/>
        <v>0</v>
      </c>
      <c r="N159" s="92">
        <f t="shared" si="27"/>
        <v>0</v>
      </c>
      <c r="O159" s="93">
        <f>M159+Sem.01!O159</f>
        <v>0</v>
      </c>
      <c r="P159" s="92">
        <f>N159+Sem.01!P159</f>
        <v>0</v>
      </c>
    </row>
    <row r="160" spans="1:16" x14ac:dyDescent="0.3">
      <c r="A160" s="90" t="s">
        <v>240</v>
      </c>
      <c r="B160" s="99"/>
      <c r="C160" s="91" t="e">
        <f>VLOOKUP(B160,Données!$D$3:$K$1003,2)</f>
        <v>#N/A</v>
      </c>
      <c r="D160" s="90" t="e">
        <f>IF(C160="Dummy",Données!$A$41,IF(C160&lt;&gt;Sem.01!C160,VLOOKUP(B160,Données!$D$3:$K$1003,3),ROUNDDOWN(O160/P160,0)))</f>
        <v>#N/A</v>
      </c>
      <c r="E160" s="53"/>
      <c r="F160" s="53"/>
      <c r="G160" s="53"/>
      <c r="H160" s="53"/>
      <c r="I160" s="53"/>
      <c r="J160" s="53"/>
      <c r="K160" s="53"/>
      <c r="L160" s="53"/>
      <c r="M160" s="92">
        <f t="shared" si="26"/>
        <v>0</v>
      </c>
      <c r="N160" s="92">
        <f t="shared" si="27"/>
        <v>0</v>
      </c>
      <c r="O160" s="93">
        <f>M160+Sem.01!O160</f>
        <v>0</v>
      </c>
      <c r="P160" s="92">
        <f>N160+Sem.01!P160</f>
        <v>0</v>
      </c>
    </row>
    <row r="161" spans="1:16" x14ac:dyDescent="0.3">
      <c r="A161" s="64"/>
      <c r="B161" s="64"/>
      <c r="C161" s="65"/>
      <c r="D161" s="66"/>
      <c r="E161" s="55" t="e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#N/A</v>
      </c>
      <c r="F161" s="55" t="e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#N/A</v>
      </c>
      <c r="G161" s="55" t="e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=D155,IF(G156=0,SUM(G152:G156)+D156,SUM(G152:G156))))))))))))))))</f>
        <v>#N/A</v>
      </c>
      <c r="H161" s="67"/>
      <c r="I161" s="67"/>
      <c r="J161" s="67"/>
      <c r="K161" s="67"/>
      <c r="L161" s="67"/>
      <c r="M161" s="69" t="str">
        <f>IF(SUM(E152:G158)=0,"",SUM(E161:G161))</f>
        <v/>
      </c>
      <c r="N161" s="67"/>
      <c r="O161" s="68"/>
      <c r="P161" s="67"/>
    </row>
  </sheetData>
  <conditionalFormatting sqref="A2:P6">
    <cfRule type="cellIs" dxfId="453" priority="37" operator="equal">
      <formula>0</formula>
    </cfRule>
    <cfRule type="containsErrors" dxfId="452" priority="118">
      <formula>ISERROR(A2)</formula>
    </cfRule>
  </conditionalFormatting>
  <conditionalFormatting sqref="A7:P8">
    <cfRule type="cellIs" dxfId="451" priority="116" operator="equal">
      <formula>0</formula>
    </cfRule>
    <cfRule type="containsErrors" dxfId="450" priority="117">
      <formula>ISERROR(A7)</formula>
    </cfRule>
  </conditionalFormatting>
  <conditionalFormatting sqref="A9:P10">
    <cfRule type="cellIs" dxfId="449" priority="114" operator="equal">
      <formula>0</formula>
    </cfRule>
    <cfRule type="containsErrors" dxfId="448" priority="115">
      <formula>ISERROR(A9)</formula>
    </cfRule>
  </conditionalFormatting>
  <conditionalFormatting sqref="A17:P18">
    <cfRule type="cellIs" dxfId="447" priority="112" operator="equal">
      <formula>0</formula>
    </cfRule>
    <cfRule type="containsErrors" dxfId="446" priority="113">
      <formula>ISERROR(A17)</formula>
    </cfRule>
  </conditionalFormatting>
  <conditionalFormatting sqref="A19:P20">
    <cfRule type="cellIs" dxfId="445" priority="110" operator="equal">
      <formula>0</formula>
    </cfRule>
    <cfRule type="containsErrors" dxfId="444" priority="111">
      <formula>ISERROR(A19)</formula>
    </cfRule>
  </conditionalFormatting>
  <conditionalFormatting sqref="A27:P28">
    <cfRule type="cellIs" dxfId="443" priority="108" operator="equal">
      <formula>0</formula>
    </cfRule>
    <cfRule type="containsErrors" dxfId="442" priority="109">
      <formula>ISERROR(A27)</formula>
    </cfRule>
  </conditionalFormatting>
  <conditionalFormatting sqref="A29:P30">
    <cfRule type="cellIs" dxfId="441" priority="106" operator="equal">
      <formula>0</formula>
    </cfRule>
    <cfRule type="containsErrors" dxfId="440" priority="107">
      <formula>ISERROR(A29)</formula>
    </cfRule>
  </conditionalFormatting>
  <conditionalFormatting sqref="A37:P38">
    <cfRule type="cellIs" dxfId="439" priority="104" operator="equal">
      <formula>0</formula>
    </cfRule>
    <cfRule type="containsErrors" dxfId="438" priority="105">
      <formula>ISERROR(A37)</formula>
    </cfRule>
  </conditionalFormatting>
  <conditionalFormatting sqref="A39:P40">
    <cfRule type="cellIs" dxfId="437" priority="102" operator="equal">
      <formula>0</formula>
    </cfRule>
    <cfRule type="containsErrors" dxfId="436" priority="103">
      <formula>ISERROR(A39)</formula>
    </cfRule>
  </conditionalFormatting>
  <conditionalFormatting sqref="A47:P48">
    <cfRule type="cellIs" dxfId="435" priority="100" operator="equal">
      <formula>0</formula>
    </cfRule>
    <cfRule type="containsErrors" dxfId="434" priority="101">
      <formula>ISERROR(A47)</formula>
    </cfRule>
  </conditionalFormatting>
  <conditionalFormatting sqref="A49:P50">
    <cfRule type="cellIs" dxfId="433" priority="98" operator="equal">
      <formula>0</formula>
    </cfRule>
    <cfRule type="containsErrors" dxfId="432" priority="99">
      <formula>ISERROR(A49)</formula>
    </cfRule>
  </conditionalFormatting>
  <conditionalFormatting sqref="A57:P58">
    <cfRule type="cellIs" dxfId="431" priority="96" operator="equal">
      <formula>0</formula>
    </cfRule>
    <cfRule type="containsErrors" dxfId="430" priority="97">
      <formula>ISERROR(A57)</formula>
    </cfRule>
  </conditionalFormatting>
  <conditionalFormatting sqref="A59:P60">
    <cfRule type="cellIs" dxfId="429" priority="94" operator="equal">
      <formula>0</formula>
    </cfRule>
    <cfRule type="containsErrors" dxfId="428" priority="95">
      <formula>ISERROR(A59)</formula>
    </cfRule>
  </conditionalFormatting>
  <conditionalFormatting sqref="A67:P68">
    <cfRule type="cellIs" dxfId="427" priority="92" operator="equal">
      <formula>0</formula>
    </cfRule>
    <cfRule type="containsErrors" dxfId="426" priority="93">
      <formula>ISERROR(A67)</formula>
    </cfRule>
  </conditionalFormatting>
  <conditionalFormatting sqref="A69:P70">
    <cfRule type="cellIs" dxfId="425" priority="90" operator="equal">
      <formula>0</formula>
    </cfRule>
    <cfRule type="containsErrors" dxfId="424" priority="91">
      <formula>ISERROR(A69)</formula>
    </cfRule>
  </conditionalFormatting>
  <conditionalFormatting sqref="A77:P78">
    <cfRule type="cellIs" dxfId="423" priority="88" operator="equal">
      <formula>0</formula>
    </cfRule>
    <cfRule type="containsErrors" dxfId="422" priority="89">
      <formula>ISERROR(A77)</formula>
    </cfRule>
  </conditionalFormatting>
  <conditionalFormatting sqref="A79:P80">
    <cfRule type="cellIs" dxfId="421" priority="86" operator="equal">
      <formula>0</formula>
    </cfRule>
    <cfRule type="containsErrors" dxfId="420" priority="87">
      <formula>ISERROR(A79)</formula>
    </cfRule>
  </conditionalFormatting>
  <conditionalFormatting sqref="A87:P88">
    <cfRule type="cellIs" dxfId="419" priority="84" operator="equal">
      <formula>0</formula>
    </cfRule>
    <cfRule type="containsErrors" dxfId="418" priority="85">
      <formula>ISERROR(A87)</formula>
    </cfRule>
  </conditionalFormatting>
  <conditionalFormatting sqref="A89:P90">
    <cfRule type="cellIs" dxfId="417" priority="82" operator="equal">
      <formula>0</formula>
    </cfRule>
    <cfRule type="containsErrors" dxfId="416" priority="83">
      <formula>ISERROR(A89)</formula>
    </cfRule>
  </conditionalFormatting>
  <conditionalFormatting sqref="A97:P98">
    <cfRule type="cellIs" dxfId="415" priority="80" operator="equal">
      <formula>0</formula>
    </cfRule>
    <cfRule type="containsErrors" dxfId="414" priority="81">
      <formula>ISERROR(A97)</formula>
    </cfRule>
  </conditionalFormatting>
  <conditionalFormatting sqref="A99:P100">
    <cfRule type="cellIs" dxfId="413" priority="78" operator="equal">
      <formula>0</formula>
    </cfRule>
    <cfRule type="containsErrors" dxfId="412" priority="79">
      <formula>ISERROR(A99)</formula>
    </cfRule>
  </conditionalFormatting>
  <conditionalFormatting sqref="A107:P108">
    <cfRule type="cellIs" dxfId="411" priority="76" operator="equal">
      <formula>0</formula>
    </cfRule>
    <cfRule type="containsErrors" dxfId="410" priority="77">
      <formula>ISERROR(A107)</formula>
    </cfRule>
  </conditionalFormatting>
  <conditionalFormatting sqref="A109:P110">
    <cfRule type="cellIs" dxfId="409" priority="74" operator="equal">
      <formula>0</formula>
    </cfRule>
    <cfRule type="containsErrors" dxfId="408" priority="75">
      <formula>ISERROR(A109)</formula>
    </cfRule>
  </conditionalFormatting>
  <conditionalFormatting sqref="A117:P118">
    <cfRule type="cellIs" dxfId="407" priority="72" operator="equal">
      <formula>0</formula>
    </cfRule>
    <cfRule type="containsErrors" dxfId="406" priority="73">
      <formula>ISERROR(A117)</formula>
    </cfRule>
  </conditionalFormatting>
  <conditionalFormatting sqref="A119:P120">
    <cfRule type="cellIs" dxfId="405" priority="70" operator="equal">
      <formula>0</formula>
    </cfRule>
    <cfRule type="containsErrors" dxfId="404" priority="71">
      <formula>ISERROR(A119)</formula>
    </cfRule>
  </conditionalFormatting>
  <conditionalFormatting sqref="A127:P128">
    <cfRule type="cellIs" dxfId="403" priority="68" operator="equal">
      <formula>0</formula>
    </cfRule>
    <cfRule type="containsErrors" dxfId="402" priority="69">
      <formula>ISERROR(A127)</formula>
    </cfRule>
  </conditionalFormatting>
  <conditionalFormatting sqref="A129:P130">
    <cfRule type="cellIs" dxfId="401" priority="66" operator="equal">
      <formula>0</formula>
    </cfRule>
    <cfRule type="containsErrors" dxfId="400" priority="67">
      <formula>ISERROR(A129)</formula>
    </cfRule>
  </conditionalFormatting>
  <conditionalFormatting sqref="A137:P138">
    <cfRule type="cellIs" dxfId="399" priority="64" operator="equal">
      <formula>0</formula>
    </cfRule>
    <cfRule type="containsErrors" dxfId="398" priority="65">
      <formula>ISERROR(A137)</formula>
    </cfRule>
  </conditionalFormatting>
  <conditionalFormatting sqref="A139:P140">
    <cfRule type="cellIs" dxfId="397" priority="62" operator="equal">
      <formula>0</formula>
    </cfRule>
    <cfRule type="containsErrors" dxfId="396" priority="63">
      <formula>ISERROR(A139)</formula>
    </cfRule>
  </conditionalFormatting>
  <conditionalFormatting sqref="A147:P148">
    <cfRule type="cellIs" dxfId="395" priority="60" operator="equal">
      <formula>0</formula>
    </cfRule>
    <cfRule type="containsErrors" dxfId="394" priority="61">
      <formula>ISERROR(A147)</formula>
    </cfRule>
  </conditionalFormatting>
  <conditionalFormatting sqref="A149:P150">
    <cfRule type="cellIs" dxfId="393" priority="58" operator="equal">
      <formula>0</formula>
    </cfRule>
    <cfRule type="containsErrors" dxfId="392" priority="59">
      <formula>ISERROR(A149)</formula>
    </cfRule>
  </conditionalFormatting>
  <conditionalFormatting sqref="A157:P158">
    <cfRule type="cellIs" dxfId="391" priority="56" operator="equal">
      <formula>0</formula>
    </cfRule>
    <cfRule type="containsErrors" dxfId="390" priority="57">
      <formula>ISERROR(A157)</formula>
    </cfRule>
  </conditionalFormatting>
  <conditionalFormatting sqref="A159:P160">
    <cfRule type="cellIs" dxfId="389" priority="54" operator="equal">
      <formula>0</formula>
    </cfRule>
    <cfRule type="containsErrors" dxfId="388" priority="55">
      <formula>ISERROR(A159)</formula>
    </cfRule>
  </conditionalFormatting>
  <conditionalFormatting sqref="E11:G11">
    <cfRule type="containsErrors" dxfId="387" priority="53">
      <formula>ISERROR(E11)</formula>
    </cfRule>
  </conditionalFormatting>
  <conditionalFormatting sqref="E21:G21">
    <cfRule type="containsErrors" dxfId="386" priority="52">
      <formula>ISERROR(E21)</formula>
    </cfRule>
  </conditionalFormatting>
  <conditionalFormatting sqref="E31:G31">
    <cfRule type="containsErrors" dxfId="385" priority="51">
      <formula>ISERROR(E31)</formula>
    </cfRule>
  </conditionalFormatting>
  <conditionalFormatting sqref="E41:G41">
    <cfRule type="containsErrors" dxfId="384" priority="50">
      <formula>ISERROR(E41)</formula>
    </cfRule>
  </conditionalFormatting>
  <conditionalFormatting sqref="E51:G51">
    <cfRule type="containsErrors" dxfId="383" priority="49">
      <formula>ISERROR(E51)</formula>
    </cfRule>
  </conditionalFormatting>
  <conditionalFormatting sqref="E61:G61">
    <cfRule type="containsErrors" dxfId="382" priority="48">
      <formula>ISERROR(E61)</formula>
    </cfRule>
  </conditionalFormatting>
  <conditionalFormatting sqref="E71:G71">
    <cfRule type="containsErrors" dxfId="381" priority="47">
      <formula>ISERROR(E71)</formula>
    </cfRule>
  </conditionalFormatting>
  <conditionalFormatting sqref="E81:G81">
    <cfRule type="containsErrors" dxfId="380" priority="46">
      <formula>ISERROR(E81)</formula>
    </cfRule>
  </conditionalFormatting>
  <conditionalFormatting sqref="E91:G91">
    <cfRule type="containsErrors" dxfId="379" priority="45">
      <formula>ISERROR(E91)</formula>
    </cfRule>
  </conditionalFormatting>
  <conditionalFormatting sqref="E101:G101">
    <cfRule type="containsErrors" dxfId="378" priority="44">
      <formula>ISERROR(E101)</formula>
    </cfRule>
  </conditionalFormatting>
  <conditionalFormatting sqref="E111:G111">
    <cfRule type="containsErrors" dxfId="377" priority="43">
      <formula>ISERROR(E111)</formula>
    </cfRule>
  </conditionalFormatting>
  <conditionalFormatting sqref="E121:G121">
    <cfRule type="containsErrors" dxfId="376" priority="42">
      <formula>ISERROR(E121)</formula>
    </cfRule>
  </conditionalFormatting>
  <conditionalFormatting sqref="E131:G131">
    <cfRule type="containsErrors" dxfId="375" priority="41">
      <formula>ISERROR(E131)</formula>
    </cfRule>
  </conditionalFormatting>
  <conditionalFormatting sqref="E141:G141">
    <cfRule type="containsErrors" dxfId="374" priority="40">
      <formula>ISERROR(E141)</formula>
    </cfRule>
  </conditionalFormatting>
  <conditionalFormatting sqref="E151:G151">
    <cfRule type="containsErrors" dxfId="373" priority="39">
      <formula>ISERROR(E151)</formula>
    </cfRule>
  </conditionalFormatting>
  <conditionalFormatting sqref="E161:G161">
    <cfRule type="containsErrors" dxfId="372" priority="38">
      <formula>ISERROR(E161)</formula>
    </cfRule>
  </conditionalFormatting>
  <conditionalFormatting sqref="A12:P16">
    <cfRule type="cellIs" dxfId="371" priority="35" operator="equal">
      <formula>0</formula>
    </cfRule>
    <cfRule type="containsErrors" dxfId="370" priority="36">
      <formula>ISERROR(A12)</formula>
    </cfRule>
  </conditionalFormatting>
  <conditionalFormatting sqref="A22:P26">
    <cfRule type="cellIs" dxfId="369" priority="33" operator="equal">
      <formula>0</formula>
    </cfRule>
    <cfRule type="containsErrors" dxfId="368" priority="34">
      <formula>ISERROR(A22)</formula>
    </cfRule>
  </conditionalFormatting>
  <conditionalFormatting sqref="A32:P36">
    <cfRule type="cellIs" dxfId="367" priority="31" operator="equal">
      <formula>0</formula>
    </cfRule>
    <cfRule type="containsErrors" dxfId="366" priority="32">
      <formula>ISERROR(A32)</formula>
    </cfRule>
  </conditionalFormatting>
  <conditionalFormatting sqref="A42:P46">
    <cfRule type="cellIs" dxfId="365" priority="29" operator="equal">
      <formula>0</formula>
    </cfRule>
    <cfRule type="containsErrors" dxfId="364" priority="30">
      <formula>ISERROR(A42)</formula>
    </cfRule>
  </conditionalFormatting>
  <conditionalFormatting sqref="A52:P56">
    <cfRule type="cellIs" dxfId="363" priority="27" operator="equal">
      <formula>0</formula>
    </cfRule>
    <cfRule type="containsErrors" dxfId="362" priority="28">
      <formula>ISERROR(A52)</formula>
    </cfRule>
  </conditionalFormatting>
  <conditionalFormatting sqref="A62:P66">
    <cfRule type="cellIs" dxfId="361" priority="25" operator="equal">
      <formula>0</formula>
    </cfRule>
    <cfRule type="containsErrors" dxfId="360" priority="26">
      <formula>ISERROR(A62)</formula>
    </cfRule>
  </conditionalFormatting>
  <conditionalFormatting sqref="A72:P76">
    <cfRule type="cellIs" dxfId="359" priority="23" operator="equal">
      <formula>0</formula>
    </cfRule>
    <cfRule type="containsErrors" dxfId="358" priority="24">
      <formula>ISERROR(A72)</formula>
    </cfRule>
  </conditionalFormatting>
  <conditionalFormatting sqref="A82:P86">
    <cfRule type="cellIs" dxfId="357" priority="21" operator="equal">
      <formula>0</formula>
    </cfRule>
    <cfRule type="containsErrors" dxfId="356" priority="22">
      <formula>ISERROR(A82)</formula>
    </cfRule>
  </conditionalFormatting>
  <conditionalFormatting sqref="A92:P96">
    <cfRule type="cellIs" dxfId="355" priority="19" operator="equal">
      <formula>0</formula>
    </cfRule>
    <cfRule type="containsErrors" dxfId="354" priority="20">
      <formula>ISERROR(A92)</formula>
    </cfRule>
  </conditionalFormatting>
  <conditionalFormatting sqref="A102:P106">
    <cfRule type="cellIs" dxfId="353" priority="17" operator="equal">
      <formula>0</formula>
    </cfRule>
    <cfRule type="containsErrors" dxfId="352" priority="18">
      <formula>ISERROR(A102)</formula>
    </cfRule>
  </conditionalFormatting>
  <conditionalFormatting sqref="A112:P116">
    <cfRule type="cellIs" dxfId="351" priority="15" operator="equal">
      <formula>0</formula>
    </cfRule>
    <cfRule type="containsErrors" dxfId="350" priority="16">
      <formula>ISERROR(A112)</formula>
    </cfRule>
  </conditionalFormatting>
  <conditionalFormatting sqref="A122:P126">
    <cfRule type="cellIs" dxfId="349" priority="13" operator="equal">
      <formula>0</formula>
    </cfRule>
    <cfRule type="containsErrors" dxfId="348" priority="14">
      <formula>ISERROR(A122)</formula>
    </cfRule>
  </conditionalFormatting>
  <conditionalFormatting sqref="A132:P136">
    <cfRule type="cellIs" dxfId="347" priority="11" operator="equal">
      <formula>0</formula>
    </cfRule>
    <cfRule type="containsErrors" dxfId="346" priority="12">
      <formula>ISERROR(A132)</formula>
    </cfRule>
  </conditionalFormatting>
  <conditionalFormatting sqref="A142:P146">
    <cfRule type="cellIs" dxfId="345" priority="9" operator="equal">
      <formula>0</formula>
    </cfRule>
    <cfRule type="containsErrors" dxfId="344" priority="10">
      <formula>ISERROR(A142)</formula>
    </cfRule>
  </conditionalFormatting>
  <conditionalFormatting sqref="A152:P156">
    <cfRule type="cellIs" dxfId="343" priority="7" operator="equal">
      <formula>0</formula>
    </cfRule>
    <cfRule type="containsErrors" dxfId="342" priority="8">
      <formula>ISERROR(A152)</formula>
    </cfRule>
  </conditionalFormatting>
  <conditionalFormatting sqref="R8:R12">
    <cfRule type="cellIs" dxfId="341" priority="5" operator="equal">
      <formula>0</formula>
    </cfRule>
    <cfRule type="containsErrors" dxfId="340" priority="6">
      <formula>ISERROR(R8)</formula>
    </cfRule>
  </conditionalFormatting>
  <conditionalFormatting sqref="Q13:R14">
    <cfRule type="cellIs" dxfId="339" priority="3" operator="equal">
      <formula>0</formula>
    </cfRule>
    <cfRule type="containsErrors" dxfId="338" priority="4">
      <formula>ISERROR(Q13)</formula>
    </cfRule>
  </conditionalFormatting>
  <conditionalFormatting sqref="Q15:R16">
    <cfRule type="cellIs" dxfId="337" priority="1" operator="equal">
      <formula>0</formula>
    </cfRule>
    <cfRule type="containsErrors" dxfId="336" priority="2">
      <formula>ISERROR(Q15)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8" r:id="rId3" name="Button 2">
              <controlPr defaultSize="0" print="0" autoFill="0" autoPict="0" macro="[0]!Semaine02">
                <anchor moveWithCells="1">
                  <from>
                    <xdr:col>2</xdr:col>
                    <xdr:colOff>7620</xdr:colOff>
                    <xdr:row>0</xdr:row>
                    <xdr:rowOff>7620</xdr:rowOff>
                  </from>
                  <to>
                    <xdr:col>3</xdr:col>
                    <xdr:colOff>0</xdr:colOff>
                    <xdr:row>0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CH161"/>
  <sheetViews>
    <sheetView workbookViewId="0"/>
  </sheetViews>
  <sheetFormatPr baseColWidth="10" defaultRowHeight="14.4" x14ac:dyDescent="0.3"/>
  <cols>
    <col min="1" max="1" width="11.5546875" style="39"/>
    <col min="2" max="2" width="9.77734375" style="39" customWidth="1"/>
    <col min="3" max="3" width="20.77734375" style="50" customWidth="1"/>
    <col min="4" max="4" width="5.77734375" style="1" customWidth="1"/>
    <col min="5" max="12" width="4.77734375" style="1" customWidth="1"/>
    <col min="13" max="13" width="6.77734375" style="1" customWidth="1"/>
    <col min="14" max="14" width="5.77734375" style="1" customWidth="1"/>
    <col min="15" max="15" width="7.44140625" style="1" customWidth="1"/>
    <col min="16" max="16" width="8.5546875" style="2" customWidth="1"/>
  </cols>
  <sheetData>
    <row r="1" spans="1:86" ht="48" x14ac:dyDescent="0.3">
      <c r="A1" s="83" t="s">
        <v>234</v>
      </c>
      <c r="B1" s="74" t="s">
        <v>232</v>
      </c>
      <c r="C1" s="74" t="s">
        <v>79</v>
      </c>
      <c r="D1" s="75" t="s">
        <v>6</v>
      </c>
      <c r="E1" s="76" t="s">
        <v>70</v>
      </c>
      <c r="F1" s="76" t="s">
        <v>71</v>
      </c>
      <c r="G1" s="76" t="s">
        <v>72</v>
      </c>
      <c r="H1" s="77" t="s">
        <v>74</v>
      </c>
      <c r="I1" s="74">
        <v>69</v>
      </c>
      <c r="J1" s="74">
        <v>169</v>
      </c>
      <c r="K1" s="74">
        <v>269</v>
      </c>
      <c r="L1" s="78" t="s">
        <v>75</v>
      </c>
      <c r="M1" s="76" t="s">
        <v>69</v>
      </c>
      <c r="N1" s="76" t="s">
        <v>73</v>
      </c>
      <c r="O1" s="79" t="s">
        <v>76</v>
      </c>
      <c r="P1" s="76" t="s">
        <v>77</v>
      </c>
      <c r="CA1" s="53" t="s">
        <v>0</v>
      </c>
      <c r="CD1" s="2"/>
      <c r="CE1" s="54">
        <f ca="1">AMENDE(CA1)</f>
        <v>30</v>
      </c>
      <c r="CH1" s="52"/>
    </row>
    <row r="2" spans="1:86" ht="15" thickBot="1" x14ac:dyDescent="0.35">
      <c r="A2" s="73">
        <f>VLOOKUP(B2,Données!$D$3:$K$1003,4)</f>
        <v>0</v>
      </c>
      <c r="B2" s="99">
        <v>1052</v>
      </c>
      <c r="C2" s="80" t="str">
        <f>IF(B2=Données!$A$40,Données!$B$40,VLOOKUP(B2,Données!$D$3:$K$1003,2))</f>
        <v>Jean-Claude Matte</v>
      </c>
      <c r="D2" s="73">
        <f>IF(C2="Dummy",Données!$A$41,IF(C2&lt;&gt;Sem.02!C2,INT((R2+O2)/9),ROUNDDOWN(O2/P2,0)))</f>
        <v>156</v>
      </c>
      <c r="E2" s="53">
        <v>130</v>
      </c>
      <c r="F2" s="53">
        <v>102</v>
      </c>
      <c r="G2" s="53">
        <v>151</v>
      </c>
      <c r="H2" s="53"/>
      <c r="I2" s="53"/>
      <c r="J2" s="53"/>
      <c r="K2" s="53"/>
      <c r="L2" s="53"/>
      <c r="M2" s="71">
        <f>SUM(E2:G2)</f>
        <v>383</v>
      </c>
      <c r="N2" s="71">
        <f>COUNTIF(E2:G2,"&gt;0")</f>
        <v>3</v>
      </c>
      <c r="O2" s="72">
        <f>IF(C2&lt;&gt;Sem.02!C2,VLOOKUP(B2,Données!$D$3:$K$1003,5)+M2,M2+Sem.02!O2)</f>
        <v>1406</v>
      </c>
      <c r="P2" s="71">
        <f>IF(C2&lt;&gt;Sem.02!C2,VLOOKUP(B2,$D$3:$J$1035,6)+N2,N2+Sem.02!P2)</f>
        <v>9</v>
      </c>
    </row>
    <row r="3" spans="1:86" ht="15" thickBot="1" x14ac:dyDescent="0.35">
      <c r="A3" s="73">
        <f>VLOOKUP(B3,Données!$D$3:$K$1003,4)</f>
        <v>0</v>
      </c>
      <c r="B3" s="99">
        <v>5000</v>
      </c>
      <c r="C3" s="80" t="str">
        <f>IF(B3=Données!$A$40,Données!$B$40,VLOOKUP(B3,Données!$D$3:$K$1003,2))</f>
        <v>Dummy</v>
      </c>
      <c r="D3" s="73">
        <f>IF(C3="Dummy",Données!$A$41,IF(C3&lt;&gt;Sem.02!C3,INT((R3+O3)/9),ROUNDDOWN(O3/P3,0)))</f>
        <v>130</v>
      </c>
      <c r="E3" s="53">
        <v>185</v>
      </c>
      <c r="F3" s="53">
        <v>128</v>
      </c>
      <c r="G3" s="53">
        <v>199</v>
      </c>
      <c r="H3" s="53"/>
      <c r="I3" s="53"/>
      <c r="J3" s="53"/>
      <c r="K3" s="53"/>
      <c r="L3" s="53"/>
      <c r="M3" s="71">
        <f t="shared" ref="M3:M106" si="0">SUM(E3:G3)</f>
        <v>512</v>
      </c>
      <c r="N3" s="71">
        <f t="shared" ref="N3:N106" si="1">COUNTIF(E3:G3,"&gt;0")</f>
        <v>3</v>
      </c>
      <c r="O3" s="72">
        <f>IF(C3&lt;&gt;Sem.02!C3,VLOOKUP(B3,Données!$D$3:$K$1003,5)+M3,M3+Sem.02!O3)</f>
        <v>1452</v>
      </c>
      <c r="P3" s="71">
        <f>IF(C3&lt;&gt;Sem.02!C3,VLOOKUP(B3,$D$3:$J$1035,6)+N3,N3+Sem.02!P3)</f>
        <v>9</v>
      </c>
      <c r="R3" s="97">
        <v>1122</v>
      </c>
    </row>
    <row r="4" spans="1:86" x14ac:dyDescent="0.3">
      <c r="A4" s="73">
        <f>VLOOKUP(B4,Données!$D$3:$K$1003,4)</f>
        <v>0</v>
      </c>
      <c r="B4" s="99">
        <v>1002</v>
      </c>
      <c r="C4" s="80" t="str">
        <f>IF(B4=Données!$A$40,Données!$B$40,VLOOKUP(B4,Données!$D$3:$K$1003,2))</f>
        <v>Charlotte Jolicoeur</v>
      </c>
      <c r="D4" s="73">
        <f>IF(C4="Dummy",Données!$A$41,IF(C4&lt;&gt;Sem.02!C4,INT((R4+O4)/9),ROUNDDOWN(O4/P4,0)))</f>
        <v>170</v>
      </c>
      <c r="E4" s="53">
        <v>190</v>
      </c>
      <c r="F4" s="53">
        <v>219</v>
      </c>
      <c r="G4" s="53">
        <v>162</v>
      </c>
      <c r="H4" s="53"/>
      <c r="I4" s="53"/>
      <c r="J4" s="53"/>
      <c r="K4" s="53"/>
      <c r="L4" s="53"/>
      <c r="M4" s="71">
        <f t="shared" si="0"/>
        <v>571</v>
      </c>
      <c r="N4" s="71">
        <f t="shared" si="1"/>
        <v>3</v>
      </c>
      <c r="O4" s="72">
        <f>IF(C4&lt;&gt;Sem.02!C4,VLOOKUP(B4,Données!$D$3:$K$1003,5)+M4,M4+Sem.02!O4)</f>
        <v>1534</v>
      </c>
      <c r="P4" s="71">
        <f>IF(C4&lt;&gt;Sem.02!C4,VLOOKUP(B4,$D$3:$J$1035,6)+N4,N4+Sem.02!P4)</f>
        <v>9</v>
      </c>
    </row>
    <row r="5" spans="1:86" x14ac:dyDescent="0.3">
      <c r="A5" s="73">
        <f>VLOOKUP(B5,Données!$D$3:$K$1003,4)</f>
        <v>0</v>
      </c>
      <c r="B5" s="99">
        <v>1003</v>
      </c>
      <c r="C5" s="80" t="str">
        <f>IF(B5=Données!$A$40,Données!$B$40,VLOOKUP(B5,Données!$D$3:$K$1003,2))</f>
        <v>Denis Locas</v>
      </c>
      <c r="D5" s="73">
        <f>IF(C5="Dummy",Données!$A$41,IF(C5&lt;&gt;Sem.02!C5,INT((R5+O5)/9),ROUNDDOWN(O5/P5,0)))</f>
        <v>197</v>
      </c>
      <c r="E5" s="53">
        <v>175</v>
      </c>
      <c r="F5" s="53">
        <v>201</v>
      </c>
      <c r="G5" s="53">
        <v>164</v>
      </c>
      <c r="H5" s="53"/>
      <c r="I5" s="53"/>
      <c r="J5" s="53"/>
      <c r="K5" s="53"/>
      <c r="L5" s="53"/>
      <c r="M5" s="71">
        <f t="shared" si="0"/>
        <v>540</v>
      </c>
      <c r="N5" s="71">
        <f t="shared" si="1"/>
        <v>3</v>
      </c>
      <c r="O5" s="72">
        <f>IF(C5&lt;&gt;Sem.02!C5,VLOOKUP(B5,Données!$D$3:$K$1003,5)+M5,M5+Sem.02!O5)</f>
        <v>1778</v>
      </c>
      <c r="P5" s="71">
        <f>IF(C5&lt;&gt;Sem.02!C5,VLOOKUP(B5,$D$3:$J$1035,6)+N5,N5+Sem.02!P5)</f>
        <v>9</v>
      </c>
    </row>
    <row r="6" spans="1:86" x14ac:dyDescent="0.3">
      <c r="A6" s="73">
        <f>VLOOKUP(B6,Données!$D$3:$K$1003,4)</f>
        <v>0</v>
      </c>
      <c r="B6" s="99">
        <v>1004</v>
      </c>
      <c r="C6" s="80" t="str">
        <f>IF(B6=Données!$A$40,Données!$B$40,VLOOKUP(B6,Données!$D$3:$K$1003,2))</f>
        <v>Lucille Pinel</v>
      </c>
      <c r="D6" s="73">
        <f>IF(C6="Dummy",Données!$A$41,IF(C6&lt;&gt;Sem.02!C6,INT((R6+O6)/9),ROUNDDOWN(O6/P6,0)))</f>
        <v>137</v>
      </c>
      <c r="E6" s="53">
        <v>173</v>
      </c>
      <c r="F6" s="53">
        <v>127</v>
      </c>
      <c r="G6" s="53">
        <v>173</v>
      </c>
      <c r="H6" s="53"/>
      <c r="I6" s="53"/>
      <c r="J6" s="53"/>
      <c r="K6" s="53"/>
      <c r="L6" s="53"/>
      <c r="M6" s="71">
        <f t="shared" si="0"/>
        <v>473</v>
      </c>
      <c r="N6" s="71">
        <f t="shared" si="1"/>
        <v>3</v>
      </c>
      <c r="O6" s="72">
        <f>IF(C6&lt;&gt;Sem.02!C6,VLOOKUP(B6,Données!$D$3:$K$1003,5)+M6,M6+Sem.02!O6)</f>
        <v>1098</v>
      </c>
      <c r="P6" s="71">
        <f>IF(C6&lt;&gt;Sem.02!C6,VLOOKUP(B6,$D$3:$J$1035,6)+N6,N6+Sem.02!P6)</f>
        <v>8</v>
      </c>
    </row>
    <row r="7" spans="1:86" x14ac:dyDescent="0.3">
      <c r="A7" s="75" t="s">
        <v>237</v>
      </c>
      <c r="B7" s="99"/>
      <c r="C7" s="94" t="e">
        <f>VLOOKUP(B7,Données!$D$3:$K$1003,2)</f>
        <v>#N/A</v>
      </c>
      <c r="D7" s="75" t="e">
        <f>VLOOKUP(B7,Données!$D$3:$K$1003,3)</f>
        <v>#N/A</v>
      </c>
      <c r="E7" s="53"/>
      <c r="F7" s="53"/>
      <c r="G7" s="53"/>
      <c r="H7" s="53"/>
      <c r="I7" s="53"/>
      <c r="J7" s="53"/>
      <c r="K7" s="53"/>
      <c r="L7" s="53"/>
      <c r="M7" s="95">
        <f t="shared" si="0"/>
        <v>0</v>
      </c>
      <c r="N7" s="95">
        <f t="shared" si="1"/>
        <v>0</v>
      </c>
      <c r="O7" s="96">
        <f>M7</f>
        <v>0</v>
      </c>
      <c r="P7" s="95">
        <f>N7</f>
        <v>0</v>
      </c>
    </row>
    <row r="8" spans="1:86" x14ac:dyDescent="0.3">
      <c r="A8" s="75" t="s">
        <v>237</v>
      </c>
      <c r="B8" s="99"/>
      <c r="C8" s="94" t="e">
        <f>VLOOKUP(B8,Données!$D$3:$K$1003,2)</f>
        <v>#N/A</v>
      </c>
      <c r="D8" s="75" t="e">
        <f>VLOOKUP(B8,Données!$D$3:$K$1003,3)</f>
        <v>#N/A</v>
      </c>
      <c r="E8" s="53"/>
      <c r="F8" s="53"/>
      <c r="G8" s="53"/>
      <c r="H8" s="53"/>
      <c r="I8" s="53"/>
      <c r="J8" s="53"/>
      <c r="K8" s="53"/>
      <c r="L8" s="53"/>
      <c r="M8" s="95">
        <f t="shared" si="0"/>
        <v>0</v>
      </c>
      <c r="N8" s="95">
        <f t="shared" si="1"/>
        <v>0</v>
      </c>
      <c r="O8" s="96">
        <f>M8</f>
        <v>0</v>
      </c>
      <c r="P8" s="95">
        <f>N8</f>
        <v>0</v>
      </c>
    </row>
    <row r="9" spans="1:86" x14ac:dyDescent="0.3">
      <c r="A9" s="90" t="s">
        <v>240</v>
      </c>
      <c r="B9" s="99"/>
      <c r="C9" s="91" t="e">
        <f>VLOOKUP(B9,Données!$D$3:$K$1003,2)</f>
        <v>#N/A</v>
      </c>
      <c r="D9" s="90" t="e">
        <f>IF(C9="Dummy",Données!$A$41,IF(C9&lt;&gt;Sem.02!C9,VLOOKUP(B9,Données!$D$3:$K$1003,3),ROUNDDOWN(O9/P9,0)))</f>
        <v>#N/A</v>
      </c>
      <c r="E9" s="53"/>
      <c r="F9" s="53"/>
      <c r="G9" s="53"/>
      <c r="H9" s="53"/>
      <c r="I9" s="53"/>
      <c r="J9" s="53"/>
      <c r="K9" s="53"/>
      <c r="L9" s="53"/>
      <c r="M9" s="92">
        <f t="shared" ref="M9:M10" si="2">SUM(E9:G9)</f>
        <v>0</v>
      </c>
      <c r="N9" s="92">
        <f t="shared" ref="N9:N10" si="3">COUNTIF(E9:G9,"&gt;0")</f>
        <v>0</v>
      </c>
      <c r="O9" s="93">
        <f>IF(B9&lt;&gt;Sem.02!B9,M9,M9+Sem.02!O9)</f>
        <v>0</v>
      </c>
      <c r="P9" s="92">
        <f>IF(B9&lt;&gt;Sem.02!B9,N9,N9+Sem.02!P9)</f>
        <v>0</v>
      </c>
    </row>
    <row r="10" spans="1:86" x14ac:dyDescent="0.3">
      <c r="A10" s="90" t="s">
        <v>240</v>
      </c>
      <c r="B10" s="99"/>
      <c r="C10" s="91" t="e">
        <f>VLOOKUP(B10,Données!$D$3:$K$1003,2)</f>
        <v>#N/A</v>
      </c>
      <c r="D10" s="90" t="e">
        <f>IF(C10="Dummy",Données!$A$41,IF(C10&lt;&gt;Sem.02!C10,VLOOKUP(B10,Données!$D$3:$K$1003,3),ROUNDDOWN(O10/P10,0)))</f>
        <v>#N/A</v>
      </c>
      <c r="E10" s="53"/>
      <c r="F10" s="53"/>
      <c r="G10" s="53"/>
      <c r="H10" s="53"/>
      <c r="I10" s="53"/>
      <c r="J10" s="53"/>
      <c r="K10" s="53"/>
      <c r="L10" s="53"/>
      <c r="M10" s="92">
        <f t="shared" si="2"/>
        <v>0</v>
      </c>
      <c r="N10" s="92">
        <f t="shared" si="3"/>
        <v>0</v>
      </c>
      <c r="O10" s="93">
        <f>M10+Sem.02!O10</f>
        <v>0</v>
      </c>
      <c r="P10" s="92">
        <f>N10+Sem.02!P10</f>
        <v>0</v>
      </c>
    </row>
    <row r="11" spans="1:86" x14ac:dyDescent="0.3">
      <c r="A11" s="70" t="s">
        <v>54</v>
      </c>
      <c r="B11" s="64"/>
      <c r="C11" s="65"/>
      <c r="D11" s="64"/>
      <c r="E11" s="55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853</v>
      </c>
      <c r="F11" s="55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777</v>
      </c>
      <c r="G11" s="55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=D5,IF(G6=0,SUM(G2:G6)+D6,SUM(G2:G6))))))))))))))))</f>
        <v>849</v>
      </c>
      <c r="H11" s="67"/>
      <c r="I11" s="67"/>
      <c r="J11" s="67"/>
      <c r="K11" s="67"/>
      <c r="L11" s="67"/>
      <c r="M11" s="69">
        <f>IF(SUM(E2:G8)=0,"",SUM(E11:G11))</f>
        <v>2479</v>
      </c>
      <c r="N11" s="67"/>
      <c r="O11" s="68"/>
      <c r="P11" s="67"/>
    </row>
    <row r="12" spans="1:86" x14ac:dyDescent="0.3">
      <c r="A12" s="73">
        <f>VLOOKUP(B12,Données!$D$3:$K$1003,4)</f>
        <v>0</v>
      </c>
      <c r="B12" s="99">
        <v>1020</v>
      </c>
      <c r="C12" s="80" t="str">
        <f>IF(B12=Données!$A$40,Données!$B$40,VLOOKUP(B12,Données!$D$3:$K$1003,2))</f>
        <v>Juliette Lavallée</v>
      </c>
      <c r="D12" s="73">
        <f>IF(C12="Dummy",Données!$A$41,IF(C12&lt;&gt;Sem.02!C12,INT((R12+O12)/9),ROUNDDOWN(O12/P12,0)))</f>
        <v>155</v>
      </c>
      <c r="E12" s="53"/>
      <c r="F12" s="53">
        <v>137</v>
      </c>
      <c r="G12" s="53">
        <v>121</v>
      </c>
      <c r="H12" s="53"/>
      <c r="I12" s="53"/>
      <c r="J12" s="53"/>
      <c r="K12" s="53"/>
      <c r="L12" s="53"/>
      <c r="M12" s="71">
        <f t="shared" si="0"/>
        <v>258</v>
      </c>
      <c r="N12" s="71">
        <f t="shared" si="1"/>
        <v>2</v>
      </c>
      <c r="O12" s="72">
        <f>IF(C12&lt;&gt;Sem.02!C12,VLOOKUP(B12,Données!$D$3:$K$1003,5)+M12,M12+Sem.02!O12)</f>
        <v>1245</v>
      </c>
      <c r="P12" s="71">
        <f>IF(C12&lt;&gt;Sem.02!C12,VLOOKUP(B12,$D$3:$J$1035,6)+N12,N12+Sem.02!P12)</f>
        <v>8</v>
      </c>
    </row>
    <row r="13" spans="1:86" x14ac:dyDescent="0.3">
      <c r="A13" s="73">
        <f>VLOOKUP(B13,Données!$D$3:$K$1003,4)</f>
        <v>0</v>
      </c>
      <c r="B13" s="99">
        <v>1034</v>
      </c>
      <c r="C13" s="80" t="str">
        <f>IF(B13=Données!$A$40,Données!$B$40,VLOOKUP(B13,Données!$D$3:$K$1003,2))</f>
        <v>Cécile Hébert</v>
      </c>
      <c r="D13" s="73">
        <f>IF(C13="Dummy",Données!$A$41,IF(C13&lt;&gt;Sem.02!C13,INT((R13+O13)/9),ROUNDDOWN(O13/P13,0)))</f>
        <v>161</v>
      </c>
      <c r="E13" s="53">
        <v>171</v>
      </c>
      <c r="F13" s="53">
        <v>144</v>
      </c>
      <c r="G13" s="53">
        <v>165</v>
      </c>
      <c r="H13" s="53"/>
      <c r="I13" s="53"/>
      <c r="J13" s="53"/>
      <c r="K13" s="53"/>
      <c r="L13" s="53"/>
      <c r="M13" s="71">
        <f t="shared" si="0"/>
        <v>480</v>
      </c>
      <c r="N13" s="71">
        <f t="shared" si="1"/>
        <v>3</v>
      </c>
      <c r="O13" s="72">
        <f>IF(C13&lt;&gt;Sem.02!C13,VLOOKUP(B13,Données!$D$3:$K$1003,5)+M13,M13+Sem.02!O13)</f>
        <v>1453</v>
      </c>
      <c r="P13" s="71">
        <f>IF(C13&lt;&gt;Sem.02!C13,VLOOKUP(B13,$D$3:$J$1035,6)+N13,N13+Sem.02!P13)</f>
        <v>9</v>
      </c>
    </row>
    <row r="14" spans="1:86" x14ac:dyDescent="0.3">
      <c r="A14" s="73">
        <f>VLOOKUP(B14,Données!$D$3:$K$1003,4)</f>
        <v>0</v>
      </c>
      <c r="B14" s="99">
        <v>1023</v>
      </c>
      <c r="C14" s="80" t="str">
        <f>IF(B14=Données!$A$40,Données!$B$40,VLOOKUP(B14,Données!$D$3:$K$1003,2))</f>
        <v>Émile Beauchesne</v>
      </c>
      <c r="D14" s="73">
        <f>IF(C14="Dummy",Données!$A$41,IF(C14&lt;&gt;Sem.02!C14,INT((R14+O14)/9),ROUNDDOWN(O14/P14,0)))</f>
        <v>133</v>
      </c>
      <c r="E14" s="53">
        <v>147</v>
      </c>
      <c r="F14" s="53">
        <v>147</v>
      </c>
      <c r="G14" s="53">
        <v>147</v>
      </c>
      <c r="H14" s="53"/>
      <c r="I14" s="53"/>
      <c r="J14" s="53"/>
      <c r="K14" s="53"/>
      <c r="L14" s="53"/>
      <c r="M14" s="71">
        <f t="shared" si="0"/>
        <v>441</v>
      </c>
      <c r="N14" s="71">
        <f t="shared" si="1"/>
        <v>3</v>
      </c>
      <c r="O14" s="72">
        <f>IF(C14&lt;&gt;Sem.02!C14,VLOOKUP(B14,Données!$D$3:$K$1003,5)+M14,M14+Sem.02!O14)</f>
        <v>1197</v>
      </c>
      <c r="P14" s="71">
        <f>IF(C14&lt;&gt;Sem.02!C14,VLOOKUP(B14,$D$3:$J$1035,6)+N14,N14+Sem.02!P14)</f>
        <v>9</v>
      </c>
    </row>
    <row r="15" spans="1:86" x14ac:dyDescent="0.3">
      <c r="A15" s="73">
        <f>VLOOKUP(B15,Données!$D$3:$K$1003,4)</f>
        <v>0</v>
      </c>
      <c r="B15" s="99">
        <v>1045</v>
      </c>
      <c r="C15" s="80" t="str">
        <f>IF(B15=Données!$A$40,Données!$B$40,VLOOKUP(B15,Données!$D$3:$K$1003,2))</f>
        <v>Danielle Turgeon</v>
      </c>
      <c r="D15" s="73">
        <f>IF(C15="Dummy",Données!$A$41,IF(C15&lt;&gt;Sem.02!C15,INT((R15+O15)/9),ROUNDDOWN(O15/P15,0)))</f>
        <v>182</v>
      </c>
      <c r="E15" s="53">
        <v>242</v>
      </c>
      <c r="F15" s="53">
        <v>190</v>
      </c>
      <c r="G15" s="53">
        <v>180</v>
      </c>
      <c r="H15" s="53"/>
      <c r="I15" s="53"/>
      <c r="J15" s="53"/>
      <c r="K15" s="53"/>
      <c r="L15" s="53"/>
      <c r="M15" s="71">
        <f t="shared" si="0"/>
        <v>612</v>
      </c>
      <c r="N15" s="71">
        <f t="shared" si="1"/>
        <v>3</v>
      </c>
      <c r="O15" s="72">
        <f>IF(C15&lt;&gt;Sem.02!C15,VLOOKUP(B15,Données!$D$3:$K$1003,5)+M15,M15+Sem.02!O15)</f>
        <v>1638</v>
      </c>
      <c r="P15" s="71">
        <f>IF(C15&lt;&gt;Sem.02!C15,VLOOKUP(B15,$D$3:$J$1035,6)+N15,N15+Sem.02!P15)</f>
        <v>9</v>
      </c>
    </row>
    <row r="16" spans="1:86" x14ac:dyDescent="0.3">
      <c r="A16" s="73">
        <f>VLOOKUP(B16,Données!$D$3:$K$1003,4)</f>
        <v>0</v>
      </c>
      <c r="B16" s="99">
        <v>1068</v>
      </c>
      <c r="C16" s="80" t="str">
        <f>IF(B16=Données!$A$40,Données!$B$40,VLOOKUP(B16,Données!$D$3:$K$1003,2))</f>
        <v>Gilles Tremblay</v>
      </c>
      <c r="D16" s="73">
        <f>IF(C16="Dummy",Données!$A$41,IF(C16&lt;&gt;Sem.02!C16,INT((R16+O16)/9),ROUNDDOWN(O16/P16,0)))</f>
        <v>128</v>
      </c>
      <c r="E16" s="53">
        <v>150</v>
      </c>
      <c r="F16" s="53">
        <v>145</v>
      </c>
      <c r="G16" s="53">
        <v>153</v>
      </c>
      <c r="H16" s="53"/>
      <c r="I16" s="53"/>
      <c r="J16" s="53"/>
      <c r="K16" s="53"/>
      <c r="L16" s="53"/>
      <c r="M16" s="71">
        <f t="shared" si="0"/>
        <v>448</v>
      </c>
      <c r="N16" s="71">
        <f t="shared" si="1"/>
        <v>3</v>
      </c>
      <c r="O16" s="72">
        <f>IF(C16&lt;&gt;Sem.02!C16,VLOOKUP(B16,Données!$D$3:$K$1003,5)+M16,M16+Sem.02!O16)</f>
        <v>1158</v>
      </c>
      <c r="P16" s="71">
        <f>IF(C16&lt;&gt;Sem.02!C16,VLOOKUP(B16,$D$3:$J$1035,6)+N16,N16+Sem.02!P16)</f>
        <v>9</v>
      </c>
    </row>
    <row r="17" spans="1:16" x14ac:dyDescent="0.3">
      <c r="A17" s="75" t="s">
        <v>237</v>
      </c>
      <c r="B17" s="99"/>
      <c r="C17" s="94" t="e">
        <f>VLOOKUP(B17,Données!$D$3:$K$1003,2)</f>
        <v>#N/A</v>
      </c>
      <c r="D17" s="75" t="e">
        <f>VLOOKUP(B17,Données!$D$3:$K$1003,3)</f>
        <v>#N/A</v>
      </c>
      <c r="E17" s="53"/>
      <c r="F17" s="53"/>
      <c r="G17" s="53"/>
      <c r="H17" s="53"/>
      <c r="I17" s="53"/>
      <c r="J17" s="53"/>
      <c r="K17" s="53"/>
      <c r="L17" s="53"/>
      <c r="M17" s="95">
        <f t="shared" ref="M17:M20" si="4">SUM(E17:G17)</f>
        <v>0</v>
      </c>
      <c r="N17" s="95">
        <f t="shared" ref="N17:N20" si="5">COUNTIF(E17:G17,"&gt;0")</f>
        <v>0</v>
      </c>
      <c r="O17" s="96">
        <f>M17</f>
        <v>0</v>
      </c>
      <c r="P17" s="95">
        <f>N17</f>
        <v>0</v>
      </c>
    </row>
    <row r="18" spans="1:16" x14ac:dyDescent="0.3">
      <c r="A18" s="75" t="s">
        <v>237</v>
      </c>
      <c r="B18" s="99"/>
      <c r="C18" s="94" t="e">
        <f>VLOOKUP(B18,Données!$D$3:$K$1003,2)</f>
        <v>#N/A</v>
      </c>
      <c r="D18" s="75" t="e">
        <f>VLOOKUP(B18,Données!$D$3:$K$1003,3)</f>
        <v>#N/A</v>
      </c>
      <c r="E18" s="53"/>
      <c r="F18" s="53"/>
      <c r="G18" s="53"/>
      <c r="H18" s="53"/>
      <c r="I18" s="53"/>
      <c r="J18" s="53"/>
      <c r="K18" s="53"/>
      <c r="L18" s="53"/>
      <c r="M18" s="95">
        <f t="shared" si="4"/>
        <v>0</v>
      </c>
      <c r="N18" s="95">
        <f t="shared" si="5"/>
        <v>0</v>
      </c>
      <c r="O18" s="96">
        <f>M18</f>
        <v>0</v>
      </c>
      <c r="P18" s="95">
        <f>N18</f>
        <v>0</v>
      </c>
    </row>
    <row r="19" spans="1:16" x14ac:dyDescent="0.3">
      <c r="A19" s="90" t="s">
        <v>240</v>
      </c>
      <c r="B19" s="99"/>
      <c r="C19" s="91" t="e">
        <f>VLOOKUP(B19,Données!$D$3:$K$1003,2)</f>
        <v>#N/A</v>
      </c>
      <c r="D19" s="90" t="e">
        <f>IF(C19="Dummy",Données!$A$41,IF(C19&lt;&gt;Sem.02!C19,VLOOKUP(B19,Données!$D$3:$K$1003,3),ROUNDDOWN(O19/P19,0)))</f>
        <v>#N/A</v>
      </c>
      <c r="E19" s="53"/>
      <c r="F19" s="53"/>
      <c r="G19" s="53"/>
      <c r="H19" s="53"/>
      <c r="I19" s="53"/>
      <c r="J19" s="53"/>
      <c r="K19" s="53"/>
      <c r="L19" s="53"/>
      <c r="M19" s="92">
        <f t="shared" si="4"/>
        <v>0</v>
      </c>
      <c r="N19" s="92">
        <f t="shared" si="5"/>
        <v>0</v>
      </c>
      <c r="O19" s="93">
        <f>IF(B19&lt;&gt;Sem.02!B19,M19,M19+Sem.02!O19)</f>
        <v>0</v>
      </c>
      <c r="P19" s="92">
        <f>N19+Sem.02!P19</f>
        <v>0</v>
      </c>
    </row>
    <row r="20" spans="1:16" x14ac:dyDescent="0.3">
      <c r="A20" s="90" t="s">
        <v>240</v>
      </c>
      <c r="B20" s="99"/>
      <c r="C20" s="91" t="e">
        <f>VLOOKUP(B20,Données!$D$3:$K$1003,2)</f>
        <v>#N/A</v>
      </c>
      <c r="D20" s="90" t="e">
        <f>IF(C20="Dummy",Données!$A$41,IF(C20&lt;&gt;Sem.02!C20,VLOOKUP(B20,Données!$D$3:$K$1003,3),ROUNDDOWN(O20/P20,0)))</f>
        <v>#N/A</v>
      </c>
      <c r="E20" s="53"/>
      <c r="F20" s="53"/>
      <c r="G20" s="53"/>
      <c r="H20" s="53"/>
      <c r="I20" s="53"/>
      <c r="J20" s="53"/>
      <c r="K20" s="53"/>
      <c r="L20" s="53"/>
      <c r="M20" s="92">
        <f t="shared" si="4"/>
        <v>0</v>
      </c>
      <c r="N20" s="92">
        <f t="shared" si="5"/>
        <v>0</v>
      </c>
      <c r="O20" s="93">
        <f>M20+Sem.02!O20</f>
        <v>0</v>
      </c>
      <c r="P20" s="92">
        <f>N20+Sem.02!P20</f>
        <v>0</v>
      </c>
    </row>
    <row r="21" spans="1:16" x14ac:dyDescent="0.3">
      <c r="A21" s="70" t="s">
        <v>55</v>
      </c>
      <c r="B21" s="64"/>
      <c r="C21" s="65"/>
      <c r="D21" s="64"/>
      <c r="E21" s="55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865</v>
      </c>
      <c r="F21" s="55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763</v>
      </c>
      <c r="G21" s="55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=D15,IF(G16=0,SUM(G12:G16)+D16,SUM(G12:G16))))))))))))))))</f>
        <v>766</v>
      </c>
      <c r="H21" s="67"/>
      <c r="I21" s="67"/>
      <c r="J21" s="67"/>
      <c r="K21" s="67"/>
      <c r="L21" s="67"/>
      <c r="M21" s="69">
        <f>IF(SUM(E12:G18)=0,"",SUM(E21:G21))</f>
        <v>2394</v>
      </c>
      <c r="N21" s="67"/>
      <c r="O21" s="68"/>
      <c r="P21" s="67"/>
    </row>
    <row r="22" spans="1:16" x14ac:dyDescent="0.3">
      <c r="A22" s="73">
        <f>VLOOKUP(B22,Données!$D$3:$K$1003,4)</f>
        <v>0</v>
      </c>
      <c r="B22" s="99">
        <v>1027</v>
      </c>
      <c r="C22" s="80" t="str">
        <f>IF(B22=Données!$A$40,Données!$B$40,VLOOKUP(B22,Données!$D$3:$K$1003,2))</f>
        <v>Philippe Vignis</v>
      </c>
      <c r="D22" s="73">
        <f>IF(C22="Dummy",Données!$A$41,IF(C22&lt;&gt;Sem.02!C22,INT((R22+O22)/9),ROUNDDOWN(O22/P22,0)))</f>
        <v>144</v>
      </c>
      <c r="E22" s="53">
        <v>149</v>
      </c>
      <c r="F22" s="53">
        <v>86</v>
      </c>
      <c r="G22" s="53">
        <v>141</v>
      </c>
      <c r="H22" s="53"/>
      <c r="I22" s="53"/>
      <c r="J22" s="53"/>
      <c r="K22" s="53"/>
      <c r="L22" s="53"/>
      <c r="M22" s="71">
        <f t="shared" si="0"/>
        <v>376</v>
      </c>
      <c r="N22" s="71">
        <f t="shared" si="1"/>
        <v>3</v>
      </c>
      <c r="O22" s="72">
        <f>IF(C22&lt;&gt;Sem.02!C22,VLOOKUP(B22,Données!$D$3:$K$1003,5)+M22,M22+Sem.02!O22)</f>
        <v>1299</v>
      </c>
      <c r="P22" s="71">
        <f>IF(C22&lt;&gt;Sem.02!C22,VLOOKUP(B22,$D$3:$J$1035,6)+N22,N22+Sem.02!P22)</f>
        <v>9</v>
      </c>
    </row>
    <row r="23" spans="1:16" x14ac:dyDescent="0.3">
      <c r="A23" s="73">
        <f>VLOOKUP(B23,Données!$D$3:$K$1003,4)</f>
        <v>0</v>
      </c>
      <c r="B23" s="99">
        <v>1030</v>
      </c>
      <c r="C23" s="80" t="str">
        <f>IF(B23=Données!$A$40,Données!$B$40,VLOOKUP(B23,Données!$D$3:$K$1003,2))</f>
        <v>Gisèle Prévost</v>
      </c>
      <c r="D23" s="73">
        <f>IF(C23="Dummy",Données!$A$41,IF(C23&lt;&gt;Sem.02!C23,INT((R23+O23)/9),ROUNDDOWN(O23/P23,0)))</f>
        <v>162</v>
      </c>
      <c r="E23" s="53">
        <v>207</v>
      </c>
      <c r="F23" s="53">
        <v>163</v>
      </c>
      <c r="G23" s="53">
        <v>169</v>
      </c>
      <c r="H23" s="53"/>
      <c r="I23" s="53"/>
      <c r="J23" s="53"/>
      <c r="K23" s="53"/>
      <c r="L23" s="53"/>
      <c r="M23" s="71">
        <f t="shared" si="0"/>
        <v>539</v>
      </c>
      <c r="N23" s="71">
        <f t="shared" si="1"/>
        <v>3</v>
      </c>
      <c r="O23" s="72">
        <f>IF(C23&lt;&gt;Sem.02!C23,VLOOKUP(B23,Données!$D$3:$K$1003,5)+M23,M23+Sem.02!O23)</f>
        <v>1458</v>
      </c>
      <c r="P23" s="71">
        <f>IF(C23&lt;&gt;Sem.02!C23,VLOOKUP(B23,$D$3:$J$1035,6)+N23,N23+Sem.02!P23)</f>
        <v>9</v>
      </c>
    </row>
    <row r="24" spans="1:16" x14ac:dyDescent="0.3">
      <c r="A24" s="73">
        <f>VLOOKUP(B24,Données!$D$3:$K$1003,4)</f>
        <v>0</v>
      </c>
      <c r="B24" s="99">
        <v>1041</v>
      </c>
      <c r="C24" s="80" t="str">
        <f>IF(B24=Données!$A$40,Données!$B$40,VLOOKUP(B24,Données!$D$3:$K$1003,2))</f>
        <v>Philippe Renaud</v>
      </c>
      <c r="D24" s="73">
        <f>IF(C24="Dummy",Données!$A$41,IF(C24&lt;&gt;Sem.02!C24,INT((R24+O24)/9),ROUNDDOWN(O24/P24,0)))</f>
        <v>177</v>
      </c>
      <c r="E24" s="53">
        <v>190</v>
      </c>
      <c r="F24" s="53">
        <v>190</v>
      </c>
      <c r="G24" s="53">
        <v>190</v>
      </c>
      <c r="H24" s="53"/>
      <c r="I24" s="53"/>
      <c r="J24" s="53"/>
      <c r="K24" s="53"/>
      <c r="L24" s="53"/>
      <c r="M24" s="71">
        <f t="shared" si="0"/>
        <v>570</v>
      </c>
      <c r="N24" s="71">
        <f t="shared" si="1"/>
        <v>3</v>
      </c>
      <c r="O24" s="72">
        <f>IF(C24&lt;&gt;Sem.02!C24,VLOOKUP(B24,Données!$D$3:$K$1003,5)+M24,M24+Sem.02!O24)</f>
        <v>1599</v>
      </c>
      <c r="P24" s="71">
        <f>IF(C24&lt;&gt;Sem.02!C24,VLOOKUP(B24,$D$3:$J$1035,6)+N24,N24+Sem.02!P24)</f>
        <v>9</v>
      </c>
    </row>
    <row r="25" spans="1:16" x14ac:dyDescent="0.3">
      <c r="A25" s="73">
        <f>VLOOKUP(B25,Données!$D$3:$K$1003,4)</f>
        <v>0</v>
      </c>
      <c r="B25" s="99">
        <v>1046</v>
      </c>
      <c r="C25" s="80" t="str">
        <f>IF(B25=Données!$A$40,Données!$B$40,VLOOKUP(B25,Données!$D$3:$K$1003,2))</f>
        <v>René Courchesne</v>
      </c>
      <c r="D25" s="73">
        <f>IF(C25="Dummy",Données!$A$41,IF(C25&lt;&gt;Sem.02!C25,INT((R25+O25)/9),ROUNDDOWN(O25/P25,0)))</f>
        <v>177</v>
      </c>
      <c r="E25" s="53">
        <v>224</v>
      </c>
      <c r="F25" s="53">
        <v>179</v>
      </c>
      <c r="G25" s="53">
        <v>158</v>
      </c>
      <c r="H25" s="53"/>
      <c r="I25" s="53"/>
      <c r="J25" s="53"/>
      <c r="K25" s="53"/>
      <c r="L25" s="53"/>
      <c r="M25" s="71">
        <f t="shared" si="0"/>
        <v>561</v>
      </c>
      <c r="N25" s="71">
        <f t="shared" si="1"/>
        <v>3</v>
      </c>
      <c r="O25" s="72">
        <f>IF(C25&lt;&gt;Sem.02!C25,VLOOKUP(B25,Données!$D$3:$K$1003,5)+M25,M25+Sem.02!O25)</f>
        <v>1601</v>
      </c>
      <c r="P25" s="71">
        <f>IF(C25&lt;&gt;Sem.02!C25,VLOOKUP(B25,$D$3:$J$1035,6)+N25,N25+Sem.02!P25)</f>
        <v>9</v>
      </c>
    </row>
    <row r="26" spans="1:16" x14ac:dyDescent="0.3">
      <c r="A26" s="73">
        <f>VLOOKUP(B26,Données!$D$3:$K$1003,4)</f>
        <v>0</v>
      </c>
      <c r="B26" s="99">
        <v>1028</v>
      </c>
      <c r="C26" s="80" t="str">
        <f>IF(B26=Données!$A$40,Données!$B$40,VLOOKUP(B26,Données!$D$3:$K$1003,2))</f>
        <v>Claude Baril</v>
      </c>
      <c r="D26" s="73">
        <f>IF(C26="Dummy",Données!$A$41,IF(C26&lt;&gt;Sem.02!C26,INT((R26+O26)/9),ROUNDDOWN(O26/P26,0)))</f>
        <v>138</v>
      </c>
      <c r="E26" s="53">
        <v>173</v>
      </c>
      <c r="F26" s="53">
        <v>173</v>
      </c>
      <c r="G26" s="53">
        <v>127</v>
      </c>
      <c r="H26" s="53"/>
      <c r="I26" s="53"/>
      <c r="J26" s="53"/>
      <c r="K26" s="53"/>
      <c r="L26" s="53"/>
      <c r="M26" s="71">
        <f t="shared" si="0"/>
        <v>473</v>
      </c>
      <c r="N26" s="71">
        <f t="shared" si="1"/>
        <v>3</v>
      </c>
      <c r="O26" s="72">
        <f>IF(C26&lt;&gt;Sem.02!C26,VLOOKUP(B26,Données!$D$3:$K$1003,5)+M26,M26+Sem.02!O26)</f>
        <v>1250</v>
      </c>
      <c r="P26" s="71">
        <f>IF(C26&lt;&gt;Sem.02!C26,VLOOKUP(B26,$D$3:$J$1035,6)+N26,N26+Sem.02!P26)</f>
        <v>9</v>
      </c>
    </row>
    <row r="27" spans="1:16" x14ac:dyDescent="0.3">
      <c r="A27" s="75" t="s">
        <v>237</v>
      </c>
      <c r="B27" s="99"/>
      <c r="C27" s="94" t="e">
        <f>VLOOKUP(B27,Données!$D$3:$K$1003,2)</f>
        <v>#N/A</v>
      </c>
      <c r="D27" s="75" t="e">
        <f>VLOOKUP(B27,Données!$D$3:$K$1003,3)</f>
        <v>#N/A</v>
      </c>
      <c r="E27" s="53"/>
      <c r="F27" s="53"/>
      <c r="G27" s="53"/>
      <c r="H27" s="53"/>
      <c r="I27" s="53"/>
      <c r="J27" s="53"/>
      <c r="K27" s="53"/>
      <c r="L27" s="53"/>
      <c r="M27" s="95">
        <f t="shared" ref="M27:M30" si="6">SUM(E27:G27)</f>
        <v>0</v>
      </c>
      <c r="N27" s="95">
        <f t="shared" ref="N27:N30" si="7">COUNTIF(E27:G27,"&gt;0")</f>
        <v>0</v>
      </c>
      <c r="O27" s="96">
        <f>M27</f>
        <v>0</v>
      </c>
      <c r="P27" s="95">
        <f>N27</f>
        <v>0</v>
      </c>
    </row>
    <row r="28" spans="1:16" x14ac:dyDescent="0.3">
      <c r="A28" s="75" t="s">
        <v>237</v>
      </c>
      <c r="B28" s="99"/>
      <c r="C28" s="94" t="e">
        <f>VLOOKUP(B28,Données!$D$3:$K$1003,2)</f>
        <v>#N/A</v>
      </c>
      <c r="D28" s="75" t="e">
        <f>VLOOKUP(B28,Données!$D$3:$K$1003,3)</f>
        <v>#N/A</v>
      </c>
      <c r="E28" s="53"/>
      <c r="F28" s="53"/>
      <c r="G28" s="53"/>
      <c r="H28" s="53"/>
      <c r="I28" s="53"/>
      <c r="J28" s="53"/>
      <c r="K28" s="53"/>
      <c r="L28" s="53"/>
      <c r="M28" s="95">
        <f t="shared" si="6"/>
        <v>0</v>
      </c>
      <c r="N28" s="95">
        <f t="shared" si="7"/>
        <v>0</v>
      </c>
      <c r="O28" s="96">
        <f>M28</f>
        <v>0</v>
      </c>
      <c r="P28" s="95">
        <f>N28</f>
        <v>0</v>
      </c>
    </row>
    <row r="29" spans="1:16" x14ac:dyDescent="0.3">
      <c r="A29" s="90" t="s">
        <v>240</v>
      </c>
      <c r="B29" s="99"/>
      <c r="C29" s="91" t="e">
        <f>VLOOKUP(B29,Données!$D$3:$K$1003,2)</f>
        <v>#N/A</v>
      </c>
      <c r="D29" s="90" t="e">
        <f>IF(C29="Dummy",Données!$A$41,IF(C29&lt;&gt;Sem.02!C29,VLOOKUP(B29,Données!$D$3:$K$1003,3),ROUNDDOWN(O29/P29,0)))</f>
        <v>#N/A</v>
      </c>
      <c r="E29" s="53"/>
      <c r="F29" s="53"/>
      <c r="G29" s="53"/>
      <c r="H29" s="53"/>
      <c r="I29" s="53"/>
      <c r="J29" s="53"/>
      <c r="K29" s="53"/>
      <c r="L29" s="53"/>
      <c r="M29" s="92">
        <f t="shared" si="6"/>
        <v>0</v>
      </c>
      <c r="N29" s="92">
        <f t="shared" si="7"/>
        <v>0</v>
      </c>
      <c r="O29" s="93">
        <f>M29+Sem.02!O29</f>
        <v>0</v>
      </c>
      <c r="P29" s="92">
        <f>N29+Sem.02!P29</f>
        <v>0</v>
      </c>
    </row>
    <row r="30" spans="1:16" x14ac:dyDescent="0.3">
      <c r="A30" s="90" t="s">
        <v>240</v>
      </c>
      <c r="B30" s="99"/>
      <c r="C30" s="91" t="e">
        <f>VLOOKUP(B30,Données!$D$3:$K$1003,2)</f>
        <v>#N/A</v>
      </c>
      <c r="D30" s="90" t="e">
        <f>IF(C30="Dummy",Données!$A$41,IF(C30&lt;&gt;Sem.02!C30,VLOOKUP(B30,Données!$D$3:$K$1003,3),ROUNDDOWN(O30/P30,0)))</f>
        <v>#N/A</v>
      </c>
      <c r="E30" s="53"/>
      <c r="F30" s="53"/>
      <c r="G30" s="53"/>
      <c r="H30" s="53"/>
      <c r="I30" s="53"/>
      <c r="J30" s="53"/>
      <c r="K30" s="53"/>
      <c r="L30" s="53"/>
      <c r="M30" s="92">
        <f t="shared" si="6"/>
        <v>0</v>
      </c>
      <c r="N30" s="92">
        <f t="shared" si="7"/>
        <v>0</v>
      </c>
      <c r="O30" s="93">
        <f>M30+Sem.02!O30</f>
        <v>0</v>
      </c>
      <c r="P30" s="92">
        <f>N30+Sem.02!P30</f>
        <v>0</v>
      </c>
    </row>
    <row r="31" spans="1:16" x14ac:dyDescent="0.3">
      <c r="A31" s="70" t="s">
        <v>56</v>
      </c>
      <c r="B31" s="64"/>
      <c r="C31" s="65"/>
      <c r="D31" s="64"/>
      <c r="E31" s="55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943</v>
      </c>
      <c r="F31" s="55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791</v>
      </c>
      <c r="G31" s="55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=D25,IF(G26=0,SUM(G22:G26)+D26,SUM(G22:G26))))))))))))))))</f>
        <v>785</v>
      </c>
      <c r="H31" s="67"/>
      <c r="I31" s="67"/>
      <c r="J31" s="67"/>
      <c r="K31" s="67"/>
      <c r="L31" s="67"/>
      <c r="M31" s="69">
        <f>IF(SUM(E22:G28)=0,"",SUM(E31:G31))</f>
        <v>2519</v>
      </c>
      <c r="N31" s="67"/>
      <c r="O31" s="68"/>
      <c r="P31" s="67"/>
    </row>
    <row r="32" spans="1:16" x14ac:dyDescent="0.3">
      <c r="A32" s="73" t="e">
        <f>VLOOKUP(B32,Données!$D$3:$K$1003,4)</f>
        <v>#N/A</v>
      </c>
      <c r="B32" s="99"/>
      <c r="C32" s="80" t="e">
        <f>IF(B32=Données!$A$40,Données!$B$40,VLOOKUP(B32,Données!$D$3:$K$1003,2))</f>
        <v>#N/A</v>
      </c>
      <c r="D32" s="73" t="e">
        <f>IF(C32="Dummy",Données!$A$41,IF(C32&lt;&gt;Sem.02!C32,INT((R32+O32)/9),ROUNDDOWN(O32/P32,0)))</f>
        <v>#N/A</v>
      </c>
      <c r="E32" s="53"/>
      <c r="F32" s="53"/>
      <c r="G32" s="53"/>
      <c r="H32" s="53"/>
      <c r="I32" s="53"/>
      <c r="J32" s="53"/>
      <c r="K32" s="53"/>
      <c r="L32" s="53"/>
      <c r="M32" s="71">
        <f t="shared" si="0"/>
        <v>0</v>
      </c>
      <c r="N32" s="71">
        <f t="shared" si="1"/>
        <v>0</v>
      </c>
      <c r="O32" s="72" t="e">
        <f>IF(C32&lt;&gt;Sem.02!C32,VLOOKUP(B32,Données!$D$3:$K$1003,5)+M32,M32+Sem.02!O32)</f>
        <v>#N/A</v>
      </c>
      <c r="P32" s="71" t="e">
        <f>IF(C32&lt;&gt;Sem.02!C32,VLOOKUP(B32,$D$3:$J$1035,6)+N32,N32+Sem.02!P32)</f>
        <v>#N/A</v>
      </c>
    </row>
    <row r="33" spans="1:16" x14ac:dyDescent="0.3">
      <c r="A33" s="73" t="e">
        <f>VLOOKUP(B33,Données!$D$3:$K$1003,4)</f>
        <v>#N/A</v>
      </c>
      <c r="B33" s="99"/>
      <c r="C33" s="80" t="e">
        <f>IF(B33=Données!$A$40,Données!$B$40,VLOOKUP(B33,Données!$D$3:$K$1003,2))</f>
        <v>#N/A</v>
      </c>
      <c r="D33" s="73" t="e">
        <f>IF(C33="Dummy",Données!$A$41,IF(C33&lt;&gt;Sem.02!C33,INT((R33+O33)/9),ROUNDDOWN(O33/P33,0)))</f>
        <v>#N/A</v>
      </c>
      <c r="E33" s="53"/>
      <c r="F33" s="53"/>
      <c r="G33" s="53"/>
      <c r="H33" s="53"/>
      <c r="I33" s="53"/>
      <c r="J33" s="53"/>
      <c r="K33" s="53"/>
      <c r="L33" s="53"/>
      <c r="M33" s="71">
        <f t="shared" si="0"/>
        <v>0</v>
      </c>
      <c r="N33" s="71">
        <f t="shared" si="1"/>
        <v>0</v>
      </c>
      <c r="O33" s="72" t="e">
        <f>IF(C33&lt;&gt;Sem.02!C33,VLOOKUP(B33,Données!$D$3:$K$1003,5)+M33,M33+Sem.02!O33)</f>
        <v>#N/A</v>
      </c>
      <c r="P33" s="71" t="e">
        <f>IF(C33&lt;&gt;Sem.02!C33,VLOOKUP(B33,$D$3:$J$1035,6)+N33,N33+Sem.02!P33)</f>
        <v>#N/A</v>
      </c>
    </row>
    <row r="34" spans="1:16" x14ac:dyDescent="0.3">
      <c r="A34" s="73" t="e">
        <f>VLOOKUP(B34,Données!$D$3:$K$1003,4)</f>
        <v>#N/A</v>
      </c>
      <c r="B34" s="99"/>
      <c r="C34" s="80" t="e">
        <f>IF(B34=Données!$A$40,Données!$B$40,VLOOKUP(B34,Données!$D$3:$K$1003,2))</f>
        <v>#N/A</v>
      </c>
      <c r="D34" s="73" t="e">
        <f>IF(C34="Dummy",Données!$A$41,IF(C34&lt;&gt;Sem.02!C34,INT((R34+O34)/9),ROUNDDOWN(O34/P34,0)))</f>
        <v>#N/A</v>
      </c>
      <c r="E34" s="53"/>
      <c r="F34" s="53"/>
      <c r="G34" s="53"/>
      <c r="H34" s="53"/>
      <c r="I34" s="53"/>
      <c r="J34" s="53"/>
      <c r="K34" s="53"/>
      <c r="L34" s="53"/>
      <c r="M34" s="71">
        <f t="shared" si="0"/>
        <v>0</v>
      </c>
      <c r="N34" s="71">
        <f t="shared" si="1"/>
        <v>0</v>
      </c>
      <c r="O34" s="72" t="e">
        <f>IF(C34&lt;&gt;Sem.02!C34,VLOOKUP(B34,Données!$D$3:$K$1003,5)+M34,M34+Sem.02!O34)</f>
        <v>#N/A</v>
      </c>
      <c r="P34" s="71" t="e">
        <f>IF(C34&lt;&gt;Sem.02!C34,VLOOKUP(B34,$D$3:$J$1035,6)+N34,N34+Sem.02!P34)</f>
        <v>#N/A</v>
      </c>
    </row>
    <row r="35" spans="1:16" x14ac:dyDescent="0.3">
      <c r="A35" s="73" t="e">
        <f>VLOOKUP(B35,Données!$D$3:$K$1003,4)</f>
        <v>#N/A</v>
      </c>
      <c r="B35" s="99"/>
      <c r="C35" s="80" t="e">
        <f>IF(B35=Données!$A$40,Données!$B$40,VLOOKUP(B35,Données!$D$3:$K$1003,2))</f>
        <v>#N/A</v>
      </c>
      <c r="D35" s="73" t="e">
        <f>IF(C35="Dummy",Données!$A$41,IF(C35&lt;&gt;Sem.02!C35,INT((R35+O35)/9),ROUNDDOWN(O35/P35,0)))</f>
        <v>#N/A</v>
      </c>
      <c r="E35" s="53"/>
      <c r="F35" s="53"/>
      <c r="G35" s="53"/>
      <c r="H35" s="53"/>
      <c r="I35" s="53"/>
      <c r="J35" s="53"/>
      <c r="K35" s="53"/>
      <c r="L35" s="53"/>
      <c r="M35" s="71">
        <f t="shared" si="0"/>
        <v>0</v>
      </c>
      <c r="N35" s="71">
        <f t="shared" si="1"/>
        <v>0</v>
      </c>
      <c r="O35" s="72" t="e">
        <f>IF(C35&lt;&gt;Sem.02!C35,VLOOKUP(B35,Données!$D$3:$K$1003,5)+M35,M35+Sem.02!O35)</f>
        <v>#N/A</v>
      </c>
      <c r="P35" s="71" t="e">
        <f>IF(C35&lt;&gt;Sem.02!C35,VLOOKUP(B35,$D$3:$J$1035,6)+N35,N35+Sem.02!P35)</f>
        <v>#N/A</v>
      </c>
    </row>
    <row r="36" spans="1:16" x14ac:dyDescent="0.3">
      <c r="A36" s="73" t="e">
        <f>VLOOKUP(B36,Données!$D$3:$K$1003,4)</f>
        <v>#N/A</v>
      </c>
      <c r="B36" s="99"/>
      <c r="C36" s="80" t="e">
        <f>IF(B36=Données!$A$40,Données!$B$40,VLOOKUP(B36,Données!$D$3:$K$1003,2))</f>
        <v>#N/A</v>
      </c>
      <c r="D36" s="73" t="e">
        <f>IF(C36="Dummy",Données!$A$41,IF(C36&lt;&gt;Sem.02!C36,INT((R36+O36)/9),ROUNDDOWN(O36/P36,0)))</f>
        <v>#N/A</v>
      </c>
      <c r="E36" s="53"/>
      <c r="F36" s="53"/>
      <c r="G36" s="53"/>
      <c r="H36" s="53"/>
      <c r="I36" s="53"/>
      <c r="J36" s="53"/>
      <c r="K36" s="53"/>
      <c r="L36" s="53"/>
      <c r="M36" s="71">
        <f t="shared" si="0"/>
        <v>0</v>
      </c>
      <c r="N36" s="71">
        <f t="shared" si="1"/>
        <v>0</v>
      </c>
      <c r="O36" s="72" t="e">
        <f>IF(C36&lt;&gt;Sem.02!C36,VLOOKUP(B36,Données!$D$3:$K$1003,5)+M36,M36+Sem.02!O36)</f>
        <v>#N/A</v>
      </c>
      <c r="P36" s="71" t="e">
        <f>IF(C36&lt;&gt;Sem.02!C36,VLOOKUP(B36,$D$3:$J$1035,6)+N36,N36+Sem.02!P36)</f>
        <v>#N/A</v>
      </c>
    </row>
    <row r="37" spans="1:16" x14ac:dyDescent="0.3">
      <c r="A37" s="75" t="s">
        <v>237</v>
      </c>
      <c r="B37" s="99"/>
      <c r="C37" s="94" t="e">
        <f>VLOOKUP(B37,Données!$D$3:$K$1003,2)</f>
        <v>#N/A</v>
      </c>
      <c r="D37" s="75" t="e">
        <f>VLOOKUP(B37,Données!$D$3:$K$1003,3)</f>
        <v>#N/A</v>
      </c>
      <c r="E37" s="53"/>
      <c r="F37" s="53"/>
      <c r="G37" s="53"/>
      <c r="H37" s="53"/>
      <c r="I37" s="53"/>
      <c r="J37" s="53"/>
      <c r="K37" s="53"/>
      <c r="L37" s="53"/>
      <c r="M37" s="95">
        <f t="shared" ref="M37:M40" si="8">SUM(E37:G37)</f>
        <v>0</v>
      </c>
      <c r="N37" s="95">
        <f t="shared" ref="N37:N40" si="9">COUNTIF(E37:G37,"&gt;0")</f>
        <v>0</v>
      </c>
      <c r="O37" s="96">
        <f>M37</f>
        <v>0</v>
      </c>
      <c r="P37" s="95">
        <f>N37</f>
        <v>0</v>
      </c>
    </row>
    <row r="38" spans="1:16" x14ac:dyDescent="0.3">
      <c r="A38" s="75" t="s">
        <v>237</v>
      </c>
      <c r="B38" s="99"/>
      <c r="C38" s="94" t="e">
        <f>VLOOKUP(B38,Données!$D$3:$K$1003,2)</f>
        <v>#N/A</v>
      </c>
      <c r="D38" s="75" t="e">
        <f>VLOOKUP(B38,Données!$D$3:$K$1003,3)</f>
        <v>#N/A</v>
      </c>
      <c r="E38" s="53"/>
      <c r="F38" s="53"/>
      <c r="G38" s="53"/>
      <c r="H38" s="53"/>
      <c r="I38" s="53"/>
      <c r="J38" s="53"/>
      <c r="K38" s="53"/>
      <c r="L38" s="53"/>
      <c r="M38" s="95">
        <f t="shared" si="8"/>
        <v>0</v>
      </c>
      <c r="N38" s="95">
        <f t="shared" si="9"/>
        <v>0</v>
      </c>
      <c r="O38" s="96">
        <f>M38</f>
        <v>0</v>
      </c>
      <c r="P38" s="95">
        <f>N38</f>
        <v>0</v>
      </c>
    </row>
    <row r="39" spans="1:16" x14ac:dyDescent="0.3">
      <c r="A39" s="90" t="s">
        <v>240</v>
      </c>
      <c r="B39" s="99"/>
      <c r="C39" s="91" t="e">
        <f>VLOOKUP(B39,Données!$D$3:$K$1003,2)</f>
        <v>#N/A</v>
      </c>
      <c r="D39" s="90" t="e">
        <f>IF(C39="Dummy",Données!$A$41,IF(C39&lt;&gt;Sem.02!C39,VLOOKUP(B39,Données!$D$3:$K$1003,3),ROUNDDOWN(O39/P39,0)))</f>
        <v>#N/A</v>
      </c>
      <c r="E39" s="53"/>
      <c r="F39" s="53"/>
      <c r="G39" s="53"/>
      <c r="H39" s="53"/>
      <c r="I39" s="53"/>
      <c r="J39" s="53"/>
      <c r="K39" s="53"/>
      <c r="L39" s="53"/>
      <c r="M39" s="92">
        <f t="shared" si="8"/>
        <v>0</v>
      </c>
      <c r="N39" s="92">
        <f t="shared" si="9"/>
        <v>0</v>
      </c>
      <c r="O39" s="93">
        <f>M39+Sem.02!O39</f>
        <v>0</v>
      </c>
      <c r="P39" s="92">
        <f>N39+Sem.02!P39</f>
        <v>0</v>
      </c>
    </row>
    <row r="40" spans="1:16" x14ac:dyDescent="0.3">
      <c r="A40" s="90" t="s">
        <v>240</v>
      </c>
      <c r="B40" s="99"/>
      <c r="C40" s="91" t="e">
        <f>VLOOKUP(B40,Données!$D$3:$K$1003,2)</f>
        <v>#N/A</v>
      </c>
      <c r="D40" s="90" t="e">
        <f>IF(C40="Dummy",Données!$A$41,IF(C40&lt;&gt;Sem.02!C40,VLOOKUP(B40,Données!$D$3:$K$1003,3),ROUNDDOWN(O40/P40,0)))</f>
        <v>#N/A</v>
      </c>
      <c r="E40" s="53"/>
      <c r="F40" s="53"/>
      <c r="G40" s="53"/>
      <c r="H40" s="53"/>
      <c r="I40" s="53"/>
      <c r="J40" s="53"/>
      <c r="K40" s="53"/>
      <c r="L40" s="53"/>
      <c r="M40" s="92">
        <f t="shared" si="8"/>
        <v>0</v>
      </c>
      <c r="N40" s="92">
        <f t="shared" si="9"/>
        <v>0</v>
      </c>
      <c r="O40" s="93">
        <f>M40+Sem.02!O40</f>
        <v>0</v>
      </c>
      <c r="P40" s="92">
        <f>N40+Sem.02!P40</f>
        <v>0</v>
      </c>
    </row>
    <row r="41" spans="1:16" x14ac:dyDescent="0.3">
      <c r="A41" s="70" t="s">
        <v>57</v>
      </c>
      <c r="B41" s="64"/>
      <c r="C41" s="65"/>
      <c r="D41" s="64"/>
      <c r="E41" s="55" t="e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#N/A</v>
      </c>
      <c r="F41" s="55" t="e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#N/A</v>
      </c>
      <c r="G41" s="55" t="e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=D35,IF(G36=0,SUM(G32:G36)+D36,SUM(G32:G36))))))))))))))))</f>
        <v>#N/A</v>
      </c>
      <c r="H41" s="67"/>
      <c r="I41" s="67"/>
      <c r="J41" s="67"/>
      <c r="K41" s="67"/>
      <c r="L41" s="67"/>
      <c r="M41" s="69" t="str">
        <f>IF(SUM(E32:G38)=0,"",SUM(E41:G41))</f>
        <v/>
      </c>
      <c r="N41" s="67"/>
      <c r="O41" s="68"/>
      <c r="P41" s="67"/>
    </row>
    <row r="42" spans="1:16" x14ac:dyDescent="0.3">
      <c r="A42" s="73" t="e">
        <f>VLOOKUP(B42,Données!$D$3:$K$1003,4)</f>
        <v>#N/A</v>
      </c>
      <c r="B42" s="99"/>
      <c r="C42" s="80" t="e">
        <f>IF(B42=Données!$A$40,Données!$B$40,VLOOKUP(B42,Données!$D$3:$K$1003,2))</f>
        <v>#N/A</v>
      </c>
      <c r="D42" s="73" t="e">
        <f>IF(C42="Dummy",Données!$A$41,IF(C42&lt;&gt;Sem.02!C42,INT((R42+O42)/9),ROUNDDOWN(O42/P42,0)))</f>
        <v>#N/A</v>
      </c>
      <c r="E42" s="53"/>
      <c r="F42" s="53"/>
      <c r="G42" s="53"/>
      <c r="H42" s="53"/>
      <c r="I42" s="53"/>
      <c r="J42" s="53"/>
      <c r="K42" s="53"/>
      <c r="L42" s="53"/>
      <c r="M42" s="71">
        <f t="shared" si="0"/>
        <v>0</v>
      </c>
      <c r="N42" s="71">
        <f t="shared" si="1"/>
        <v>0</v>
      </c>
      <c r="O42" s="72" t="e">
        <f>IF(C42&lt;&gt;Sem.02!C42,VLOOKUP(B42,Données!$D$3:$K$1003,5)+M42,M42+Sem.02!O42)</f>
        <v>#N/A</v>
      </c>
      <c r="P42" s="71" t="e">
        <f>IF(C42&lt;&gt;Sem.02!C42,VLOOKUP(B42,$D$3:$J$1035,6)+N42,N42+Sem.02!P42)</f>
        <v>#N/A</v>
      </c>
    </row>
    <row r="43" spans="1:16" x14ac:dyDescent="0.3">
      <c r="A43" s="73" t="e">
        <f>VLOOKUP(B43,Données!$D$3:$K$1003,4)</f>
        <v>#N/A</v>
      </c>
      <c r="B43" s="99"/>
      <c r="C43" s="80" t="e">
        <f>IF(B43=Données!$A$40,Données!$B$40,VLOOKUP(B43,Données!$D$3:$K$1003,2))</f>
        <v>#N/A</v>
      </c>
      <c r="D43" s="73" t="e">
        <f>IF(C43="Dummy",Données!$A$41,IF(C43&lt;&gt;Sem.02!C43,INT((R43+O43)/9),ROUNDDOWN(O43/P43,0)))</f>
        <v>#N/A</v>
      </c>
      <c r="E43" s="53"/>
      <c r="F43" s="53"/>
      <c r="G43" s="53"/>
      <c r="H43" s="53"/>
      <c r="I43" s="53"/>
      <c r="J43" s="53"/>
      <c r="K43" s="53"/>
      <c r="L43" s="53"/>
      <c r="M43" s="71">
        <f t="shared" si="0"/>
        <v>0</v>
      </c>
      <c r="N43" s="71">
        <f t="shared" si="1"/>
        <v>0</v>
      </c>
      <c r="O43" s="72" t="e">
        <f>IF(C43&lt;&gt;Sem.02!C43,VLOOKUP(B43,Données!$D$3:$K$1003,5)+M43,M43+Sem.02!O43)</f>
        <v>#N/A</v>
      </c>
      <c r="P43" s="71" t="e">
        <f>IF(C43&lt;&gt;Sem.02!C43,VLOOKUP(B43,$D$3:$J$1035,6)+N43,N43+Sem.02!P43)</f>
        <v>#N/A</v>
      </c>
    </row>
    <row r="44" spans="1:16" x14ac:dyDescent="0.3">
      <c r="A44" s="73" t="e">
        <f>VLOOKUP(B44,Données!$D$3:$K$1003,4)</f>
        <v>#N/A</v>
      </c>
      <c r="B44" s="99"/>
      <c r="C44" s="80" t="e">
        <f>IF(B44=Données!$A$40,Données!$B$40,VLOOKUP(B44,Données!$D$3:$K$1003,2))</f>
        <v>#N/A</v>
      </c>
      <c r="D44" s="73" t="e">
        <f>IF(C44="Dummy",Données!$A$41,IF(C44&lt;&gt;Sem.02!C44,INT((R44+O44)/9),ROUNDDOWN(O44/P44,0)))</f>
        <v>#N/A</v>
      </c>
      <c r="E44" s="53"/>
      <c r="F44" s="53"/>
      <c r="G44" s="53"/>
      <c r="H44" s="53"/>
      <c r="I44" s="53"/>
      <c r="J44" s="53"/>
      <c r="K44" s="53"/>
      <c r="L44" s="53"/>
      <c r="M44" s="71">
        <f t="shared" si="0"/>
        <v>0</v>
      </c>
      <c r="N44" s="71">
        <f t="shared" si="1"/>
        <v>0</v>
      </c>
      <c r="O44" s="72" t="e">
        <f>IF(C44&lt;&gt;Sem.02!C44,VLOOKUP(B44,Données!$D$3:$K$1003,5)+M44,M44+Sem.02!O44)</f>
        <v>#N/A</v>
      </c>
      <c r="P44" s="71" t="e">
        <f>IF(C44&lt;&gt;Sem.02!C44,VLOOKUP(B44,$D$3:$J$1035,6)+N44,N44+Sem.02!P44)</f>
        <v>#N/A</v>
      </c>
    </row>
    <row r="45" spans="1:16" x14ac:dyDescent="0.3">
      <c r="A45" s="73" t="e">
        <f>VLOOKUP(B45,Données!$D$3:$K$1003,4)</f>
        <v>#N/A</v>
      </c>
      <c r="B45" s="99"/>
      <c r="C45" s="80" t="e">
        <f>IF(B45=Données!$A$40,Données!$B$40,VLOOKUP(B45,Données!$D$3:$K$1003,2))</f>
        <v>#N/A</v>
      </c>
      <c r="D45" s="73" t="e">
        <f>IF(C45="Dummy",Données!$A$41,IF(C45&lt;&gt;Sem.02!C45,INT((R45+O45)/9),ROUNDDOWN(O45/P45,0)))</f>
        <v>#N/A</v>
      </c>
      <c r="E45" s="53"/>
      <c r="F45" s="53"/>
      <c r="G45" s="53"/>
      <c r="H45" s="53"/>
      <c r="I45" s="53"/>
      <c r="J45" s="53"/>
      <c r="K45" s="53"/>
      <c r="L45" s="53"/>
      <c r="M45" s="71">
        <f t="shared" si="0"/>
        <v>0</v>
      </c>
      <c r="N45" s="71">
        <f t="shared" si="1"/>
        <v>0</v>
      </c>
      <c r="O45" s="72" t="e">
        <f>IF(C45&lt;&gt;Sem.02!C45,VLOOKUP(B45,Données!$D$3:$K$1003,5)+M45,M45+Sem.02!O45)</f>
        <v>#N/A</v>
      </c>
      <c r="P45" s="71" t="e">
        <f>IF(C45&lt;&gt;Sem.02!C45,VLOOKUP(B45,$D$3:$J$1035,6)+N45,N45+Sem.02!P45)</f>
        <v>#N/A</v>
      </c>
    </row>
    <row r="46" spans="1:16" x14ac:dyDescent="0.3">
      <c r="A46" s="73" t="e">
        <f>VLOOKUP(B46,Données!$D$3:$K$1003,4)</f>
        <v>#N/A</v>
      </c>
      <c r="B46" s="99"/>
      <c r="C46" s="80" t="e">
        <f>IF(B46=Données!$A$40,Données!$B$40,VLOOKUP(B46,Données!$D$3:$K$1003,2))</f>
        <v>#N/A</v>
      </c>
      <c r="D46" s="73" t="e">
        <f>IF(C46="Dummy",Données!$A$41,IF(C46&lt;&gt;Sem.02!C46,INT((R46+O46)/9),ROUNDDOWN(O46/P46,0)))</f>
        <v>#N/A</v>
      </c>
      <c r="E46" s="53"/>
      <c r="F46" s="53"/>
      <c r="G46" s="53"/>
      <c r="H46" s="53"/>
      <c r="I46" s="53"/>
      <c r="J46" s="53"/>
      <c r="K46" s="53"/>
      <c r="L46" s="53"/>
      <c r="M46" s="71">
        <f t="shared" si="0"/>
        <v>0</v>
      </c>
      <c r="N46" s="71">
        <f t="shared" si="1"/>
        <v>0</v>
      </c>
      <c r="O46" s="72" t="e">
        <f>IF(C46&lt;&gt;Sem.02!C46,VLOOKUP(B46,Données!$D$3:$K$1003,5)+M46,M46+Sem.02!O46)</f>
        <v>#N/A</v>
      </c>
      <c r="P46" s="71" t="e">
        <f>IF(C46&lt;&gt;Sem.02!C46,VLOOKUP(B46,$D$3:$J$1035,6)+N46,N46+Sem.02!P46)</f>
        <v>#N/A</v>
      </c>
    </row>
    <row r="47" spans="1:16" x14ac:dyDescent="0.3">
      <c r="A47" s="75" t="s">
        <v>237</v>
      </c>
      <c r="B47" s="99"/>
      <c r="C47" s="94" t="e">
        <f>VLOOKUP(B47,Données!$D$3:$K$1003,2)</f>
        <v>#N/A</v>
      </c>
      <c r="D47" s="75" t="e">
        <f>VLOOKUP(B47,Données!$D$3:$K$1003,3)</f>
        <v>#N/A</v>
      </c>
      <c r="E47" s="53"/>
      <c r="F47" s="53"/>
      <c r="G47" s="53"/>
      <c r="H47" s="53"/>
      <c r="I47" s="53"/>
      <c r="J47" s="53"/>
      <c r="K47" s="53"/>
      <c r="L47" s="53"/>
      <c r="M47" s="95">
        <f t="shared" ref="M47:M50" si="10">SUM(E47:G47)</f>
        <v>0</v>
      </c>
      <c r="N47" s="95">
        <f t="shared" ref="N47:N50" si="11">COUNTIF(E47:G47,"&gt;0")</f>
        <v>0</v>
      </c>
      <c r="O47" s="96">
        <f>M47</f>
        <v>0</v>
      </c>
      <c r="P47" s="95">
        <f>N47</f>
        <v>0</v>
      </c>
    </row>
    <row r="48" spans="1:16" x14ac:dyDescent="0.3">
      <c r="A48" s="75" t="s">
        <v>237</v>
      </c>
      <c r="B48" s="99"/>
      <c r="C48" s="94" t="e">
        <f>VLOOKUP(B48,Données!$D$3:$K$1003,2)</f>
        <v>#N/A</v>
      </c>
      <c r="D48" s="75" t="e">
        <f>VLOOKUP(B48,Données!$D$3:$K$1003,3)</f>
        <v>#N/A</v>
      </c>
      <c r="E48" s="53"/>
      <c r="F48" s="53"/>
      <c r="G48" s="53"/>
      <c r="H48" s="53"/>
      <c r="I48" s="53"/>
      <c r="J48" s="53"/>
      <c r="K48" s="53"/>
      <c r="L48" s="53"/>
      <c r="M48" s="95">
        <f t="shared" si="10"/>
        <v>0</v>
      </c>
      <c r="N48" s="95">
        <f t="shared" si="11"/>
        <v>0</v>
      </c>
      <c r="O48" s="96">
        <f>M48</f>
        <v>0</v>
      </c>
      <c r="P48" s="95">
        <f>N48</f>
        <v>0</v>
      </c>
    </row>
    <row r="49" spans="1:16" x14ac:dyDescent="0.3">
      <c r="A49" s="90" t="s">
        <v>240</v>
      </c>
      <c r="B49" s="99"/>
      <c r="C49" s="91" t="e">
        <f>VLOOKUP(B49,Données!$D$3:$K$1003,2)</f>
        <v>#N/A</v>
      </c>
      <c r="D49" s="90" t="e">
        <f>IF(C49="Dummy",Données!$A$41,IF(C49&lt;&gt;Sem.02!C49,VLOOKUP(B49,Données!$D$3:$K$1003,3),ROUNDDOWN(O49/P49,0)))</f>
        <v>#N/A</v>
      </c>
      <c r="E49" s="53"/>
      <c r="F49" s="53"/>
      <c r="G49" s="53"/>
      <c r="H49" s="53"/>
      <c r="I49" s="53"/>
      <c r="J49" s="53"/>
      <c r="K49" s="53"/>
      <c r="L49" s="53"/>
      <c r="M49" s="92">
        <f t="shared" si="10"/>
        <v>0</v>
      </c>
      <c r="N49" s="92">
        <f t="shared" si="11"/>
        <v>0</v>
      </c>
      <c r="O49" s="93">
        <f>M49+Sem.02!O49</f>
        <v>0</v>
      </c>
      <c r="P49" s="92">
        <f>N49+Sem.02!P49</f>
        <v>0</v>
      </c>
    </row>
    <row r="50" spans="1:16" x14ac:dyDescent="0.3">
      <c r="A50" s="90" t="s">
        <v>240</v>
      </c>
      <c r="B50" s="99"/>
      <c r="C50" s="91" t="e">
        <f>VLOOKUP(B50,Données!$D$3:$K$1003,2)</f>
        <v>#N/A</v>
      </c>
      <c r="D50" s="90" t="e">
        <f>IF(C50="Dummy",Données!$A$41,IF(C50&lt;&gt;Sem.02!C50,VLOOKUP(B50,Données!$D$3:$K$1003,3),ROUNDDOWN(O50/P50,0)))</f>
        <v>#N/A</v>
      </c>
      <c r="E50" s="53"/>
      <c r="F50" s="53"/>
      <c r="G50" s="53"/>
      <c r="H50" s="53"/>
      <c r="I50" s="53"/>
      <c r="J50" s="53"/>
      <c r="K50" s="53"/>
      <c r="L50" s="53"/>
      <c r="M50" s="92">
        <f t="shared" si="10"/>
        <v>0</v>
      </c>
      <c r="N50" s="92">
        <f t="shared" si="11"/>
        <v>0</v>
      </c>
      <c r="O50" s="93">
        <f>M50+Sem.02!O50</f>
        <v>0</v>
      </c>
      <c r="P50" s="92">
        <f>N50+Sem.02!P50</f>
        <v>0</v>
      </c>
    </row>
    <row r="51" spans="1:16" x14ac:dyDescent="0.3">
      <c r="A51" s="70" t="s">
        <v>58</v>
      </c>
      <c r="B51" s="64"/>
      <c r="C51" s="65"/>
      <c r="D51" s="64"/>
      <c r="E51" s="55" t="e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#N/A</v>
      </c>
      <c r="F51" s="55" t="e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#N/A</v>
      </c>
      <c r="G51" s="55" t="e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=D45,IF(G46=0,SUM(G42:G46)+D46,SUM(G42:G46))))))))))))))))</f>
        <v>#N/A</v>
      </c>
      <c r="H51" s="67"/>
      <c r="I51" s="67"/>
      <c r="J51" s="67"/>
      <c r="K51" s="67"/>
      <c r="L51" s="67"/>
      <c r="M51" s="69" t="str">
        <f>IF(SUM(E42:G48)=0,"",SUM(E51:G51))</f>
        <v/>
      </c>
      <c r="N51" s="67"/>
      <c r="O51" s="68"/>
      <c r="P51" s="67"/>
    </row>
    <row r="52" spans="1:16" x14ac:dyDescent="0.3">
      <c r="A52" s="73" t="e">
        <f>VLOOKUP(B52,Données!$D$3:$K$1003,4)</f>
        <v>#N/A</v>
      </c>
      <c r="B52" s="99"/>
      <c r="C52" s="80" t="e">
        <f>IF(B52=Données!$A$40,Données!$B$40,VLOOKUP(B52,Données!$D$3:$K$1003,2))</f>
        <v>#N/A</v>
      </c>
      <c r="D52" s="73" t="e">
        <f>IF(C52="Dummy",Données!$A$41,IF(C52&lt;&gt;Sem.02!C52,INT((R52+O52)/9),ROUNDDOWN(O52/P52,0)))</f>
        <v>#N/A</v>
      </c>
      <c r="E52" s="53"/>
      <c r="F52" s="53"/>
      <c r="G52" s="53"/>
      <c r="H52" s="53"/>
      <c r="I52" s="53"/>
      <c r="J52" s="53"/>
      <c r="K52" s="53"/>
      <c r="L52" s="53"/>
      <c r="M52" s="71">
        <f t="shared" si="0"/>
        <v>0</v>
      </c>
      <c r="N52" s="71">
        <f t="shared" si="1"/>
        <v>0</v>
      </c>
      <c r="O52" s="72" t="e">
        <f>IF(C52&lt;&gt;Sem.02!C52,VLOOKUP(B52,Données!$D$3:$K$1003,5)+M52,M52+Sem.02!O52)</f>
        <v>#N/A</v>
      </c>
      <c r="P52" s="71" t="e">
        <f>IF(C52&lt;&gt;Sem.02!C52,VLOOKUP(B52,$D$3:$J$1035,6)+N52,N52+Sem.02!P52)</f>
        <v>#N/A</v>
      </c>
    </row>
    <row r="53" spans="1:16" x14ac:dyDescent="0.3">
      <c r="A53" s="73" t="e">
        <f>VLOOKUP(B53,Données!$D$3:$K$1003,4)</f>
        <v>#N/A</v>
      </c>
      <c r="B53" s="99"/>
      <c r="C53" s="80" t="e">
        <f>IF(B53=Données!$A$40,Données!$B$40,VLOOKUP(B53,Données!$D$3:$K$1003,2))</f>
        <v>#N/A</v>
      </c>
      <c r="D53" s="73" t="e">
        <f>IF(C53="Dummy",Données!$A$41,IF(C53&lt;&gt;Sem.02!C53,INT((R53+O53)/9),ROUNDDOWN(O53/P53,0)))</f>
        <v>#N/A</v>
      </c>
      <c r="E53" s="53"/>
      <c r="F53" s="53"/>
      <c r="G53" s="53"/>
      <c r="H53" s="53"/>
      <c r="I53" s="53"/>
      <c r="J53" s="53"/>
      <c r="K53" s="53"/>
      <c r="L53" s="53"/>
      <c r="M53" s="71">
        <f t="shared" si="0"/>
        <v>0</v>
      </c>
      <c r="N53" s="71">
        <f t="shared" si="1"/>
        <v>0</v>
      </c>
      <c r="O53" s="72" t="e">
        <f>IF(C53&lt;&gt;Sem.02!C53,VLOOKUP(B53,Données!$D$3:$K$1003,5)+M53,M53+Sem.02!O53)</f>
        <v>#N/A</v>
      </c>
      <c r="P53" s="71" t="e">
        <f>IF(C53&lt;&gt;Sem.02!C53,VLOOKUP(B53,$D$3:$J$1035,6)+N53,N53+Sem.02!P53)</f>
        <v>#N/A</v>
      </c>
    </row>
    <row r="54" spans="1:16" x14ac:dyDescent="0.3">
      <c r="A54" s="73" t="e">
        <f>VLOOKUP(B54,Données!$D$3:$K$1003,4)</f>
        <v>#N/A</v>
      </c>
      <c r="B54" s="99"/>
      <c r="C54" s="80" t="e">
        <f>IF(B54=Données!$A$40,Données!$B$40,VLOOKUP(B54,Données!$D$3:$K$1003,2))</f>
        <v>#N/A</v>
      </c>
      <c r="D54" s="73" t="e">
        <f>IF(C54="Dummy",Données!$A$41,IF(C54&lt;&gt;Sem.02!C54,INT((R54+O54)/9),ROUNDDOWN(O54/P54,0)))</f>
        <v>#N/A</v>
      </c>
      <c r="E54" s="53"/>
      <c r="F54" s="53"/>
      <c r="G54" s="53"/>
      <c r="H54" s="53"/>
      <c r="I54" s="53"/>
      <c r="J54" s="53"/>
      <c r="K54" s="53"/>
      <c r="L54" s="53"/>
      <c r="M54" s="71">
        <f t="shared" si="0"/>
        <v>0</v>
      </c>
      <c r="N54" s="71">
        <f t="shared" si="1"/>
        <v>0</v>
      </c>
      <c r="O54" s="72" t="e">
        <f>IF(C54&lt;&gt;Sem.02!C54,VLOOKUP(B54,Données!$D$3:$K$1003,5)+M54,M54+Sem.02!O54)</f>
        <v>#N/A</v>
      </c>
      <c r="P54" s="71" t="e">
        <f>IF(C54&lt;&gt;Sem.02!C54,VLOOKUP(B54,$D$3:$J$1035,6)+N54,N54+Sem.02!P54)</f>
        <v>#N/A</v>
      </c>
    </row>
    <row r="55" spans="1:16" x14ac:dyDescent="0.3">
      <c r="A55" s="73" t="e">
        <f>VLOOKUP(B55,Données!$D$3:$K$1003,4)</f>
        <v>#N/A</v>
      </c>
      <c r="B55" s="99"/>
      <c r="C55" s="80" t="e">
        <f>IF(B55=Données!$A$40,Données!$B$40,VLOOKUP(B55,Données!$D$3:$K$1003,2))</f>
        <v>#N/A</v>
      </c>
      <c r="D55" s="73" t="e">
        <f>IF(C55="Dummy",Données!$A$41,IF(C55&lt;&gt;Sem.02!C55,INT((R55+O55)/9),ROUNDDOWN(O55/P55,0)))</f>
        <v>#N/A</v>
      </c>
      <c r="E55" s="53"/>
      <c r="F55" s="53"/>
      <c r="G55" s="53"/>
      <c r="H55" s="53"/>
      <c r="I55" s="53"/>
      <c r="J55" s="53"/>
      <c r="K55" s="53"/>
      <c r="L55" s="53"/>
      <c r="M55" s="71">
        <f t="shared" si="0"/>
        <v>0</v>
      </c>
      <c r="N55" s="71">
        <f t="shared" si="1"/>
        <v>0</v>
      </c>
      <c r="O55" s="72" t="e">
        <f>IF(C55&lt;&gt;Sem.02!C55,VLOOKUP(B55,Données!$D$3:$K$1003,5)+M55,M55+Sem.02!O55)</f>
        <v>#N/A</v>
      </c>
      <c r="P55" s="71" t="e">
        <f>IF(C55&lt;&gt;Sem.02!C55,VLOOKUP(B55,$D$3:$J$1035,6)+N55,N55+Sem.02!P55)</f>
        <v>#N/A</v>
      </c>
    </row>
    <row r="56" spans="1:16" x14ac:dyDescent="0.3">
      <c r="A56" s="73" t="e">
        <f>VLOOKUP(B56,Données!$D$3:$K$1003,4)</f>
        <v>#N/A</v>
      </c>
      <c r="B56" s="99"/>
      <c r="C56" s="80" t="e">
        <f>IF(B56=Données!$A$40,Données!$B$40,VLOOKUP(B56,Données!$D$3:$K$1003,2))</f>
        <v>#N/A</v>
      </c>
      <c r="D56" s="73" t="e">
        <f>IF(C56="Dummy",Données!$A$41,IF(C56&lt;&gt;Sem.02!C56,INT((R56+O56)/9),ROUNDDOWN(O56/P56,0)))</f>
        <v>#N/A</v>
      </c>
      <c r="E56" s="53"/>
      <c r="F56" s="53"/>
      <c r="G56" s="53"/>
      <c r="H56" s="53"/>
      <c r="I56" s="53"/>
      <c r="J56" s="53"/>
      <c r="K56" s="53"/>
      <c r="L56" s="53"/>
      <c r="M56" s="71">
        <f t="shared" si="0"/>
        <v>0</v>
      </c>
      <c r="N56" s="71">
        <f t="shared" si="1"/>
        <v>0</v>
      </c>
      <c r="O56" s="72" t="e">
        <f>IF(C56&lt;&gt;Sem.02!C56,VLOOKUP(B56,Données!$D$3:$K$1003,5)+M56,M56+Sem.02!O56)</f>
        <v>#N/A</v>
      </c>
      <c r="P56" s="71" t="e">
        <f>IF(C56&lt;&gt;Sem.02!C56,VLOOKUP(B56,$D$3:$J$1035,6)+N56,N56+Sem.02!P56)</f>
        <v>#N/A</v>
      </c>
    </row>
    <row r="57" spans="1:16" x14ac:dyDescent="0.3">
      <c r="A57" s="75" t="s">
        <v>237</v>
      </c>
      <c r="B57" s="99"/>
      <c r="C57" s="94" t="e">
        <f>VLOOKUP(B57,Données!$D$3:$K$1003,2)</f>
        <v>#N/A</v>
      </c>
      <c r="D57" s="75" t="e">
        <f>VLOOKUP(B57,Données!$D$3:$K$1003,3)</f>
        <v>#N/A</v>
      </c>
      <c r="E57" s="53"/>
      <c r="F57" s="53"/>
      <c r="G57" s="53"/>
      <c r="H57" s="53"/>
      <c r="I57" s="53"/>
      <c r="J57" s="53"/>
      <c r="K57" s="53"/>
      <c r="L57" s="53"/>
      <c r="M57" s="95">
        <f t="shared" ref="M57:M60" si="12">SUM(E57:G57)</f>
        <v>0</v>
      </c>
      <c r="N57" s="95">
        <f t="shared" ref="N57:N60" si="13">COUNTIF(E57:G57,"&gt;0")</f>
        <v>0</v>
      </c>
      <c r="O57" s="96">
        <f>M57</f>
        <v>0</v>
      </c>
      <c r="P57" s="95">
        <f>N57</f>
        <v>0</v>
      </c>
    </row>
    <row r="58" spans="1:16" ht="15" customHeight="1" x14ac:dyDescent="0.3">
      <c r="A58" s="75" t="s">
        <v>237</v>
      </c>
      <c r="B58" s="99"/>
      <c r="C58" s="94" t="e">
        <f>VLOOKUP(B58,Données!$D$3:$K$1003,2)</f>
        <v>#N/A</v>
      </c>
      <c r="D58" s="75" t="e">
        <f>VLOOKUP(B58,Données!$D$3:$K$1003,3)</f>
        <v>#N/A</v>
      </c>
      <c r="E58" s="53"/>
      <c r="F58" s="53"/>
      <c r="G58" s="53"/>
      <c r="H58" s="53"/>
      <c r="I58" s="53"/>
      <c r="J58" s="53"/>
      <c r="K58" s="53"/>
      <c r="L58" s="53"/>
      <c r="M58" s="95">
        <f t="shared" si="12"/>
        <v>0</v>
      </c>
      <c r="N58" s="95">
        <f t="shared" si="13"/>
        <v>0</v>
      </c>
      <c r="O58" s="96">
        <f>M58</f>
        <v>0</v>
      </c>
      <c r="P58" s="95">
        <f>N58</f>
        <v>0</v>
      </c>
    </row>
    <row r="59" spans="1:16" ht="15" customHeight="1" x14ac:dyDescent="0.3">
      <c r="A59" s="90" t="s">
        <v>240</v>
      </c>
      <c r="B59" s="99"/>
      <c r="C59" s="91" t="e">
        <f>VLOOKUP(B59,Données!$D$3:$K$1003,2)</f>
        <v>#N/A</v>
      </c>
      <c r="D59" s="90" t="e">
        <f>IF(C59="Dummy",Données!$A$41,IF(C59&lt;&gt;Sem.02!C59,VLOOKUP(B59,Données!$D$3:$K$1003,3),ROUNDDOWN(O59/P59,0)))</f>
        <v>#N/A</v>
      </c>
      <c r="E59" s="53"/>
      <c r="F59" s="53"/>
      <c r="G59" s="53"/>
      <c r="H59" s="53"/>
      <c r="I59" s="53"/>
      <c r="J59" s="53"/>
      <c r="K59" s="53"/>
      <c r="L59" s="53"/>
      <c r="M59" s="92">
        <f t="shared" si="12"/>
        <v>0</v>
      </c>
      <c r="N59" s="92">
        <f t="shared" si="13"/>
        <v>0</v>
      </c>
      <c r="O59" s="93">
        <f>M59+Sem.02!O59</f>
        <v>0</v>
      </c>
      <c r="P59" s="92">
        <f>N59+Sem.02!P59</f>
        <v>0</v>
      </c>
    </row>
    <row r="60" spans="1:16" ht="15" customHeight="1" x14ac:dyDescent="0.3">
      <c r="A60" s="90" t="s">
        <v>240</v>
      </c>
      <c r="B60" s="99"/>
      <c r="C60" s="91" t="e">
        <f>VLOOKUP(B60,Données!$D$3:$K$1003,2)</f>
        <v>#N/A</v>
      </c>
      <c r="D60" s="90" t="e">
        <f>IF(C60="Dummy",Données!$A$41,IF(C60&lt;&gt;Sem.02!C60,VLOOKUP(B60,Données!$D$3:$K$1003,3),ROUNDDOWN(O60/P60,0)))</f>
        <v>#N/A</v>
      </c>
      <c r="E60" s="53"/>
      <c r="F60" s="53"/>
      <c r="G60" s="53"/>
      <c r="H60" s="53"/>
      <c r="I60" s="53"/>
      <c r="J60" s="53"/>
      <c r="K60" s="53"/>
      <c r="L60" s="53"/>
      <c r="M60" s="92">
        <f t="shared" si="12"/>
        <v>0</v>
      </c>
      <c r="N60" s="92">
        <f t="shared" si="13"/>
        <v>0</v>
      </c>
      <c r="O60" s="93">
        <f>M60+Sem.02!O60</f>
        <v>0</v>
      </c>
      <c r="P60" s="92">
        <f>N60+Sem.02!P60</f>
        <v>0</v>
      </c>
    </row>
    <row r="61" spans="1:16" x14ac:dyDescent="0.3">
      <c r="A61" s="70" t="s">
        <v>59</v>
      </c>
      <c r="B61" s="64"/>
      <c r="C61" s="65"/>
      <c r="D61" s="64"/>
      <c r="E61" s="55" t="e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#N/A</v>
      </c>
      <c r="F61" s="55" t="e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#N/A</v>
      </c>
      <c r="G61" s="55" t="e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=D55,IF(G56=0,SUM(G52:G56)+D56,SUM(G52:G56))))))))))))))))</f>
        <v>#N/A</v>
      </c>
      <c r="H61" s="67"/>
      <c r="I61" s="67"/>
      <c r="J61" s="67"/>
      <c r="K61" s="67"/>
      <c r="L61" s="67"/>
      <c r="M61" s="69" t="str">
        <f>IF(SUM(E52:G58)=0,"",SUM(E61:G61))</f>
        <v/>
      </c>
      <c r="N61" s="67"/>
      <c r="O61" s="68"/>
      <c r="P61" s="67"/>
    </row>
    <row r="62" spans="1:16" x14ac:dyDescent="0.3">
      <c r="A62" s="73" t="e">
        <f>VLOOKUP(B62,Données!$D$3:$K$1003,4)</f>
        <v>#N/A</v>
      </c>
      <c r="B62" s="99"/>
      <c r="C62" s="80" t="e">
        <f>IF(B62=Données!$A$40,Données!$B$40,VLOOKUP(B62,Données!$D$3:$K$1003,2))</f>
        <v>#N/A</v>
      </c>
      <c r="D62" s="73" t="e">
        <f>IF(C62="Dummy",Données!$A$41,IF(C62&lt;&gt;Sem.02!C62,INT((R62+O62)/9),ROUNDDOWN(O62/P62,0)))</f>
        <v>#N/A</v>
      </c>
      <c r="E62" s="53"/>
      <c r="F62" s="53"/>
      <c r="G62" s="53"/>
      <c r="H62" s="53"/>
      <c r="I62" s="53"/>
      <c r="J62" s="53"/>
      <c r="K62" s="53"/>
      <c r="L62" s="53"/>
      <c r="M62" s="71">
        <f t="shared" si="0"/>
        <v>0</v>
      </c>
      <c r="N62" s="71">
        <f t="shared" si="1"/>
        <v>0</v>
      </c>
      <c r="O62" s="72" t="e">
        <f>IF(C62&lt;&gt;Sem.02!C62,VLOOKUP(B62,Données!$D$3:$K$1003,5)+M62,M62+Sem.02!O62)</f>
        <v>#N/A</v>
      </c>
      <c r="P62" s="71" t="e">
        <f>IF(C62&lt;&gt;Sem.02!C62,VLOOKUP(B62,$D$3:$J$1035,6)+N62,N62+Sem.02!P62)</f>
        <v>#N/A</v>
      </c>
    </row>
    <row r="63" spans="1:16" x14ac:dyDescent="0.3">
      <c r="A63" s="73" t="e">
        <f>VLOOKUP(B63,Données!$D$3:$K$1003,4)</f>
        <v>#N/A</v>
      </c>
      <c r="B63" s="99"/>
      <c r="C63" s="80" t="e">
        <f>IF(B63=Données!$A$40,Données!$B$40,VLOOKUP(B63,Données!$D$3:$K$1003,2))</f>
        <v>#N/A</v>
      </c>
      <c r="D63" s="73" t="e">
        <f>IF(C63="Dummy",Données!$A$41,IF(C63&lt;&gt;Sem.02!C63,INT((R63+O63)/9),ROUNDDOWN(O63/P63,0)))</f>
        <v>#N/A</v>
      </c>
      <c r="E63" s="53"/>
      <c r="F63" s="53"/>
      <c r="G63" s="53"/>
      <c r="H63" s="53"/>
      <c r="I63" s="53"/>
      <c r="J63" s="53"/>
      <c r="K63" s="53"/>
      <c r="L63" s="53"/>
      <c r="M63" s="71">
        <f t="shared" si="0"/>
        <v>0</v>
      </c>
      <c r="N63" s="71">
        <f t="shared" si="1"/>
        <v>0</v>
      </c>
      <c r="O63" s="72" t="e">
        <f>IF(C63&lt;&gt;Sem.02!C63,VLOOKUP(B63,Données!$D$3:$K$1003,5)+M63,M63+Sem.02!O63)</f>
        <v>#N/A</v>
      </c>
      <c r="P63" s="71" t="e">
        <f>IF(C63&lt;&gt;Sem.02!C63,VLOOKUP(B63,$D$3:$J$1035,6)+N63,N63+Sem.02!P63)</f>
        <v>#N/A</v>
      </c>
    </row>
    <row r="64" spans="1:16" x14ac:dyDescent="0.3">
      <c r="A64" s="73" t="e">
        <f>VLOOKUP(B64,Données!$D$3:$K$1003,4)</f>
        <v>#N/A</v>
      </c>
      <c r="B64" s="99"/>
      <c r="C64" s="80" t="e">
        <f>IF(B64=Données!$A$40,Données!$B$40,VLOOKUP(B64,Données!$D$3:$K$1003,2))</f>
        <v>#N/A</v>
      </c>
      <c r="D64" s="73" t="e">
        <f>IF(C64="Dummy",Données!$A$41,IF(C64&lt;&gt;Sem.02!C64,INT((R64+O64)/9),ROUNDDOWN(O64/P64,0)))</f>
        <v>#N/A</v>
      </c>
      <c r="E64" s="53"/>
      <c r="F64" s="53"/>
      <c r="G64" s="53"/>
      <c r="H64" s="53"/>
      <c r="I64" s="53"/>
      <c r="J64" s="53"/>
      <c r="K64" s="53"/>
      <c r="L64" s="53"/>
      <c r="M64" s="71">
        <f t="shared" si="0"/>
        <v>0</v>
      </c>
      <c r="N64" s="71">
        <f t="shared" si="1"/>
        <v>0</v>
      </c>
      <c r="O64" s="72" t="e">
        <f>IF(C64&lt;&gt;Sem.02!C64,VLOOKUP(B64,Données!$D$3:$K$1003,5)+M64,M64+Sem.02!O64)</f>
        <v>#N/A</v>
      </c>
      <c r="P64" s="71" t="e">
        <f>IF(C64&lt;&gt;Sem.02!C64,VLOOKUP(B64,$D$3:$J$1035,6)+N64,N64+Sem.02!P64)</f>
        <v>#N/A</v>
      </c>
    </row>
    <row r="65" spans="1:16" x14ac:dyDescent="0.3">
      <c r="A65" s="73" t="e">
        <f>VLOOKUP(B65,Données!$D$3:$K$1003,4)</f>
        <v>#N/A</v>
      </c>
      <c r="B65" s="99"/>
      <c r="C65" s="80" t="e">
        <f>IF(B65=Données!$A$40,Données!$B$40,VLOOKUP(B65,Données!$D$3:$K$1003,2))</f>
        <v>#N/A</v>
      </c>
      <c r="D65" s="73" t="e">
        <f>IF(C65="Dummy",Données!$A$41,IF(C65&lt;&gt;Sem.02!C65,INT((R65+O65)/9),ROUNDDOWN(O65/P65,0)))</f>
        <v>#N/A</v>
      </c>
      <c r="E65" s="53"/>
      <c r="F65" s="53"/>
      <c r="G65" s="53"/>
      <c r="H65" s="53"/>
      <c r="I65" s="53"/>
      <c r="J65" s="53"/>
      <c r="K65" s="53"/>
      <c r="L65" s="53"/>
      <c r="M65" s="71">
        <f t="shared" si="0"/>
        <v>0</v>
      </c>
      <c r="N65" s="71">
        <f t="shared" si="1"/>
        <v>0</v>
      </c>
      <c r="O65" s="72" t="e">
        <f>IF(C65&lt;&gt;Sem.02!C65,VLOOKUP(B65,Données!$D$3:$K$1003,5)+M65,M65+Sem.02!O65)</f>
        <v>#N/A</v>
      </c>
      <c r="P65" s="71" t="e">
        <f>IF(C65&lt;&gt;Sem.02!C65,VLOOKUP(B65,$D$3:$J$1035,6)+N65,N65+Sem.02!P65)</f>
        <v>#N/A</v>
      </c>
    </row>
    <row r="66" spans="1:16" x14ac:dyDescent="0.3">
      <c r="A66" s="73" t="e">
        <f>VLOOKUP(B66,Données!$D$3:$K$1003,4)</f>
        <v>#N/A</v>
      </c>
      <c r="B66" s="99"/>
      <c r="C66" s="80" t="e">
        <f>IF(B66=Données!$A$40,Données!$B$40,VLOOKUP(B66,Données!$D$3:$K$1003,2))</f>
        <v>#N/A</v>
      </c>
      <c r="D66" s="73" t="e">
        <f>IF(C66="Dummy",Données!$A$41,IF(C66&lt;&gt;Sem.02!C66,INT((R66+O66)/9),ROUNDDOWN(O66/P66,0)))</f>
        <v>#N/A</v>
      </c>
      <c r="E66" s="53"/>
      <c r="F66" s="53"/>
      <c r="G66" s="53"/>
      <c r="H66" s="53"/>
      <c r="I66" s="53"/>
      <c r="J66" s="53"/>
      <c r="K66" s="53"/>
      <c r="L66" s="53"/>
      <c r="M66" s="71">
        <f t="shared" si="0"/>
        <v>0</v>
      </c>
      <c r="N66" s="71">
        <f t="shared" si="1"/>
        <v>0</v>
      </c>
      <c r="O66" s="72" t="e">
        <f>IF(C66&lt;&gt;Sem.02!C66,VLOOKUP(B66,Données!$D$3:$K$1003,5)+M66,M66+Sem.02!O66)</f>
        <v>#N/A</v>
      </c>
      <c r="P66" s="71" t="e">
        <f>IF(C66&lt;&gt;Sem.02!C66,VLOOKUP(B66,$D$3:$J$1035,6)+N66,N66+Sem.02!P66)</f>
        <v>#N/A</v>
      </c>
    </row>
    <row r="67" spans="1:16" x14ac:dyDescent="0.3">
      <c r="A67" s="75" t="s">
        <v>237</v>
      </c>
      <c r="B67" s="99"/>
      <c r="C67" s="94" t="e">
        <f>VLOOKUP(B67,Données!$D$3:$K$1003,2)</f>
        <v>#N/A</v>
      </c>
      <c r="D67" s="75" t="e">
        <f>VLOOKUP(B67,Données!$D$3:$K$1003,3)</f>
        <v>#N/A</v>
      </c>
      <c r="E67" s="53"/>
      <c r="F67" s="53"/>
      <c r="G67" s="53"/>
      <c r="H67" s="53"/>
      <c r="I67" s="53"/>
      <c r="J67" s="53"/>
      <c r="K67" s="53"/>
      <c r="L67" s="53"/>
      <c r="M67" s="95">
        <f t="shared" ref="M67:M70" si="14">SUM(E67:G67)</f>
        <v>0</v>
      </c>
      <c r="N67" s="95">
        <f t="shared" ref="N67:N70" si="15">COUNTIF(E67:G67,"&gt;0")</f>
        <v>0</v>
      </c>
      <c r="O67" s="96">
        <f>M67</f>
        <v>0</v>
      </c>
      <c r="P67" s="95">
        <f>N67</f>
        <v>0</v>
      </c>
    </row>
    <row r="68" spans="1:16" x14ac:dyDescent="0.3">
      <c r="A68" s="75" t="s">
        <v>237</v>
      </c>
      <c r="B68" s="99"/>
      <c r="C68" s="94" t="e">
        <f>VLOOKUP(B68,Données!$D$3:$K$1003,2)</f>
        <v>#N/A</v>
      </c>
      <c r="D68" s="75" t="e">
        <f>VLOOKUP(B68,Données!$D$3:$K$1003,3)</f>
        <v>#N/A</v>
      </c>
      <c r="E68" s="53"/>
      <c r="F68" s="53"/>
      <c r="G68" s="53"/>
      <c r="H68" s="53"/>
      <c r="I68" s="53"/>
      <c r="J68" s="53"/>
      <c r="K68" s="53"/>
      <c r="L68" s="53"/>
      <c r="M68" s="95">
        <f t="shared" si="14"/>
        <v>0</v>
      </c>
      <c r="N68" s="95">
        <f t="shared" si="15"/>
        <v>0</v>
      </c>
      <c r="O68" s="96">
        <f>M68</f>
        <v>0</v>
      </c>
      <c r="P68" s="95">
        <f>N68</f>
        <v>0</v>
      </c>
    </row>
    <row r="69" spans="1:16" x14ac:dyDescent="0.3">
      <c r="A69" s="90" t="s">
        <v>240</v>
      </c>
      <c r="B69" s="99"/>
      <c r="C69" s="91" t="e">
        <f>VLOOKUP(B69,Données!$D$3:$K$1003,2)</f>
        <v>#N/A</v>
      </c>
      <c r="D69" s="90" t="e">
        <f>IF(C69="Dummy",Données!$A$41,IF(C69&lt;&gt;Sem.02!C69,VLOOKUP(B69,Données!$D$3:$K$1003,3),ROUNDDOWN(O69/P69,0)))</f>
        <v>#N/A</v>
      </c>
      <c r="E69" s="53"/>
      <c r="F69" s="53"/>
      <c r="G69" s="53"/>
      <c r="H69" s="53"/>
      <c r="I69" s="53"/>
      <c r="J69" s="53"/>
      <c r="K69" s="53"/>
      <c r="L69" s="53"/>
      <c r="M69" s="92">
        <f t="shared" si="14"/>
        <v>0</v>
      </c>
      <c r="N69" s="92">
        <f t="shared" si="15"/>
        <v>0</v>
      </c>
      <c r="O69" s="93">
        <f>M69+Sem.02!O69</f>
        <v>0</v>
      </c>
      <c r="P69" s="92">
        <f>N69+Sem.02!P69</f>
        <v>0</v>
      </c>
    </row>
    <row r="70" spans="1:16" x14ac:dyDescent="0.3">
      <c r="A70" s="90" t="s">
        <v>240</v>
      </c>
      <c r="B70" s="99"/>
      <c r="C70" s="91" t="e">
        <f>VLOOKUP(B70,Données!$D$3:$K$1003,2)</f>
        <v>#N/A</v>
      </c>
      <c r="D70" s="90" t="e">
        <f>IF(C70="Dummy",Données!$A$41,IF(C70&lt;&gt;Sem.02!C70,VLOOKUP(B70,Données!$D$3:$K$1003,3),ROUNDDOWN(O70/P70,0)))</f>
        <v>#N/A</v>
      </c>
      <c r="E70" s="53"/>
      <c r="F70" s="53"/>
      <c r="G70" s="53"/>
      <c r="H70" s="53"/>
      <c r="I70" s="53"/>
      <c r="J70" s="53"/>
      <c r="K70" s="53"/>
      <c r="L70" s="53"/>
      <c r="M70" s="92">
        <f t="shared" si="14"/>
        <v>0</v>
      </c>
      <c r="N70" s="92">
        <f t="shared" si="15"/>
        <v>0</v>
      </c>
      <c r="O70" s="93">
        <f>M70+Sem.02!O70</f>
        <v>0</v>
      </c>
      <c r="P70" s="92">
        <f>N70+Sem.02!P70</f>
        <v>0</v>
      </c>
    </row>
    <row r="71" spans="1:16" x14ac:dyDescent="0.3">
      <c r="A71" s="70" t="s">
        <v>60</v>
      </c>
      <c r="B71" s="64"/>
      <c r="C71" s="65"/>
      <c r="D71" s="64"/>
      <c r="E71" s="55" t="e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#N/A</v>
      </c>
      <c r="F71" s="55" t="e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#N/A</v>
      </c>
      <c r="G71" s="55" t="e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=D65,IF(G66=0,SUM(G62:G66)+D66,SUM(G62:G66))))))))))))))))</f>
        <v>#N/A</v>
      </c>
      <c r="H71" s="67"/>
      <c r="I71" s="67"/>
      <c r="J71" s="67"/>
      <c r="K71" s="67"/>
      <c r="L71" s="67"/>
      <c r="M71" s="69" t="str">
        <f>IF(SUM(E62:G68)=0,"",SUM(E71:G71))</f>
        <v/>
      </c>
      <c r="N71" s="67"/>
      <c r="O71" s="68"/>
      <c r="P71" s="67"/>
    </row>
    <row r="72" spans="1:16" x14ac:dyDescent="0.3">
      <c r="A72" s="73" t="e">
        <f>VLOOKUP(B72,Données!$D$3:$K$1003,4)</f>
        <v>#N/A</v>
      </c>
      <c r="B72" s="99"/>
      <c r="C72" s="80" t="e">
        <f>IF(B72=Données!$A$40,Données!$B$40,VLOOKUP(B72,Données!$D$3:$K$1003,2))</f>
        <v>#N/A</v>
      </c>
      <c r="D72" s="73" t="e">
        <f>IF(C72="Dummy",Données!$A$41,IF(C72&lt;&gt;Sem.02!C72,INT((R72+O72)/9),ROUNDDOWN(O72/P72,0)))</f>
        <v>#N/A</v>
      </c>
      <c r="E72" s="53"/>
      <c r="F72" s="53"/>
      <c r="G72" s="53"/>
      <c r="H72" s="53"/>
      <c r="I72" s="53"/>
      <c r="J72" s="53"/>
      <c r="K72" s="53"/>
      <c r="L72" s="53"/>
      <c r="M72" s="71">
        <f t="shared" si="0"/>
        <v>0</v>
      </c>
      <c r="N72" s="71">
        <f t="shared" si="1"/>
        <v>0</v>
      </c>
      <c r="O72" s="72" t="e">
        <f>IF(C72&lt;&gt;Sem.02!C72,VLOOKUP(B72,Données!$D$3:$K$1003,5)+M72,M72+Sem.02!O72)</f>
        <v>#N/A</v>
      </c>
      <c r="P72" s="71" t="e">
        <f>IF(C72&lt;&gt;Sem.02!C72,VLOOKUP(B72,$D$3:$J$1035,6)+N72,N72+Sem.02!P72)</f>
        <v>#N/A</v>
      </c>
    </row>
    <row r="73" spans="1:16" x14ac:dyDescent="0.3">
      <c r="A73" s="73" t="e">
        <f>VLOOKUP(B73,Données!$D$3:$K$1003,4)</f>
        <v>#N/A</v>
      </c>
      <c r="B73" s="99"/>
      <c r="C73" s="80" t="e">
        <f>IF(B73=Données!$A$40,Données!$B$40,VLOOKUP(B73,Données!$D$3:$K$1003,2))</f>
        <v>#N/A</v>
      </c>
      <c r="D73" s="73" t="e">
        <f>IF(C73="Dummy",Données!$A$41,IF(C73&lt;&gt;Sem.02!C73,INT((R73+O73)/9),ROUNDDOWN(O73/P73,0)))</f>
        <v>#N/A</v>
      </c>
      <c r="E73" s="53"/>
      <c r="F73" s="53"/>
      <c r="G73" s="53"/>
      <c r="H73" s="53"/>
      <c r="I73" s="53"/>
      <c r="J73" s="53"/>
      <c r="K73" s="53"/>
      <c r="L73" s="53"/>
      <c r="M73" s="71">
        <f t="shared" si="0"/>
        <v>0</v>
      </c>
      <c r="N73" s="71">
        <f t="shared" si="1"/>
        <v>0</v>
      </c>
      <c r="O73" s="72" t="e">
        <f>IF(C73&lt;&gt;Sem.02!C73,VLOOKUP(B73,Données!$D$3:$K$1003,5)+M73,M73+Sem.02!O73)</f>
        <v>#N/A</v>
      </c>
      <c r="P73" s="71" t="e">
        <f>IF(C73&lt;&gt;Sem.02!C73,VLOOKUP(B73,$D$3:$J$1035,6)+N73,N73+Sem.02!P73)</f>
        <v>#N/A</v>
      </c>
    </row>
    <row r="74" spans="1:16" x14ac:dyDescent="0.3">
      <c r="A74" s="73" t="e">
        <f>VLOOKUP(B74,Données!$D$3:$K$1003,4)</f>
        <v>#N/A</v>
      </c>
      <c r="B74" s="99"/>
      <c r="C74" s="80" t="e">
        <f>IF(B74=Données!$A$40,Données!$B$40,VLOOKUP(B74,Données!$D$3:$K$1003,2))</f>
        <v>#N/A</v>
      </c>
      <c r="D74" s="73" t="e">
        <f>IF(C74="Dummy",Données!$A$41,IF(C74&lt;&gt;Sem.02!C74,INT((R74+O74)/9),ROUNDDOWN(O74/P74,0)))</f>
        <v>#N/A</v>
      </c>
      <c r="E74" s="53"/>
      <c r="F74" s="53"/>
      <c r="G74" s="53"/>
      <c r="H74" s="53"/>
      <c r="I74" s="53"/>
      <c r="J74" s="53"/>
      <c r="K74" s="53"/>
      <c r="L74" s="53"/>
      <c r="M74" s="71">
        <f t="shared" si="0"/>
        <v>0</v>
      </c>
      <c r="N74" s="71">
        <f t="shared" si="1"/>
        <v>0</v>
      </c>
      <c r="O74" s="72" t="e">
        <f>IF(C74&lt;&gt;Sem.02!C74,VLOOKUP(B74,Données!$D$3:$K$1003,5)+M74,M74+Sem.02!O74)</f>
        <v>#N/A</v>
      </c>
      <c r="P74" s="71" t="e">
        <f>IF(C74&lt;&gt;Sem.02!C74,VLOOKUP(B74,$D$3:$J$1035,6)+N74,N74+Sem.02!P74)</f>
        <v>#N/A</v>
      </c>
    </row>
    <row r="75" spans="1:16" x14ac:dyDescent="0.3">
      <c r="A75" s="73" t="e">
        <f>VLOOKUP(B75,Données!$D$3:$K$1003,4)</f>
        <v>#N/A</v>
      </c>
      <c r="B75" s="99"/>
      <c r="C75" s="80" t="e">
        <f>IF(B75=Données!$A$40,Données!$B$40,VLOOKUP(B75,Données!$D$3:$K$1003,2))</f>
        <v>#N/A</v>
      </c>
      <c r="D75" s="73" t="e">
        <f>IF(C75="Dummy",Données!$A$41,IF(C75&lt;&gt;Sem.02!C75,INT((R75+O75)/9),ROUNDDOWN(O75/P75,0)))</f>
        <v>#N/A</v>
      </c>
      <c r="E75" s="53"/>
      <c r="F75" s="53"/>
      <c r="G75" s="53"/>
      <c r="H75" s="53"/>
      <c r="I75" s="53"/>
      <c r="J75" s="53"/>
      <c r="K75" s="53"/>
      <c r="L75" s="53"/>
      <c r="M75" s="71">
        <f t="shared" si="0"/>
        <v>0</v>
      </c>
      <c r="N75" s="71">
        <f t="shared" si="1"/>
        <v>0</v>
      </c>
      <c r="O75" s="72" t="e">
        <f>IF(C75&lt;&gt;Sem.02!C75,VLOOKUP(B75,Données!$D$3:$K$1003,5)+M75,M75+Sem.02!O75)</f>
        <v>#N/A</v>
      </c>
      <c r="P75" s="71" t="e">
        <f>IF(C75&lt;&gt;Sem.02!C75,VLOOKUP(B75,$D$3:$J$1035,6)+N75,N75+Sem.02!P75)</f>
        <v>#N/A</v>
      </c>
    </row>
    <row r="76" spans="1:16" x14ac:dyDescent="0.3">
      <c r="A76" s="73" t="e">
        <f>VLOOKUP(B76,Données!$D$3:$K$1003,4)</f>
        <v>#N/A</v>
      </c>
      <c r="B76" s="99"/>
      <c r="C76" s="80" t="e">
        <f>IF(B76=Données!$A$40,Données!$B$40,VLOOKUP(B76,Données!$D$3:$K$1003,2))</f>
        <v>#N/A</v>
      </c>
      <c r="D76" s="73" t="e">
        <f>IF(C76="Dummy",Données!$A$41,IF(C76&lt;&gt;Sem.02!C76,INT((R76+O76)/9),ROUNDDOWN(O76/P76,0)))</f>
        <v>#N/A</v>
      </c>
      <c r="E76" s="53"/>
      <c r="F76" s="53"/>
      <c r="G76" s="53"/>
      <c r="H76" s="53"/>
      <c r="I76" s="53"/>
      <c r="J76" s="53"/>
      <c r="K76" s="53"/>
      <c r="L76" s="53"/>
      <c r="M76" s="71">
        <f t="shared" si="0"/>
        <v>0</v>
      </c>
      <c r="N76" s="71">
        <f t="shared" si="1"/>
        <v>0</v>
      </c>
      <c r="O76" s="72" t="e">
        <f>IF(C76&lt;&gt;Sem.02!C76,VLOOKUP(B76,Données!$D$3:$K$1003,5)+M76,M76+Sem.02!O76)</f>
        <v>#N/A</v>
      </c>
      <c r="P76" s="71" t="e">
        <f>IF(C76&lt;&gt;Sem.02!C76,VLOOKUP(B76,$D$3:$J$1035,6)+N76,N76+Sem.02!P76)</f>
        <v>#N/A</v>
      </c>
    </row>
    <row r="77" spans="1:16" x14ac:dyDescent="0.3">
      <c r="A77" s="75" t="s">
        <v>237</v>
      </c>
      <c r="B77" s="99"/>
      <c r="C77" s="94" t="e">
        <f>VLOOKUP(B77,Données!$D$3:$K$1003,2)</f>
        <v>#N/A</v>
      </c>
      <c r="D77" s="75" t="e">
        <f>VLOOKUP(B77,Données!$D$3:$K$1003,3)</f>
        <v>#N/A</v>
      </c>
      <c r="E77" s="53"/>
      <c r="F77" s="53"/>
      <c r="G77" s="53"/>
      <c r="H77" s="53"/>
      <c r="I77" s="53"/>
      <c r="J77" s="53"/>
      <c r="K77" s="53"/>
      <c r="L77" s="53"/>
      <c r="M77" s="95">
        <f t="shared" ref="M77:M80" si="16">SUM(E77:G77)</f>
        <v>0</v>
      </c>
      <c r="N77" s="95">
        <f t="shared" ref="N77:N80" si="17">COUNTIF(E77:G77,"&gt;0")</f>
        <v>0</v>
      </c>
      <c r="O77" s="96">
        <f>M77</f>
        <v>0</v>
      </c>
      <c r="P77" s="95">
        <f>N77</f>
        <v>0</v>
      </c>
    </row>
    <row r="78" spans="1:16" x14ac:dyDescent="0.3">
      <c r="A78" s="75" t="s">
        <v>237</v>
      </c>
      <c r="B78" s="99"/>
      <c r="C78" s="94" t="e">
        <f>VLOOKUP(B78,Données!$D$3:$K$1003,2)</f>
        <v>#N/A</v>
      </c>
      <c r="D78" s="75" t="e">
        <f>VLOOKUP(B78,Données!$D$3:$K$1003,3)</f>
        <v>#N/A</v>
      </c>
      <c r="E78" s="53"/>
      <c r="F78" s="53"/>
      <c r="G78" s="53"/>
      <c r="H78" s="53"/>
      <c r="I78" s="53"/>
      <c r="J78" s="53"/>
      <c r="K78" s="53"/>
      <c r="L78" s="53"/>
      <c r="M78" s="95">
        <f t="shared" si="16"/>
        <v>0</v>
      </c>
      <c r="N78" s="95">
        <f t="shared" si="17"/>
        <v>0</v>
      </c>
      <c r="O78" s="96">
        <f>M78</f>
        <v>0</v>
      </c>
      <c r="P78" s="95">
        <f>N78</f>
        <v>0</v>
      </c>
    </row>
    <row r="79" spans="1:16" x14ac:dyDescent="0.3">
      <c r="A79" s="90" t="s">
        <v>240</v>
      </c>
      <c r="B79" s="99"/>
      <c r="C79" s="91" t="e">
        <f>VLOOKUP(B79,Données!$D$3:$K$1003,2)</f>
        <v>#N/A</v>
      </c>
      <c r="D79" s="90" t="e">
        <f>IF(C79="Dummy",Données!$A$41,IF(C79&lt;&gt;Sem.02!C79,VLOOKUP(B79,Données!$D$3:$K$1003,3),ROUNDDOWN(O79/P79,0)))</f>
        <v>#N/A</v>
      </c>
      <c r="E79" s="53"/>
      <c r="F79" s="53"/>
      <c r="G79" s="53"/>
      <c r="H79" s="53"/>
      <c r="I79" s="53"/>
      <c r="J79" s="53"/>
      <c r="K79" s="53"/>
      <c r="L79" s="53"/>
      <c r="M79" s="92">
        <f t="shared" si="16"/>
        <v>0</v>
      </c>
      <c r="N79" s="92">
        <f t="shared" si="17"/>
        <v>0</v>
      </c>
      <c r="O79" s="93">
        <f>M79+Sem.02!O79</f>
        <v>0</v>
      </c>
      <c r="P79" s="92">
        <f>N79+Sem.02!P79</f>
        <v>0</v>
      </c>
    </row>
    <row r="80" spans="1:16" x14ac:dyDescent="0.3">
      <c r="A80" s="90" t="s">
        <v>240</v>
      </c>
      <c r="B80" s="99"/>
      <c r="C80" s="91" t="e">
        <f>VLOOKUP(B80,Données!$D$3:$K$1003,2)</f>
        <v>#N/A</v>
      </c>
      <c r="D80" s="90" t="e">
        <f>IF(C80="Dummy",Données!$A$41,IF(C80&lt;&gt;Sem.02!C80,VLOOKUP(B80,Données!$D$3:$K$1003,3),ROUNDDOWN(O80/P80,0)))</f>
        <v>#N/A</v>
      </c>
      <c r="E80" s="53"/>
      <c r="F80" s="53"/>
      <c r="G80" s="53"/>
      <c r="H80" s="53"/>
      <c r="I80" s="53"/>
      <c r="J80" s="53"/>
      <c r="K80" s="53"/>
      <c r="L80" s="53"/>
      <c r="M80" s="92">
        <f t="shared" si="16"/>
        <v>0</v>
      </c>
      <c r="N80" s="92">
        <f t="shared" si="17"/>
        <v>0</v>
      </c>
      <c r="O80" s="93">
        <f>M80+Sem.02!O80</f>
        <v>0</v>
      </c>
      <c r="P80" s="92">
        <f>N80+Sem.02!P80</f>
        <v>0</v>
      </c>
    </row>
    <row r="81" spans="1:16" x14ac:dyDescent="0.3">
      <c r="A81" s="70" t="s">
        <v>61</v>
      </c>
      <c r="B81" s="64"/>
      <c r="C81" s="65"/>
      <c r="D81" s="64"/>
      <c r="E81" s="55" t="e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#N/A</v>
      </c>
      <c r="F81" s="55" t="e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#N/A</v>
      </c>
      <c r="G81" s="55" t="e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=D75,IF(G76=0,SUM(G72:G76)+D76,SUM(G72:G76))))))))))))))))</f>
        <v>#N/A</v>
      </c>
      <c r="H81" s="67"/>
      <c r="I81" s="67"/>
      <c r="J81" s="67"/>
      <c r="K81" s="67"/>
      <c r="L81" s="67"/>
      <c r="M81" s="69" t="str">
        <f>IF(SUM(E72:G78)=0,"",SUM(E81:G81))</f>
        <v/>
      </c>
      <c r="N81" s="67"/>
      <c r="O81" s="68"/>
      <c r="P81" s="67"/>
    </row>
    <row r="82" spans="1:16" x14ac:dyDescent="0.3">
      <c r="A82" s="73" t="e">
        <f>VLOOKUP(B82,Données!$D$3:$K$1003,4)</f>
        <v>#N/A</v>
      </c>
      <c r="B82" s="99"/>
      <c r="C82" s="80" t="e">
        <f>IF(B82=Données!$A$40,Données!$B$40,VLOOKUP(B82,Données!$D$3:$K$1003,2))</f>
        <v>#N/A</v>
      </c>
      <c r="D82" s="73" t="e">
        <f>IF(C82="Dummy",Données!$A$41,IF(C82&lt;&gt;Sem.02!C82,INT((R82+O82)/9),ROUNDDOWN(O82/P82,0)))</f>
        <v>#N/A</v>
      </c>
      <c r="E82" s="53"/>
      <c r="F82" s="53"/>
      <c r="G82" s="53"/>
      <c r="H82" s="53"/>
      <c r="I82" s="53"/>
      <c r="J82" s="53"/>
      <c r="K82" s="53"/>
      <c r="L82" s="53"/>
      <c r="M82" s="71">
        <f t="shared" si="0"/>
        <v>0</v>
      </c>
      <c r="N82" s="71">
        <f t="shared" si="1"/>
        <v>0</v>
      </c>
      <c r="O82" s="72" t="e">
        <f>IF(C82&lt;&gt;Sem.02!C82,VLOOKUP(B82,Données!$D$3:$K$1003,5)+M82,M82+Sem.02!O82)</f>
        <v>#N/A</v>
      </c>
      <c r="P82" s="71" t="e">
        <f>IF(C82&lt;&gt;Sem.02!C82,VLOOKUP(B82,$D$3:$J$1035,6)+N82,N82+Sem.02!P82)</f>
        <v>#N/A</v>
      </c>
    </row>
    <row r="83" spans="1:16" x14ac:dyDescent="0.3">
      <c r="A83" s="73" t="e">
        <f>VLOOKUP(B83,Données!$D$3:$K$1003,4)</f>
        <v>#N/A</v>
      </c>
      <c r="B83" s="99"/>
      <c r="C83" s="80" t="e">
        <f>IF(B83=Données!$A$40,Données!$B$40,VLOOKUP(B83,Données!$D$3:$K$1003,2))</f>
        <v>#N/A</v>
      </c>
      <c r="D83" s="73" t="e">
        <f>IF(C83="Dummy",Données!$A$41,IF(C83&lt;&gt;Sem.02!C83,INT((R83+O83)/9),ROUNDDOWN(O83/P83,0)))</f>
        <v>#N/A</v>
      </c>
      <c r="E83" s="53"/>
      <c r="F83" s="53"/>
      <c r="G83" s="53"/>
      <c r="H83" s="53"/>
      <c r="I83" s="53"/>
      <c r="J83" s="53"/>
      <c r="K83" s="53"/>
      <c r="L83" s="53"/>
      <c r="M83" s="71">
        <f t="shared" si="0"/>
        <v>0</v>
      </c>
      <c r="N83" s="71">
        <f t="shared" si="1"/>
        <v>0</v>
      </c>
      <c r="O83" s="72" t="e">
        <f>IF(C83&lt;&gt;Sem.02!C83,VLOOKUP(B83,Données!$D$3:$K$1003,5)+M83,M83+Sem.02!O83)</f>
        <v>#N/A</v>
      </c>
      <c r="P83" s="71" t="e">
        <f>IF(C83&lt;&gt;Sem.02!C83,VLOOKUP(B83,$D$3:$J$1035,6)+N83,N83+Sem.02!P83)</f>
        <v>#N/A</v>
      </c>
    </row>
    <row r="84" spans="1:16" x14ac:dyDescent="0.3">
      <c r="A84" s="73" t="e">
        <f>VLOOKUP(B84,Données!$D$3:$K$1003,4)</f>
        <v>#N/A</v>
      </c>
      <c r="B84" s="99"/>
      <c r="C84" s="80" t="e">
        <f>IF(B84=Données!$A$40,Données!$B$40,VLOOKUP(B84,Données!$D$3:$K$1003,2))</f>
        <v>#N/A</v>
      </c>
      <c r="D84" s="73" t="e">
        <f>IF(C84="Dummy",Données!$A$41,IF(C84&lt;&gt;Sem.02!C84,INT((R84+O84)/9),ROUNDDOWN(O84/P84,0)))</f>
        <v>#N/A</v>
      </c>
      <c r="E84" s="53"/>
      <c r="F84" s="53"/>
      <c r="G84" s="53"/>
      <c r="H84" s="53"/>
      <c r="I84" s="53"/>
      <c r="J84" s="53"/>
      <c r="K84" s="53"/>
      <c r="L84" s="53"/>
      <c r="M84" s="71">
        <f t="shared" si="0"/>
        <v>0</v>
      </c>
      <c r="N84" s="71">
        <f t="shared" si="1"/>
        <v>0</v>
      </c>
      <c r="O84" s="72" t="e">
        <f>IF(C84&lt;&gt;Sem.02!C84,VLOOKUP(B84,Données!$D$3:$K$1003,5)+M84,M84+Sem.02!O84)</f>
        <v>#N/A</v>
      </c>
      <c r="P84" s="71" t="e">
        <f>IF(C84&lt;&gt;Sem.02!C84,VLOOKUP(B84,$D$3:$J$1035,6)+N84,N84+Sem.02!P84)</f>
        <v>#N/A</v>
      </c>
    </row>
    <row r="85" spans="1:16" x14ac:dyDescent="0.3">
      <c r="A85" s="73" t="e">
        <f>VLOOKUP(B85,Données!$D$3:$K$1003,4)</f>
        <v>#N/A</v>
      </c>
      <c r="B85" s="99"/>
      <c r="C85" s="80" t="e">
        <f>IF(B85=Données!$A$40,Données!$B$40,VLOOKUP(B85,Données!$D$3:$K$1003,2))</f>
        <v>#N/A</v>
      </c>
      <c r="D85" s="73" t="e">
        <f>IF(C85="Dummy",Données!$A$41,IF(C85&lt;&gt;Sem.02!C85,INT((R85+O85)/9),ROUNDDOWN(O85/P85,0)))</f>
        <v>#N/A</v>
      </c>
      <c r="E85" s="53"/>
      <c r="F85" s="53"/>
      <c r="G85" s="53"/>
      <c r="H85" s="53"/>
      <c r="I85" s="53"/>
      <c r="J85" s="53"/>
      <c r="K85" s="53"/>
      <c r="L85" s="53"/>
      <c r="M85" s="71">
        <f t="shared" si="0"/>
        <v>0</v>
      </c>
      <c r="N85" s="71">
        <f t="shared" si="1"/>
        <v>0</v>
      </c>
      <c r="O85" s="72" t="e">
        <f>IF(C85&lt;&gt;Sem.02!C85,VLOOKUP(B85,Données!$D$3:$K$1003,5)+M85,M85+Sem.02!O85)</f>
        <v>#N/A</v>
      </c>
      <c r="P85" s="71" t="e">
        <f>IF(C85&lt;&gt;Sem.02!C85,VLOOKUP(B85,$D$3:$J$1035,6)+N85,N85+Sem.02!P85)</f>
        <v>#N/A</v>
      </c>
    </row>
    <row r="86" spans="1:16" x14ac:dyDescent="0.3">
      <c r="A86" s="73" t="e">
        <f>VLOOKUP(B86,Données!$D$3:$K$1003,4)</f>
        <v>#N/A</v>
      </c>
      <c r="B86" s="99"/>
      <c r="C86" s="80" t="e">
        <f>IF(B86=Données!$A$40,Données!$B$40,VLOOKUP(B86,Données!$D$3:$K$1003,2))</f>
        <v>#N/A</v>
      </c>
      <c r="D86" s="73" t="e">
        <f>IF(C86="Dummy",Données!$A$41,IF(C86&lt;&gt;Sem.02!C86,INT((R86+O86)/9),ROUNDDOWN(O86/P86,0)))</f>
        <v>#N/A</v>
      </c>
      <c r="E86" s="53"/>
      <c r="F86" s="53"/>
      <c r="G86" s="53"/>
      <c r="H86" s="53"/>
      <c r="I86" s="53"/>
      <c r="J86" s="53"/>
      <c r="K86" s="53"/>
      <c r="L86" s="53"/>
      <c r="M86" s="71">
        <f t="shared" si="0"/>
        <v>0</v>
      </c>
      <c r="N86" s="71">
        <f t="shared" si="1"/>
        <v>0</v>
      </c>
      <c r="O86" s="72" t="e">
        <f>IF(C86&lt;&gt;Sem.02!C86,VLOOKUP(B86,Données!$D$3:$K$1003,5)+M86,M86+Sem.02!O86)</f>
        <v>#N/A</v>
      </c>
      <c r="P86" s="71" t="e">
        <f>IF(C86&lt;&gt;Sem.02!C86,VLOOKUP(B86,$D$3:$J$1035,6)+N86,N86+Sem.02!P86)</f>
        <v>#N/A</v>
      </c>
    </row>
    <row r="87" spans="1:16" x14ac:dyDescent="0.3">
      <c r="A87" s="75" t="s">
        <v>237</v>
      </c>
      <c r="B87" s="99"/>
      <c r="C87" s="94" t="e">
        <f>VLOOKUP(B87,Données!$D$3:$K$1003,2)</f>
        <v>#N/A</v>
      </c>
      <c r="D87" s="75" t="e">
        <f>VLOOKUP(B87,Données!$D$3:$K$1003,3)</f>
        <v>#N/A</v>
      </c>
      <c r="E87" s="53"/>
      <c r="F87" s="53"/>
      <c r="G87" s="53"/>
      <c r="H87" s="53"/>
      <c r="I87" s="53"/>
      <c r="J87" s="53"/>
      <c r="K87" s="53"/>
      <c r="L87" s="53"/>
      <c r="M87" s="95">
        <f t="shared" ref="M87:M90" si="18">SUM(E87:G87)</f>
        <v>0</v>
      </c>
      <c r="N87" s="95">
        <f t="shared" ref="N87:N90" si="19">COUNTIF(E87:G87,"&gt;0")</f>
        <v>0</v>
      </c>
      <c r="O87" s="96">
        <f>M87</f>
        <v>0</v>
      </c>
      <c r="P87" s="95">
        <f>N87</f>
        <v>0</v>
      </c>
    </row>
    <row r="88" spans="1:16" x14ac:dyDescent="0.3">
      <c r="A88" s="75" t="s">
        <v>237</v>
      </c>
      <c r="B88" s="99"/>
      <c r="C88" s="94" t="e">
        <f>VLOOKUP(B88,Données!$D$3:$K$1003,2)</f>
        <v>#N/A</v>
      </c>
      <c r="D88" s="75" t="e">
        <f>VLOOKUP(B88,Données!$D$3:$K$1003,3)</f>
        <v>#N/A</v>
      </c>
      <c r="E88" s="53"/>
      <c r="F88" s="53"/>
      <c r="G88" s="53"/>
      <c r="H88" s="53"/>
      <c r="I88" s="53"/>
      <c r="J88" s="53"/>
      <c r="K88" s="53"/>
      <c r="L88" s="53"/>
      <c r="M88" s="95">
        <f t="shared" si="18"/>
        <v>0</v>
      </c>
      <c r="N88" s="95">
        <f t="shared" si="19"/>
        <v>0</v>
      </c>
      <c r="O88" s="96">
        <f>M88</f>
        <v>0</v>
      </c>
      <c r="P88" s="95">
        <f>N88</f>
        <v>0</v>
      </c>
    </row>
    <row r="89" spans="1:16" x14ac:dyDescent="0.3">
      <c r="A89" s="90" t="s">
        <v>240</v>
      </c>
      <c r="B89" s="99"/>
      <c r="C89" s="91" t="e">
        <f>VLOOKUP(B89,Données!$D$3:$K$1003,2)</f>
        <v>#N/A</v>
      </c>
      <c r="D89" s="90" t="e">
        <f>IF(C89="Dummy",Données!$A$41,IF(C89&lt;&gt;Sem.02!C89,VLOOKUP(B89,Données!$D$3:$K$1003,3),ROUNDDOWN(O89/P89,0)))</f>
        <v>#N/A</v>
      </c>
      <c r="E89" s="53"/>
      <c r="F89" s="53"/>
      <c r="G89" s="53"/>
      <c r="H89" s="53"/>
      <c r="I89" s="53"/>
      <c r="J89" s="53"/>
      <c r="K89" s="53"/>
      <c r="L89" s="53"/>
      <c r="M89" s="92">
        <f t="shared" si="18"/>
        <v>0</v>
      </c>
      <c r="N89" s="92">
        <f t="shared" si="19"/>
        <v>0</v>
      </c>
      <c r="O89" s="93">
        <f>M89+Sem.02!O89</f>
        <v>0</v>
      </c>
      <c r="P89" s="92">
        <f>N89+Sem.02!P89</f>
        <v>0</v>
      </c>
    </row>
    <row r="90" spans="1:16" x14ac:dyDescent="0.3">
      <c r="A90" s="90" t="s">
        <v>240</v>
      </c>
      <c r="B90" s="99"/>
      <c r="C90" s="91" t="e">
        <f>VLOOKUP(B90,Données!$D$3:$K$1003,2)</f>
        <v>#N/A</v>
      </c>
      <c r="D90" s="90" t="e">
        <f>IF(C90="Dummy",Données!$A$41,IF(C90&lt;&gt;Sem.02!C90,VLOOKUP(B90,Données!$D$3:$K$1003,3),ROUNDDOWN(O90/P90,0)))</f>
        <v>#N/A</v>
      </c>
      <c r="E90" s="53"/>
      <c r="F90" s="53"/>
      <c r="G90" s="53"/>
      <c r="H90" s="53"/>
      <c r="I90" s="53"/>
      <c r="J90" s="53"/>
      <c r="K90" s="53"/>
      <c r="L90" s="53"/>
      <c r="M90" s="92">
        <f t="shared" si="18"/>
        <v>0</v>
      </c>
      <c r="N90" s="92">
        <f t="shared" si="19"/>
        <v>0</v>
      </c>
      <c r="O90" s="93">
        <f>M90+Sem.02!O90</f>
        <v>0</v>
      </c>
      <c r="P90" s="92">
        <f>N90+Sem.02!P90</f>
        <v>0</v>
      </c>
    </row>
    <row r="91" spans="1:16" x14ac:dyDescent="0.3">
      <c r="A91" s="70" t="s">
        <v>62</v>
      </c>
      <c r="B91" s="64"/>
      <c r="C91" s="65"/>
      <c r="D91" s="64"/>
      <c r="E91" s="55" t="e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#N/A</v>
      </c>
      <c r="F91" s="55" t="e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#N/A</v>
      </c>
      <c r="G91" s="55" t="e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=D85,IF(G86=0,SUM(G82:G86)+D86,SUM(G82:G86))))))))))))))))</f>
        <v>#N/A</v>
      </c>
      <c r="H91" s="67"/>
      <c r="I91" s="67"/>
      <c r="J91" s="67"/>
      <c r="K91" s="67"/>
      <c r="L91" s="67"/>
      <c r="M91" s="69" t="str">
        <f>IF(SUM(E82:G88)=0,"",SUM(E91:G91))</f>
        <v/>
      </c>
      <c r="N91" s="67"/>
      <c r="O91" s="68"/>
      <c r="P91" s="67"/>
    </row>
    <row r="92" spans="1:16" x14ac:dyDescent="0.3">
      <c r="A92" s="73" t="e">
        <f>VLOOKUP(B92,Données!$D$3:$K$1003,4)</f>
        <v>#N/A</v>
      </c>
      <c r="B92" s="99"/>
      <c r="C92" s="80" t="e">
        <f>IF(B92=Données!$A$40,Données!$B$40,VLOOKUP(B92,Données!$D$3:$K$1003,2))</f>
        <v>#N/A</v>
      </c>
      <c r="D92" s="73" t="e">
        <f>IF(C92="Dummy",Données!$A$41,IF(C92&lt;&gt;Sem.02!C92,INT((R92+O92)/9),ROUNDDOWN(O92/P92,0)))</f>
        <v>#N/A</v>
      </c>
      <c r="E92" s="53"/>
      <c r="F92" s="53"/>
      <c r="G92" s="53"/>
      <c r="H92" s="53"/>
      <c r="I92" s="53"/>
      <c r="J92" s="53"/>
      <c r="K92" s="53"/>
      <c r="L92" s="53"/>
      <c r="M92" s="71">
        <f t="shared" si="0"/>
        <v>0</v>
      </c>
      <c r="N92" s="71">
        <f t="shared" si="1"/>
        <v>0</v>
      </c>
      <c r="O92" s="72" t="e">
        <f>IF(C92&lt;&gt;Sem.02!C92,VLOOKUP(B92,Données!$D$3:$K$1003,5)+M92,M92+Sem.02!O92)</f>
        <v>#N/A</v>
      </c>
      <c r="P92" s="71" t="e">
        <f>IF(C92&lt;&gt;Sem.02!C92,VLOOKUP(B92,$D$3:$J$1035,6)+N92,N92+Sem.02!P92)</f>
        <v>#N/A</v>
      </c>
    </row>
    <row r="93" spans="1:16" x14ac:dyDescent="0.3">
      <c r="A93" s="73" t="e">
        <f>VLOOKUP(B93,Données!$D$3:$K$1003,4)</f>
        <v>#N/A</v>
      </c>
      <c r="B93" s="99"/>
      <c r="C93" s="80" t="e">
        <f>IF(B93=Données!$A$40,Données!$B$40,VLOOKUP(B93,Données!$D$3:$K$1003,2))</f>
        <v>#N/A</v>
      </c>
      <c r="D93" s="73" t="e">
        <f>IF(C93="Dummy",Données!$A$41,IF(C93&lt;&gt;Sem.02!C93,INT((R93+O93)/9),ROUNDDOWN(O93/P93,0)))</f>
        <v>#N/A</v>
      </c>
      <c r="E93" s="53"/>
      <c r="F93" s="53"/>
      <c r="G93" s="53"/>
      <c r="H93" s="53"/>
      <c r="I93" s="53"/>
      <c r="J93" s="53"/>
      <c r="K93" s="53"/>
      <c r="L93" s="53"/>
      <c r="M93" s="71">
        <f t="shared" si="0"/>
        <v>0</v>
      </c>
      <c r="N93" s="71">
        <f t="shared" si="1"/>
        <v>0</v>
      </c>
      <c r="O93" s="72" t="e">
        <f>IF(C93&lt;&gt;Sem.02!C93,VLOOKUP(B93,Données!$D$3:$K$1003,5)+M93,M93+Sem.02!O93)</f>
        <v>#N/A</v>
      </c>
      <c r="P93" s="71" t="e">
        <f>IF(C93&lt;&gt;Sem.02!C93,VLOOKUP(B93,$D$3:$J$1035,6)+N93,N93+Sem.02!P93)</f>
        <v>#N/A</v>
      </c>
    </row>
    <row r="94" spans="1:16" x14ac:dyDescent="0.3">
      <c r="A94" s="73" t="e">
        <f>VLOOKUP(B94,Données!$D$3:$K$1003,4)</f>
        <v>#N/A</v>
      </c>
      <c r="B94" s="99"/>
      <c r="C94" s="80" t="e">
        <f>IF(B94=Données!$A$40,Données!$B$40,VLOOKUP(B94,Données!$D$3:$K$1003,2))</f>
        <v>#N/A</v>
      </c>
      <c r="D94" s="73" t="e">
        <f>IF(C94="Dummy",Données!$A$41,IF(C94&lt;&gt;Sem.02!C94,INT((R94+O94)/9),ROUNDDOWN(O94/P94,0)))</f>
        <v>#N/A</v>
      </c>
      <c r="E94" s="53"/>
      <c r="F94" s="53"/>
      <c r="G94" s="53"/>
      <c r="H94" s="53"/>
      <c r="I94" s="53"/>
      <c r="J94" s="53"/>
      <c r="K94" s="53"/>
      <c r="L94" s="53"/>
      <c r="M94" s="71">
        <f t="shared" si="0"/>
        <v>0</v>
      </c>
      <c r="N94" s="71">
        <f t="shared" si="1"/>
        <v>0</v>
      </c>
      <c r="O94" s="72" t="e">
        <f>IF(C94&lt;&gt;Sem.02!C94,VLOOKUP(B94,Données!$D$3:$K$1003,5)+M94,M94+Sem.02!O94)</f>
        <v>#N/A</v>
      </c>
      <c r="P94" s="71" t="e">
        <f>IF(C94&lt;&gt;Sem.02!C94,VLOOKUP(B94,$D$3:$J$1035,6)+N94,N94+Sem.02!P94)</f>
        <v>#N/A</v>
      </c>
    </row>
    <row r="95" spans="1:16" x14ac:dyDescent="0.3">
      <c r="A95" s="73" t="e">
        <f>VLOOKUP(B95,Données!$D$3:$K$1003,4)</f>
        <v>#N/A</v>
      </c>
      <c r="B95" s="99"/>
      <c r="C95" s="80" t="e">
        <f>IF(B95=Données!$A$40,Données!$B$40,VLOOKUP(B95,Données!$D$3:$K$1003,2))</f>
        <v>#N/A</v>
      </c>
      <c r="D95" s="73" t="e">
        <f>IF(C95="Dummy",Données!$A$41,IF(C95&lt;&gt;Sem.02!C95,INT((R95+O95)/9),ROUNDDOWN(O95/P95,0)))</f>
        <v>#N/A</v>
      </c>
      <c r="E95" s="53"/>
      <c r="F95" s="53"/>
      <c r="G95" s="53"/>
      <c r="H95" s="53"/>
      <c r="I95" s="53"/>
      <c r="J95" s="53"/>
      <c r="K95" s="53"/>
      <c r="L95" s="53"/>
      <c r="M95" s="71">
        <f t="shared" si="0"/>
        <v>0</v>
      </c>
      <c r="N95" s="71">
        <f t="shared" si="1"/>
        <v>0</v>
      </c>
      <c r="O95" s="72" t="e">
        <f>IF(C95&lt;&gt;Sem.02!C95,VLOOKUP(B95,Données!$D$3:$K$1003,5)+M95,M95+Sem.02!O95)</f>
        <v>#N/A</v>
      </c>
      <c r="P95" s="71" t="e">
        <f>IF(C95&lt;&gt;Sem.02!C95,VLOOKUP(B95,$D$3:$J$1035,6)+N95,N95+Sem.02!P95)</f>
        <v>#N/A</v>
      </c>
    </row>
    <row r="96" spans="1:16" x14ac:dyDescent="0.3">
      <c r="A96" s="73" t="e">
        <f>VLOOKUP(B96,Données!$D$3:$K$1003,4)</f>
        <v>#N/A</v>
      </c>
      <c r="B96" s="99"/>
      <c r="C96" s="80" t="e">
        <f>IF(B96=Données!$A$40,Données!$B$40,VLOOKUP(B96,Données!$D$3:$K$1003,2))</f>
        <v>#N/A</v>
      </c>
      <c r="D96" s="73" t="e">
        <f>IF(C96="Dummy",Données!$A$41,IF(C96&lt;&gt;Sem.02!C96,INT((R96+O96)/9),ROUNDDOWN(O96/P96,0)))</f>
        <v>#N/A</v>
      </c>
      <c r="E96" s="53"/>
      <c r="F96" s="53"/>
      <c r="G96" s="53"/>
      <c r="H96" s="53"/>
      <c r="I96" s="53"/>
      <c r="J96" s="53"/>
      <c r="K96" s="53"/>
      <c r="L96" s="53"/>
      <c r="M96" s="71">
        <f t="shared" si="0"/>
        <v>0</v>
      </c>
      <c r="N96" s="71">
        <f t="shared" si="1"/>
        <v>0</v>
      </c>
      <c r="O96" s="72" t="e">
        <f>IF(C96&lt;&gt;Sem.02!C96,VLOOKUP(B96,Données!$D$3:$K$1003,5)+M96,M96+Sem.02!O96)</f>
        <v>#N/A</v>
      </c>
      <c r="P96" s="71" t="e">
        <f>IF(C96&lt;&gt;Sem.02!C96,VLOOKUP(B96,$D$3:$J$1035,6)+N96,N96+Sem.02!P96)</f>
        <v>#N/A</v>
      </c>
    </row>
    <row r="97" spans="1:16" x14ac:dyDescent="0.3">
      <c r="A97" s="75" t="s">
        <v>237</v>
      </c>
      <c r="B97" s="99"/>
      <c r="C97" s="94" t="e">
        <f>VLOOKUP(B97,Données!$D$3:$K$1003,2)</f>
        <v>#N/A</v>
      </c>
      <c r="D97" s="75" t="e">
        <f>VLOOKUP(B97,Données!$D$3:$K$1003,3)</f>
        <v>#N/A</v>
      </c>
      <c r="E97" s="53"/>
      <c r="F97" s="53"/>
      <c r="G97" s="53"/>
      <c r="H97" s="53"/>
      <c r="I97" s="53"/>
      <c r="J97" s="53"/>
      <c r="K97" s="53"/>
      <c r="L97" s="53"/>
      <c r="M97" s="95">
        <f t="shared" ref="M97:M100" si="20">SUM(E97:G97)</f>
        <v>0</v>
      </c>
      <c r="N97" s="95">
        <f t="shared" ref="N97:N100" si="21">COUNTIF(E97:G97,"&gt;0")</f>
        <v>0</v>
      </c>
      <c r="O97" s="96">
        <f>M97</f>
        <v>0</v>
      </c>
      <c r="P97" s="95">
        <f>N97</f>
        <v>0</v>
      </c>
    </row>
    <row r="98" spans="1:16" x14ac:dyDescent="0.3">
      <c r="A98" s="75" t="s">
        <v>237</v>
      </c>
      <c r="B98" s="99"/>
      <c r="C98" s="94" t="e">
        <f>VLOOKUP(B98,Données!$D$3:$K$1003,2)</f>
        <v>#N/A</v>
      </c>
      <c r="D98" s="75" t="e">
        <f>VLOOKUP(B98,Données!$D$3:$K$1003,3)</f>
        <v>#N/A</v>
      </c>
      <c r="E98" s="53"/>
      <c r="F98" s="53"/>
      <c r="G98" s="53"/>
      <c r="H98" s="53"/>
      <c r="I98" s="53"/>
      <c r="J98" s="53"/>
      <c r="K98" s="53"/>
      <c r="L98" s="53"/>
      <c r="M98" s="95">
        <f t="shared" si="20"/>
        <v>0</v>
      </c>
      <c r="N98" s="95">
        <f t="shared" si="21"/>
        <v>0</v>
      </c>
      <c r="O98" s="96">
        <f>M98</f>
        <v>0</v>
      </c>
      <c r="P98" s="95">
        <f>N98</f>
        <v>0</v>
      </c>
    </row>
    <row r="99" spans="1:16" x14ac:dyDescent="0.3">
      <c r="A99" s="90" t="s">
        <v>240</v>
      </c>
      <c r="B99" s="99"/>
      <c r="C99" s="91" t="e">
        <f>VLOOKUP(B99,Données!$D$3:$K$1003,2)</f>
        <v>#N/A</v>
      </c>
      <c r="D99" s="90" t="e">
        <f>IF(C99="Dummy",Données!$A$41,IF(C99&lt;&gt;Sem.02!C99,VLOOKUP(B99,Données!$D$3:$K$1003,3),ROUNDDOWN(O99/P99,0)))</f>
        <v>#N/A</v>
      </c>
      <c r="E99" s="53"/>
      <c r="F99" s="53"/>
      <c r="G99" s="53"/>
      <c r="H99" s="53"/>
      <c r="I99" s="53"/>
      <c r="J99" s="53"/>
      <c r="K99" s="53"/>
      <c r="L99" s="53"/>
      <c r="M99" s="92">
        <f t="shared" si="20"/>
        <v>0</v>
      </c>
      <c r="N99" s="92">
        <f t="shared" si="21"/>
        <v>0</v>
      </c>
      <c r="O99" s="93">
        <f>M99+Sem.02!O99</f>
        <v>0</v>
      </c>
      <c r="P99" s="92">
        <f>N99+Sem.02!P99</f>
        <v>0</v>
      </c>
    </row>
    <row r="100" spans="1:16" x14ac:dyDescent="0.3">
      <c r="A100" s="90" t="s">
        <v>240</v>
      </c>
      <c r="B100" s="99"/>
      <c r="C100" s="91" t="e">
        <f>VLOOKUP(B100,Données!$D$3:$K$1003,2)</f>
        <v>#N/A</v>
      </c>
      <c r="D100" s="90" t="e">
        <f>IF(C100="Dummy",Données!$A$41,IF(C100&lt;&gt;Sem.02!C100,VLOOKUP(B100,Données!$D$3:$K$1003,3),ROUNDDOWN(O100/P100,0)))</f>
        <v>#N/A</v>
      </c>
      <c r="E100" s="53"/>
      <c r="F100" s="53"/>
      <c r="G100" s="53"/>
      <c r="H100" s="53"/>
      <c r="I100" s="53"/>
      <c r="J100" s="53"/>
      <c r="K100" s="53"/>
      <c r="L100" s="53"/>
      <c r="M100" s="92">
        <f t="shared" si="20"/>
        <v>0</v>
      </c>
      <c r="N100" s="92">
        <f t="shared" si="21"/>
        <v>0</v>
      </c>
      <c r="O100" s="93">
        <f>M100+Sem.02!O100</f>
        <v>0</v>
      </c>
      <c r="P100" s="92">
        <f>N100+Sem.02!P100</f>
        <v>0</v>
      </c>
    </row>
    <row r="101" spans="1:16" x14ac:dyDescent="0.3">
      <c r="A101" s="70" t="s">
        <v>63</v>
      </c>
      <c r="B101" s="64"/>
      <c r="C101" s="65"/>
      <c r="D101" s="64"/>
      <c r="E101" s="55" t="e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#N/A</v>
      </c>
      <c r="F101" s="55" t="e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#N/A</v>
      </c>
      <c r="G101" s="55" t="e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=D95,IF(G96=0,SUM(G92:G96)+D96,SUM(G92:G96))))))))))))))))</f>
        <v>#N/A</v>
      </c>
      <c r="H101" s="67"/>
      <c r="I101" s="67"/>
      <c r="J101" s="67"/>
      <c r="K101" s="67"/>
      <c r="L101" s="67"/>
      <c r="M101" s="69" t="str">
        <f>IF(SUM(E92:G98)=0,"",SUM(E101:G101))</f>
        <v/>
      </c>
      <c r="N101" s="67"/>
      <c r="O101" s="68"/>
      <c r="P101" s="67"/>
    </row>
    <row r="102" spans="1:16" x14ac:dyDescent="0.3">
      <c r="A102" s="73" t="e">
        <f>VLOOKUP(B102,Données!$D$3:$K$1003,4)</f>
        <v>#N/A</v>
      </c>
      <c r="B102" s="99"/>
      <c r="C102" s="80" t="e">
        <f>IF(B102=Données!$A$40,Données!$B$40,VLOOKUP(B102,Données!$D$3:$K$1003,2))</f>
        <v>#N/A</v>
      </c>
      <c r="D102" s="73" t="e">
        <f>IF(C102="Dummy",Données!$A$41,IF(C102&lt;&gt;Sem.02!C102,INT((R102+O102)/9),ROUNDDOWN(O102/P102,0)))</f>
        <v>#N/A</v>
      </c>
      <c r="E102" s="53"/>
      <c r="F102" s="53"/>
      <c r="G102" s="53"/>
      <c r="H102" s="53"/>
      <c r="I102" s="53"/>
      <c r="J102" s="53"/>
      <c r="K102" s="53"/>
      <c r="L102" s="53"/>
      <c r="M102" s="71">
        <f t="shared" si="0"/>
        <v>0</v>
      </c>
      <c r="N102" s="71">
        <f t="shared" si="1"/>
        <v>0</v>
      </c>
      <c r="O102" s="72" t="e">
        <f>IF(C102&lt;&gt;Sem.02!C102,VLOOKUP(B102,Données!$D$3:$K$1003,5)+M102,M102+Sem.02!O102)</f>
        <v>#N/A</v>
      </c>
      <c r="P102" s="71" t="e">
        <f>IF(C102&lt;&gt;Sem.02!C102,VLOOKUP(B102,$D$3:$J$1035,6)+N102,N102+Sem.02!P102)</f>
        <v>#N/A</v>
      </c>
    </row>
    <row r="103" spans="1:16" x14ac:dyDescent="0.3">
      <c r="A103" s="73" t="e">
        <f>VLOOKUP(B103,Données!$D$3:$K$1003,4)</f>
        <v>#N/A</v>
      </c>
      <c r="B103" s="99"/>
      <c r="C103" s="80" t="e">
        <f>IF(B103=Données!$A$40,Données!$B$40,VLOOKUP(B103,Données!$D$3:$K$1003,2))</f>
        <v>#N/A</v>
      </c>
      <c r="D103" s="73" t="e">
        <f>IF(C103="Dummy",Données!$A$41,IF(C103&lt;&gt;Sem.02!C103,INT((R103+O103)/9),ROUNDDOWN(O103/P103,0)))</f>
        <v>#N/A</v>
      </c>
      <c r="E103" s="53"/>
      <c r="F103" s="53"/>
      <c r="G103" s="53"/>
      <c r="H103" s="53"/>
      <c r="I103" s="53"/>
      <c r="J103" s="53"/>
      <c r="K103" s="53"/>
      <c r="L103" s="53"/>
      <c r="M103" s="71">
        <f t="shared" si="0"/>
        <v>0</v>
      </c>
      <c r="N103" s="71">
        <f t="shared" si="1"/>
        <v>0</v>
      </c>
      <c r="O103" s="72" t="e">
        <f>IF(C103&lt;&gt;Sem.02!C103,VLOOKUP(B103,Données!$D$3:$K$1003,5)+M103,M103+Sem.02!O103)</f>
        <v>#N/A</v>
      </c>
      <c r="P103" s="71" t="e">
        <f>IF(C103&lt;&gt;Sem.02!C103,VLOOKUP(B103,$D$3:$J$1035,6)+N103,N103+Sem.02!P103)</f>
        <v>#N/A</v>
      </c>
    </row>
    <row r="104" spans="1:16" x14ac:dyDescent="0.3">
      <c r="A104" s="73" t="e">
        <f>VLOOKUP(B104,Données!$D$3:$K$1003,4)</f>
        <v>#N/A</v>
      </c>
      <c r="B104" s="99"/>
      <c r="C104" s="80" t="e">
        <f>IF(B104=Données!$A$40,Données!$B$40,VLOOKUP(B104,Données!$D$3:$K$1003,2))</f>
        <v>#N/A</v>
      </c>
      <c r="D104" s="73" t="e">
        <f>IF(C104="Dummy",Données!$A$41,IF(C104&lt;&gt;Sem.02!C104,INT((R104+O104)/9),ROUNDDOWN(O104/P104,0)))</f>
        <v>#N/A</v>
      </c>
      <c r="E104" s="53"/>
      <c r="F104" s="53"/>
      <c r="G104" s="53"/>
      <c r="H104" s="53"/>
      <c r="I104" s="53"/>
      <c r="J104" s="53"/>
      <c r="K104" s="53"/>
      <c r="L104" s="53"/>
      <c r="M104" s="71">
        <f t="shared" si="0"/>
        <v>0</v>
      </c>
      <c r="N104" s="71">
        <f t="shared" si="1"/>
        <v>0</v>
      </c>
      <c r="O104" s="72" t="e">
        <f>IF(C104&lt;&gt;Sem.02!C104,VLOOKUP(B104,Données!$D$3:$K$1003,5)+M104,M104+Sem.02!O104)</f>
        <v>#N/A</v>
      </c>
      <c r="P104" s="71" t="e">
        <f>IF(C104&lt;&gt;Sem.02!C104,VLOOKUP(B104,$D$3:$J$1035,6)+N104,N104+Sem.02!P104)</f>
        <v>#N/A</v>
      </c>
    </row>
    <row r="105" spans="1:16" x14ac:dyDescent="0.3">
      <c r="A105" s="73" t="e">
        <f>VLOOKUP(B105,Données!$D$3:$K$1003,4)</f>
        <v>#N/A</v>
      </c>
      <c r="B105" s="99"/>
      <c r="C105" s="80" t="e">
        <f>IF(B105=Données!$A$40,Données!$B$40,VLOOKUP(B105,Données!$D$3:$K$1003,2))</f>
        <v>#N/A</v>
      </c>
      <c r="D105" s="73" t="e">
        <f>IF(C105="Dummy",Données!$A$41,IF(C105&lt;&gt;Sem.02!C105,INT((R105+O105)/9),ROUNDDOWN(O105/P105,0)))</f>
        <v>#N/A</v>
      </c>
      <c r="E105" s="53"/>
      <c r="F105" s="53"/>
      <c r="G105" s="53"/>
      <c r="H105" s="53"/>
      <c r="I105" s="53"/>
      <c r="J105" s="53"/>
      <c r="K105" s="53"/>
      <c r="L105" s="53"/>
      <c r="M105" s="71">
        <f t="shared" si="0"/>
        <v>0</v>
      </c>
      <c r="N105" s="71">
        <f t="shared" si="1"/>
        <v>0</v>
      </c>
      <c r="O105" s="72" t="e">
        <f>IF(C105&lt;&gt;Sem.02!C105,VLOOKUP(B105,Données!$D$3:$K$1003,5)+M105,M105+Sem.02!O105)</f>
        <v>#N/A</v>
      </c>
      <c r="P105" s="71" t="e">
        <f>IF(C105&lt;&gt;Sem.02!C105,VLOOKUP(B105,$D$3:$J$1035,6)+N105,N105+Sem.02!P105)</f>
        <v>#N/A</v>
      </c>
    </row>
    <row r="106" spans="1:16" x14ac:dyDescent="0.3">
      <c r="A106" s="73" t="e">
        <f>VLOOKUP(B106,Données!$D$3:$K$1003,4)</f>
        <v>#N/A</v>
      </c>
      <c r="B106" s="99"/>
      <c r="C106" s="80" t="e">
        <f>IF(B106=Données!$A$40,Données!$B$40,VLOOKUP(B106,Données!$D$3:$K$1003,2))</f>
        <v>#N/A</v>
      </c>
      <c r="D106" s="73" t="e">
        <f>IF(C106="Dummy",Données!$A$41,IF(C106&lt;&gt;Sem.02!C106,INT((R106+O106)/9),ROUNDDOWN(O106/P106,0)))</f>
        <v>#N/A</v>
      </c>
      <c r="E106" s="53"/>
      <c r="F106" s="53"/>
      <c r="G106" s="53"/>
      <c r="H106" s="53"/>
      <c r="I106" s="53"/>
      <c r="J106" s="53"/>
      <c r="K106" s="53"/>
      <c r="L106" s="53"/>
      <c r="M106" s="71">
        <f t="shared" si="0"/>
        <v>0</v>
      </c>
      <c r="N106" s="71">
        <f t="shared" si="1"/>
        <v>0</v>
      </c>
      <c r="O106" s="72" t="e">
        <f>IF(C106&lt;&gt;Sem.02!C106,VLOOKUP(B106,Données!$D$3:$K$1003,5)+M106,M106+Sem.02!O106)</f>
        <v>#N/A</v>
      </c>
      <c r="P106" s="71" t="e">
        <f>IF(C106&lt;&gt;Sem.02!C106,VLOOKUP(B106,$D$3:$J$1035,6)+N106,N106+Sem.02!P106)</f>
        <v>#N/A</v>
      </c>
    </row>
    <row r="107" spans="1:16" x14ac:dyDescent="0.3">
      <c r="A107" s="75" t="s">
        <v>237</v>
      </c>
      <c r="B107" s="99"/>
      <c r="C107" s="94" t="e">
        <f>VLOOKUP(B107,Données!$D$3:$K$1003,2)</f>
        <v>#N/A</v>
      </c>
      <c r="D107" s="75" t="e">
        <f>VLOOKUP(B107,Données!$D$3:$K$1003,3)</f>
        <v>#N/A</v>
      </c>
      <c r="E107" s="53"/>
      <c r="F107" s="53"/>
      <c r="G107" s="53"/>
      <c r="H107" s="53"/>
      <c r="I107" s="53"/>
      <c r="J107" s="53"/>
      <c r="K107" s="53"/>
      <c r="L107" s="53"/>
      <c r="M107" s="95">
        <f t="shared" ref="M107:M110" si="22">SUM(E107:G107)</f>
        <v>0</v>
      </c>
      <c r="N107" s="95">
        <f t="shared" ref="N107:N110" si="23">COUNTIF(E107:G107,"&gt;0")</f>
        <v>0</v>
      </c>
      <c r="O107" s="96">
        <f>M107</f>
        <v>0</v>
      </c>
      <c r="P107" s="95">
        <f>N107</f>
        <v>0</v>
      </c>
    </row>
    <row r="108" spans="1:16" x14ac:dyDescent="0.3">
      <c r="A108" s="75" t="s">
        <v>237</v>
      </c>
      <c r="B108" s="99"/>
      <c r="C108" s="94" t="e">
        <f>VLOOKUP(B108,Données!$D$3:$K$1003,2)</f>
        <v>#N/A</v>
      </c>
      <c r="D108" s="75" t="e">
        <f>VLOOKUP(B108,Données!$D$3:$K$1003,3)</f>
        <v>#N/A</v>
      </c>
      <c r="E108" s="53"/>
      <c r="F108" s="53"/>
      <c r="G108" s="53"/>
      <c r="H108" s="53"/>
      <c r="I108" s="53"/>
      <c r="J108" s="53"/>
      <c r="K108" s="53"/>
      <c r="L108" s="53"/>
      <c r="M108" s="95">
        <f t="shared" si="22"/>
        <v>0</v>
      </c>
      <c r="N108" s="95">
        <f t="shared" si="23"/>
        <v>0</v>
      </c>
      <c r="O108" s="96">
        <f>M108</f>
        <v>0</v>
      </c>
      <c r="P108" s="95">
        <f>N108</f>
        <v>0</v>
      </c>
    </row>
    <row r="109" spans="1:16" x14ac:dyDescent="0.3">
      <c r="A109" s="90" t="s">
        <v>240</v>
      </c>
      <c r="B109" s="99"/>
      <c r="C109" s="91" t="e">
        <f>VLOOKUP(B109,Données!$D$3:$K$1003,2)</f>
        <v>#N/A</v>
      </c>
      <c r="D109" s="90" t="e">
        <f>IF(C109="Dummy",Données!$A$41,IF(C109&lt;&gt;Sem.02!C109,VLOOKUP(B109,Données!$D$3:$K$1003,3),ROUNDDOWN(O109/P109,0)))</f>
        <v>#N/A</v>
      </c>
      <c r="E109" s="53"/>
      <c r="F109" s="53"/>
      <c r="G109" s="53"/>
      <c r="H109" s="53"/>
      <c r="I109" s="53"/>
      <c r="J109" s="53"/>
      <c r="K109" s="53"/>
      <c r="L109" s="53"/>
      <c r="M109" s="92">
        <f t="shared" si="22"/>
        <v>0</v>
      </c>
      <c r="N109" s="92">
        <f t="shared" si="23"/>
        <v>0</v>
      </c>
      <c r="O109" s="93">
        <f>M109+Sem.02!O109</f>
        <v>0</v>
      </c>
      <c r="P109" s="92">
        <f>N109+Sem.02!P109</f>
        <v>0</v>
      </c>
    </row>
    <row r="110" spans="1:16" x14ac:dyDescent="0.3">
      <c r="A110" s="90" t="s">
        <v>240</v>
      </c>
      <c r="B110" s="99"/>
      <c r="C110" s="91" t="e">
        <f>VLOOKUP(B110,Données!$D$3:$K$1003,2)</f>
        <v>#N/A</v>
      </c>
      <c r="D110" s="90" t="e">
        <f>IF(C110="Dummy",Données!$A$41,IF(C110&lt;&gt;Sem.02!C110,VLOOKUP(B110,Données!$D$3:$K$1003,3),ROUNDDOWN(O110/P110,0)))</f>
        <v>#N/A</v>
      </c>
      <c r="E110" s="53"/>
      <c r="F110" s="53"/>
      <c r="G110" s="53"/>
      <c r="H110" s="53"/>
      <c r="I110" s="53"/>
      <c r="J110" s="53"/>
      <c r="K110" s="53"/>
      <c r="L110" s="53"/>
      <c r="M110" s="92">
        <f t="shared" si="22"/>
        <v>0</v>
      </c>
      <c r="N110" s="92">
        <f t="shared" si="23"/>
        <v>0</v>
      </c>
      <c r="O110" s="93">
        <f>M110+Sem.02!O110</f>
        <v>0</v>
      </c>
      <c r="P110" s="92">
        <f>N110+Sem.02!P110</f>
        <v>0</v>
      </c>
    </row>
    <row r="111" spans="1:16" x14ac:dyDescent="0.3">
      <c r="A111" s="70" t="s">
        <v>64</v>
      </c>
      <c r="B111" s="64"/>
      <c r="C111" s="65"/>
      <c r="D111" s="64"/>
      <c r="E111" s="55" t="e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#N/A</v>
      </c>
      <c r="F111" s="55" t="e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#N/A</v>
      </c>
      <c r="G111" s="55" t="e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=D105,IF(G106=0,SUM(G102:G106)+D106,SUM(G102:G106))))))))))))))))</f>
        <v>#N/A</v>
      </c>
      <c r="H111" s="67"/>
      <c r="I111" s="67"/>
      <c r="J111" s="67"/>
      <c r="K111" s="67"/>
      <c r="L111" s="67"/>
      <c r="M111" s="69" t="str">
        <f>IF(SUM(E102:G108)=0,"",SUM(E111:G111))</f>
        <v/>
      </c>
      <c r="N111" s="67"/>
      <c r="O111" s="68"/>
      <c r="P111" s="67"/>
    </row>
    <row r="112" spans="1:16" x14ac:dyDescent="0.3">
      <c r="A112" s="73" t="e">
        <f>VLOOKUP(B112,Données!$D$3:$K$1003,4)</f>
        <v>#N/A</v>
      </c>
      <c r="B112" s="99"/>
      <c r="C112" s="80" t="e">
        <f>IF(B112=Données!$A$40,Données!$B$40,VLOOKUP(B112,Données!$D$3:$K$1003,2))</f>
        <v>#N/A</v>
      </c>
      <c r="D112" s="73" t="e">
        <f>IF(C112="Dummy",Données!$A$41,IF(C112&lt;&gt;Sem.02!C112,INT((R112+O112)/9),ROUNDDOWN(O112/P112,0)))</f>
        <v>#N/A</v>
      </c>
      <c r="E112" s="53"/>
      <c r="F112" s="53"/>
      <c r="G112" s="53"/>
      <c r="H112" s="53"/>
      <c r="I112" s="53"/>
      <c r="J112" s="53"/>
      <c r="K112" s="53"/>
      <c r="L112" s="53"/>
      <c r="M112" s="71">
        <f t="shared" ref="M112:M160" si="24">SUM(E112:G112)</f>
        <v>0</v>
      </c>
      <c r="N112" s="71">
        <f t="shared" ref="N112:N160" si="25">COUNTIF(E112:G112,"&gt;0")</f>
        <v>0</v>
      </c>
      <c r="O112" s="72" t="e">
        <f>IF(C112&lt;&gt;Sem.02!C112,VLOOKUP(B112,Données!$D$3:$K$1003,5)+M112,M112+Sem.02!O112)</f>
        <v>#N/A</v>
      </c>
      <c r="P112" s="71" t="e">
        <f>IF(C112&lt;&gt;Sem.02!C112,VLOOKUP(B112,$D$3:$J$1035,6)+N112,N112+Sem.02!P112)</f>
        <v>#N/A</v>
      </c>
    </row>
    <row r="113" spans="1:16" x14ac:dyDescent="0.3">
      <c r="A113" s="73" t="e">
        <f>VLOOKUP(B113,Données!$D$3:$K$1003,4)</f>
        <v>#N/A</v>
      </c>
      <c r="B113" s="99"/>
      <c r="C113" s="80" t="e">
        <f>IF(B113=Données!$A$40,Données!$B$40,VLOOKUP(B113,Données!$D$3:$K$1003,2))</f>
        <v>#N/A</v>
      </c>
      <c r="D113" s="73" t="e">
        <f>IF(C113="Dummy",Données!$A$41,IF(C113&lt;&gt;Sem.02!C113,INT((R113+O113)/9),ROUNDDOWN(O113/P113,0)))</f>
        <v>#N/A</v>
      </c>
      <c r="E113" s="53"/>
      <c r="F113" s="53"/>
      <c r="G113" s="53"/>
      <c r="H113" s="53"/>
      <c r="I113" s="53"/>
      <c r="J113" s="53"/>
      <c r="K113" s="53"/>
      <c r="L113" s="53"/>
      <c r="M113" s="71">
        <f t="shared" si="24"/>
        <v>0</v>
      </c>
      <c r="N113" s="71">
        <f t="shared" si="25"/>
        <v>0</v>
      </c>
      <c r="O113" s="72" t="e">
        <f>IF(C113&lt;&gt;Sem.02!C113,VLOOKUP(B113,Données!$D$3:$K$1003,5)+M113,M113+Sem.02!O113)</f>
        <v>#N/A</v>
      </c>
      <c r="P113" s="71" t="e">
        <f>IF(C113&lt;&gt;Sem.02!C113,VLOOKUP(B113,$D$3:$J$1035,6)+N113,N113+Sem.02!P113)</f>
        <v>#N/A</v>
      </c>
    </row>
    <row r="114" spans="1:16" x14ac:dyDescent="0.3">
      <c r="A114" s="73" t="e">
        <f>VLOOKUP(B114,Données!$D$3:$K$1003,4)</f>
        <v>#N/A</v>
      </c>
      <c r="B114" s="99"/>
      <c r="C114" s="80" t="e">
        <f>IF(B114=Données!$A$40,Données!$B$40,VLOOKUP(B114,Données!$D$3:$K$1003,2))</f>
        <v>#N/A</v>
      </c>
      <c r="D114" s="73" t="e">
        <f>IF(C114="Dummy",Données!$A$41,IF(C114&lt;&gt;Sem.02!C114,INT((R114+O114)/9),ROUNDDOWN(O114/P114,0)))</f>
        <v>#N/A</v>
      </c>
      <c r="E114" s="53"/>
      <c r="F114" s="53"/>
      <c r="G114" s="53"/>
      <c r="H114" s="53"/>
      <c r="I114" s="53"/>
      <c r="J114" s="53"/>
      <c r="K114" s="53"/>
      <c r="L114" s="53"/>
      <c r="M114" s="71">
        <f t="shared" si="24"/>
        <v>0</v>
      </c>
      <c r="N114" s="71">
        <f t="shared" si="25"/>
        <v>0</v>
      </c>
      <c r="O114" s="72" t="e">
        <f>IF(C114&lt;&gt;Sem.02!C114,VLOOKUP(B114,Données!$D$3:$K$1003,5)+M114,M114+Sem.02!O114)</f>
        <v>#N/A</v>
      </c>
      <c r="P114" s="71" t="e">
        <f>IF(C114&lt;&gt;Sem.02!C114,VLOOKUP(B114,$D$3:$J$1035,6)+N114,N114+Sem.02!P114)</f>
        <v>#N/A</v>
      </c>
    </row>
    <row r="115" spans="1:16" x14ac:dyDescent="0.3">
      <c r="A115" s="73" t="e">
        <f>VLOOKUP(B115,Données!$D$3:$K$1003,4)</f>
        <v>#N/A</v>
      </c>
      <c r="B115" s="99"/>
      <c r="C115" s="80" t="e">
        <f>IF(B115=Données!$A$40,Données!$B$40,VLOOKUP(B115,Données!$D$3:$K$1003,2))</f>
        <v>#N/A</v>
      </c>
      <c r="D115" s="73" t="e">
        <f>IF(C115="Dummy",Données!$A$41,IF(C115&lt;&gt;Sem.02!C115,INT((R115+O115)/9),ROUNDDOWN(O115/P115,0)))</f>
        <v>#N/A</v>
      </c>
      <c r="E115" s="53"/>
      <c r="F115" s="53"/>
      <c r="G115" s="53"/>
      <c r="H115" s="53"/>
      <c r="I115" s="53"/>
      <c r="J115" s="53"/>
      <c r="K115" s="53"/>
      <c r="L115" s="53"/>
      <c r="M115" s="71">
        <f t="shared" si="24"/>
        <v>0</v>
      </c>
      <c r="N115" s="71">
        <f t="shared" si="25"/>
        <v>0</v>
      </c>
      <c r="O115" s="72" t="e">
        <f>IF(C115&lt;&gt;Sem.02!C115,VLOOKUP(B115,Données!$D$3:$K$1003,5)+M115,M115+Sem.02!O115)</f>
        <v>#N/A</v>
      </c>
      <c r="P115" s="71" t="e">
        <f>IF(C115&lt;&gt;Sem.02!C115,VLOOKUP(B115,$D$3:$J$1035,6)+N115,N115+Sem.02!P115)</f>
        <v>#N/A</v>
      </c>
    </row>
    <row r="116" spans="1:16" x14ac:dyDescent="0.3">
      <c r="A116" s="73" t="e">
        <f>VLOOKUP(B116,Données!$D$3:$K$1003,4)</f>
        <v>#N/A</v>
      </c>
      <c r="B116" s="99"/>
      <c r="C116" s="80" t="e">
        <f>IF(B116=Données!$A$40,Données!$B$40,VLOOKUP(B116,Données!$D$3:$K$1003,2))</f>
        <v>#N/A</v>
      </c>
      <c r="D116" s="73" t="e">
        <f>IF(C116="Dummy",Données!$A$41,IF(C116&lt;&gt;Sem.02!C116,INT((R116+O116)/9),ROUNDDOWN(O116/P116,0)))</f>
        <v>#N/A</v>
      </c>
      <c r="E116" s="53"/>
      <c r="F116" s="53"/>
      <c r="G116" s="53"/>
      <c r="H116" s="53"/>
      <c r="I116" s="53"/>
      <c r="J116" s="53"/>
      <c r="K116" s="53"/>
      <c r="L116" s="53"/>
      <c r="M116" s="71">
        <f t="shared" si="24"/>
        <v>0</v>
      </c>
      <c r="N116" s="71">
        <f t="shared" si="25"/>
        <v>0</v>
      </c>
      <c r="O116" s="72" t="e">
        <f>IF(C116&lt;&gt;Sem.02!C116,VLOOKUP(B116,Données!$D$3:$K$1003,5)+M116,M116+Sem.02!O116)</f>
        <v>#N/A</v>
      </c>
      <c r="P116" s="71" t="e">
        <f>IF(C116&lt;&gt;Sem.02!C116,VLOOKUP(B116,$D$3:$J$1035,6)+N116,N116+Sem.02!P116)</f>
        <v>#N/A</v>
      </c>
    </row>
    <row r="117" spans="1:16" x14ac:dyDescent="0.3">
      <c r="A117" s="75" t="s">
        <v>237</v>
      </c>
      <c r="B117" s="99"/>
      <c r="C117" s="94" t="e">
        <f>VLOOKUP(B117,Données!$D$3:$K$1003,2)</f>
        <v>#N/A</v>
      </c>
      <c r="D117" s="75" t="e">
        <f>VLOOKUP(B117,Données!$D$3:$K$1003,3)</f>
        <v>#N/A</v>
      </c>
      <c r="E117" s="53"/>
      <c r="F117" s="53"/>
      <c r="G117" s="53"/>
      <c r="H117" s="53"/>
      <c r="I117" s="53"/>
      <c r="J117" s="53"/>
      <c r="K117" s="53"/>
      <c r="L117" s="53"/>
      <c r="M117" s="95">
        <f t="shared" si="24"/>
        <v>0</v>
      </c>
      <c r="N117" s="95">
        <f t="shared" si="25"/>
        <v>0</v>
      </c>
      <c r="O117" s="96">
        <f>M117</f>
        <v>0</v>
      </c>
      <c r="P117" s="95">
        <f>N117</f>
        <v>0</v>
      </c>
    </row>
    <row r="118" spans="1:16" x14ac:dyDescent="0.3">
      <c r="A118" s="75" t="s">
        <v>237</v>
      </c>
      <c r="B118" s="99"/>
      <c r="C118" s="94" t="e">
        <f>VLOOKUP(B118,Données!$D$3:$K$1003,2)</f>
        <v>#N/A</v>
      </c>
      <c r="D118" s="75" t="e">
        <f>VLOOKUP(B118,Données!$D$3:$K$1003,3)</f>
        <v>#N/A</v>
      </c>
      <c r="E118" s="53"/>
      <c r="F118" s="53"/>
      <c r="G118" s="53"/>
      <c r="H118" s="53"/>
      <c r="I118" s="53"/>
      <c r="J118" s="53"/>
      <c r="K118" s="53"/>
      <c r="L118" s="53"/>
      <c r="M118" s="95">
        <f t="shared" si="24"/>
        <v>0</v>
      </c>
      <c r="N118" s="95">
        <f t="shared" si="25"/>
        <v>0</v>
      </c>
      <c r="O118" s="96">
        <f>M118</f>
        <v>0</v>
      </c>
      <c r="P118" s="95">
        <f>N118</f>
        <v>0</v>
      </c>
    </row>
    <row r="119" spans="1:16" x14ac:dyDescent="0.3">
      <c r="A119" s="90" t="s">
        <v>240</v>
      </c>
      <c r="B119" s="99"/>
      <c r="C119" s="91" t="e">
        <f>VLOOKUP(B119,Données!$D$3:$K$1003,2)</f>
        <v>#N/A</v>
      </c>
      <c r="D119" s="90" t="e">
        <f>IF(C119="Dummy",Données!$A$41,IF(C119&lt;&gt;Sem.02!C119,VLOOKUP(B119,Données!$D$3:$K$1003,3),ROUNDDOWN(O119/P119,0)))</f>
        <v>#N/A</v>
      </c>
      <c r="E119" s="53"/>
      <c r="F119" s="53"/>
      <c r="G119" s="53"/>
      <c r="H119" s="53"/>
      <c r="I119" s="53"/>
      <c r="J119" s="53"/>
      <c r="K119" s="53"/>
      <c r="L119" s="53"/>
      <c r="M119" s="92">
        <f t="shared" si="24"/>
        <v>0</v>
      </c>
      <c r="N119" s="92">
        <f t="shared" si="25"/>
        <v>0</v>
      </c>
      <c r="O119" s="93">
        <f>M119+Sem.02!O119</f>
        <v>0</v>
      </c>
      <c r="P119" s="92">
        <f>N119+Sem.02!P119</f>
        <v>0</v>
      </c>
    </row>
    <row r="120" spans="1:16" x14ac:dyDescent="0.3">
      <c r="A120" s="90" t="s">
        <v>240</v>
      </c>
      <c r="B120" s="99"/>
      <c r="C120" s="91" t="e">
        <f>VLOOKUP(B120,Données!$D$3:$K$1003,2)</f>
        <v>#N/A</v>
      </c>
      <c r="D120" s="90" t="e">
        <f>IF(C120="Dummy",Données!$A$41,IF(C120&lt;&gt;Sem.02!C120,VLOOKUP(B120,Données!$D$3:$K$1003,3),ROUNDDOWN(O120/P120,0)))</f>
        <v>#N/A</v>
      </c>
      <c r="E120" s="53"/>
      <c r="F120" s="53"/>
      <c r="G120" s="53"/>
      <c r="H120" s="53"/>
      <c r="I120" s="53"/>
      <c r="J120" s="53"/>
      <c r="K120" s="53"/>
      <c r="L120" s="53"/>
      <c r="M120" s="92">
        <f t="shared" si="24"/>
        <v>0</v>
      </c>
      <c r="N120" s="92">
        <f t="shared" si="25"/>
        <v>0</v>
      </c>
      <c r="O120" s="93">
        <f>M120+Sem.02!O120</f>
        <v>0</v>
      </c>
      <c r="P120" s="92">
        <f>N120+Sem.02!P120</f>
        <v>0</v>
      </c>
    </row>
    <row r="121" spans="1:16" x14ac:dyDescent="0.3">
      <c r="A121" s="70" t="s">
        <v>65</v>
      </c>
      <c r="B121" s="64"/>
      <c r="C121" s="65"/>
      <c r="D121" s="64"/>
      <c r="E121" s="55" t="e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#N/A</v>
      </c>
      <c r="F121" s="55" t="e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#N/A</v>
      </c>
      <c r="G121" s="55" t="e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=D115,IF(G116=0,SUM(G112:G116)+D116,SUM(G112:G116))))))))))))))))</f>
        <v>#N/A</v>
      </c>
      <c r="H121" s="67"/>
      <c r="I121" s="67"/>
      <c r="J121" s="67"/>
      <c r="K121" s="67"/>
      <c r="L121" s="67"/>
      <c r="M121" s="69" t="str">
        <f>IF(SUM(E112:G118)=0,"",SUM(E121:G121))</f>
        <v/>
      </c>
      <c r="N121" s="67"/>
      <c r="O121" s="68"/>
      <c r="P121" s="67"/>
    </row>
    <row r="122" spans="1:16" x14ac:dyDescent="0.3">
      <c r="A122" s="73" t="e">
        <f>VLOOKUP(B122,Données!$D$3:$K$1003,4)</f>
        <v>#N/A</v>
      </c>
      <c r="B122" s="99"/>
      <c r="C122" s="80" t="e">
        <f>IF(B122=Données!$A$40,Données!$B$40,VLOOKUP(B122,Données!$D$3:$K$1003,2))</f>
        <v>#N/A</v>
      </c>
      <c r="D122" s="73" t="e">
        <f>IF(C122="Dummy",Données!$A$41,IF(C122&lt;&gt;Sem.02!C122,INT((R122+O122)/9),ROUNDDOWN(O122/P122,0)))</f>
        <v>#N/A</v>
      </c>
      <c r="E122" s="53"/>
      <c r="F122" s="53"/>
      <c r="G122" s="53"/>
      <c r="H122" s="53"/>
      <c r="I122" s="53"/>
      <c r="J122" s="53"/>
      <c r="K122" s="53"/>
      <c r="L122" s="53"/>
      <c r="M122" s="71">
        <f t="shared" si="24"/>
        <v>0</v>
      </c>
      <c r="N122" s="71">
        <f t="shared" si="25"/>
        <v>0</v>
      </c>
      <c r="O122" s="72" t="e">
        <f>IF(C122&lt;&gt;Sem.02!C122,VLOOKUP(B122,Données!$D$3:$K$1003,5)+M122,M122+Sem.02!O122)</f>
        <v>#N/A</v>
      </c>
      <c r="P122" s="71" t="e">
        <f>IF(C122&lt;&gt;Sem.02!C122,VLOOKUP(B122,$D$3:$J$1035,6)+N122,N122+Sem.02!P122)</f>
        <v>#N/A</v>
      </c>
    </row>
    <row r="123" spans="1:16" x14ac:dyDescent="0.3">
      <c r="A123" s="73" t="e">
        <f>VLOOKUP(B123,Données!$D$3:$K$1003,4)</f>
        <v>#N/A</v>
      </c>
      <c r="B123" s="99"/>
      <c r="C123" s="80" t="e">
        <f>IF(B123=Données!$A$40,Données!$B$40,VLOOKUP(B123,Données!$D$3:$K$1003,2))</f>
        <v>#N/A</v>
      </c>
      <c r="D123" s="73" t="e">
        <f>IF(C123="Dummy",Données!$A$41,IF(C123&lt;&gt;Sem.02!C123,INT((R123+O123)/9),ROUNDDOWN(O123/P123,0)))</f>
        <v>#N/A</v>
      </c>
      <c r="E123" s="53"/>
      <c r="F123" s="53"/>
      <c r="G123" s="53"/>
      <c r="H123" s="53"/>
      <c r="I123" s="53"/>
      <c r="J123" s="53"/>
      <c r="K123" s="53"/>
      <c r="L123" s="53"/>
      <c r="M123" s="71">
        <f t="shared" si="24"/>
        <v>0</v>
      </c>
      <c r="N123" s="71">
        <f t="shared" si="25"/>
        <v>0</v>
      </c>
      <c r="O123" s="72" t="e">
        <f>IF(C123&lt;&gt;Sem.02!C123,VLOOKUP(B123,Données!$D$3:$K$1003,5)+M123,M123+Sem.02!O123)</f>
        <v>#N/A</v>
      </c>
      <c r="P123" s="71" t="e">
        <f>IF(C123&lt;&gt;Sem.02!C123,VLOOKUP(B123,$D$3:$J$1035,6)+N123,N123+Sem.02!P123)</f>
        <v>#N/A</v>
      </c>
    </row>
    <row r="124" spans="1:16" x14ac:dyDescent="0.3">
      <c r="A124" s="73" t="e">
        <f>VLOOKUP(B124,Données!$D$3:$K$1003,4)</f>
        <v>#N/A</v>
      </c>
      <c r="B124" s="99"/>
      <c r="C124" s="80" t="e">
        <f>IF(B124=Données!$A$40,Données!$B$40,VLOOKUP(B124,Données!$D$3:$K$1003,2))</f>
        <v>#N/A</v>
      </c>
      <c r="D124" s="73" t="e">
        <f>IF(C124="Dummy",Données!$A$41,IF(C124&lt;&gt;Sem.02!C124,INT((R124+O124)/9),ROUNDDOWN(O124/P124,0)))</f>
        <v>#N/A</v>
      </c>
      <c r="E124" s="53"/>
      <c r="F124" s="53"/>
      <c r="G124" s="53"/>
      <c r="H124" s="53"/>
      <c r="I124" s="53"/>
      <c r="J124" s="53"/>
      <c r="K124" s="53"/>
      <c r="L124" s="53"/>
      <c r="M124" s="71">
        <f t="shared" si="24"/>
        <v>0</v>
      </c>
      <c r="N124" s="71">
        <f t="shared" si="25"/>
        <v>0</v>
      </c>
      <c r="O124" s="72" t="e">
        <f>IF(C124&lt;&gt;Sem.02!C124,VLOOKUP(B124,Données!$D$3:$K$1003,5)+M124,M124+Sem.02!O124)</f>
        <v>#N/A</v>
      </c>
      <c r="P124" s="71" t="e">
        <f>IF(C124&lt;&gt;Sem.02!C124,VLOOKUP(B124,$D$3:$J$1035,6)+N124,N124+Sem.02!P124)</f>
        <v>#N/A</v>
      </c>
    </row>
    <row r="125" spans="1:16" x14ac:dyDescent="0.3">
      <c r="A125" s="73" t="e">
        <f>VLOOKUP(B125,Données!$D$3:$K$1003,4)</f>
        <v>#N/A</v>
      </c>
      <c r="B125" s="99"/>
      <c r="C125" s="80" t="e">
        <f>IF(B125=Données!$A$40,Données!$B$40,VLOOKUP(B125,Données!$D$3:$K$1003,2))</f>
        <v>#N/A</v>
      </c>
      <c r="D125" s="73" t="e">
        <f>IF(C125="Dummy",Données!$A$41,IF(C125&lt;&gt;Sem.02!C125,INT((R125+O125)/9),ROUNDDOWN(O125/P125,0)))</f>
        <v>#N/A</v>
      </c>
      <c r="E125" s="53"/>
      <c r="F125" s="53"/>
      <c r="G125" s="53"/>
      <c r="H125" s="53"/>
      <c r="I125" s="53"/>
      <c r="J125" s="53"/>
      <c r="K125" s="53"/>
      <c r="L125" s="53"/>
      <c r="M125" s="71">
        <f t="shared" si="24"/>
        <v>0</v>
      </c>
      <c r="N125" s="71">
        <f t="shared" si="25"/>
        <v>0</v>
      </c>
      <c r="O125" s="72" t="e">
        <f>IF(C125&lt;&gt;Sem.02!C125,VLOOKUP(B125,Données!$D$3:$K$1003,5)+M125,M125+Sem.02!O125)</f>
        <v>#N/A</v>
      </c>
      <c r="P125" s="71" t="e">
        <f>IF(C125&lt;&gt;Sem.02!C125,VLOOKUP(B125,$D$3:$J$1035,6)+N125,N125+Sem.02!P125)</f>
        <v>#N/A</v>
      </c>
    </row>
    <row r="126" spans="1:16" x14ac:dyDescent="0.3">
      <c r="A126" s="73" t="e">
        <f>VLOOKUP(B126,Données!$D$3:$K$1003,4)</f>
        <v>#N/A</v>
      </c>
      <c r="B126" s="99"/>
      <c r="C126" s="80" t="e">
        <f>IF(B126=Données!$A$40,Données!$B$40,VLOOKUP(B126,Données!$D$3:$K$1003,2))</f>
        <v>#N/A</v>
      </c>
      <c r="D126" s="73" t="e">
        <f>IF(C126="Dummy",Données!$A$41,IF(C126&lt;&gt;Sem.02!C126,INT((R126+O126)/9),ROUNDDOWN(O126/P126,0)))</f>
        <v>#N/A</v>
      </c>
      <c r="E126" s="53"/>
      <c r="F126" s="53"/>
      <c r="G126" s="53"/>
      <c r="H126" s="53"/>
      <c r="I126" s="53"/>
      <c r="J126" s="53"/>
      <c r="K126" s="53"/>
      <c r="L126" s="53"/>
      <c r="M126" s="71">
        <f t="shared" si="24"/>
        <v>0</v>
      </c>
      <c r="N126" s="71">
        <f t="shared" si="25"/>
        <v>0</v>
      </c>
      <c r="O126" s="72" t="e">
        <f>IF(C126&lt;&gt;Sem.02!C126,VLOOKUP(B126,Données!$D$3:$K$1003,5)+M126,M126+Sem.02!O126)</f>
        <v>#N/A</v>
      </c>
      <c r="P126" s="71" t="e">
        <f>IF(C126&lt;&gt;Sem.02!C126,VLOOKUP(B126,$D$3:$J$1035,6)+N126,N126+Sem.02!P126)</f>
        <v>#N/A</v>
      </c>
    </row>
    <row r="127" spans="1:16" x14ac:dyDescent="0.3">
      <c r="A127" s="75" t="s">
        <v>237</v>
      </c>
      <c r="B127" s="99"/>
      <c r="C127" s="94" t="e">
        <f>VLOOKUP(B127,Données!$D$3:$K$1003,2)</f>
        <v>#N/A</v>
      </c>
      <c r="D127" s="75" t="e">
        <f>VLOOKUP(B127,Données!$D$3:$K$1003,3)</f>
        <v>#N/A</v>
      </c>
      <c r="E127" s="53"/>
      <c r="F127" s="53"/>
      <c r="G127" s="53"/>
      <c r="H127" s="53"/>
      <c r="I127" s="53"/>
      <c r="J127" s="53"/>
      <c r="K127" s="53"/>
      <c r="L127" s="53"/>
      <c r="M127" s="95">
        <f t="shared" si="24"/>
        <v>0</v>
      </c>
      <c r="N127" s="95">
        <f t="shared" si="25"/>
        <v>0</v>
      </c>
      <c r="O127" s="96">
        <f>M127</f>
        <v>0</v>
      </c>
      <c r="P127" s="95">
        <f>N127</f>
        <v>0</v>
      </c>
    </row>
    <row r="128" spans="1:16" x14ac:dyDescent="0.3">
      <c r="A128" s="75" t="s">
        <v>237</v>
      </c>
      <c r="B128" s="99"/>
      <c r="C128" s="94" t="e">
        <f>VLOOKUP(B128,Données!$D$3:$K$1003,2)</f>
        <v>#N/A</v>
      </c>
      <c r="D128" s="75" t="e">
        <f>VLOOKUP(B128,Données!$D$3:$K$1003,3)</f>
        <v>#N/A</v>
      </c>
      <c r="E128" s="53"/>
      <c r="F128" s="53"/>
      <c r="G128" s="53"/>
      <c r="H128" s="53"/>
      <c r="I128" s="53"/>
      <c r="J128" s="53"/>
      <c r="K128" s="53"/>
      <c r="L128" s="53"/>
      <c r="M128" s="95">
        <f t="shared" si="24"/>
        <v>0</v>
      </c>
      <c r="N128" s="95">
        <f t="shared" si="25"/>
        <v>0</v>
      </c>
      <c r="O128" s="96">
        <f>M128</f>
        <v>0</v>
      </c>
      <c r="P128" s="95">
        <f>N128</f>
        <v>0</v>
      </c>
    </row>
    <row r="129" spans="1:16" x14ac:dyDescent="0.3">
      <c r="A129" s="90" t="s">
        <v>240</v>
      </c>
      <c r="B129" s="99"/>
      <c r="C129" s="91" t="e">
        <f>VLOOKUP(B129,Données!$D$3:$K$1003,2)</f>
        <v>#N/A</v>
      </c>
      <c r="D129" s="90" t="e">
        <f>IF(C129="Dummy",Données!$A$41,IF(C129&lt;&gt;Sem.02!C129,VLOOKUP(B129,Données!$D$3:$K$1003,3),ROUNDDOWN(O129/P129,0)))</f>
        <v>#N/A</v>
      </c>
      <c r="E129" s="53"/>
      <c r="F129" s="53"/>
      <c r="G129" s="53"/>
      <c r="H129" s="53"/>
      <c r="I129" s="53"/>
      <c r="J129" s="53"/>
      <c r="K129" s="53"/>
      <c r="L129" s="53"/>
      <c r="M129" s="92">
        <f t="shared" si="24"/>
        <v>0</v>
      </c>
      <c r="N129" s="92">
        <f t="shared" si="25"/>
        <v>0</v>
      </c>
      <c r="O129" s="93">
        <f>M129+Sem.02!O129</f>
        <v>0</v>
      </c>
      <c r="P129" s="92">
        <f>N129+Sem.02!P129</f>
        <v>0</v>
      </c>
    </row>
    <row r="130" spans="1:16" x14ac:dyDescent="0.3">
      <c r="A130" s="90" t="s">
        <v>240</v>
      </c>
      <c r="B130" s="99"/>
      <c r="C130" s="91" t="e">
        <f>VLOOKUP(B130,Données!$D$3:$K$1003,2)</f>
        <v>#N/A</v>
      </c>
      <c r="D130" s="90" t="e">
        <f>IF(C130="Dummy",Données!$A$41,IF(C130&lt;&gt;Sem.02!C130,VLOOKUP(B130,Données!$D$3:$K$1003,3),ROUNDDOWN(O130/P130,0)))</f>
        <v>#N/A</v>
      </c>
      <c r="E130" s="53"/>
      <c r="F130" s="53"/>
      <c r="G130" s="53"/>
      <c r="H130" s="53"/>
      <c r="I130" s="53"/>
      <c r="J130" s="53"/>
      <c r="K130" s="53"/>
      <c r="L130" s="53"/>
      <c r="M130" s="92">
        <f t="shared" si="24"/>
        <v>0</v>
      </c>
      <c r="N130" s="92">
        <f t="shared" si="25"/>
        <v>0</v>
      </c>
      <c r="O130" s="93">
        <f>M130+Sem.02!O130</f>
        <v>0</v>
      </c>
      <c r="P130" s="92">
        <f>N130+Sem.02!P130</f>
        <v>0</v>
      </c>
    </row>
    <row r="131" spans="1:16" x14ac:dyDescent="0.3">
      <c r="A131" s="70" t="s">
        <v>66</v>
      </c>
      <c r="B131" s="64"/>
      <c r="C131" s="65"/>
      <c r="D131" s="64"/>
      <c r="E131" s="55" t="e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#N/A</v>
      </c>
      <c r="F131" s="55" t="e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#N/A</v>
      </c>
      <c r="G131" s="55" t="e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=D125,IF(G126=0,SUM(G122:G126)+D126,SUM(G122:G126))))))))))))))))</f>
        <v>#N/A</v>
      </c>
      <c r="H131" s="67"/>
      <c r="I131" s="67"/>
      <c r="J131" s="67"/>
      <c r="K131" s="67"/>
      <c r="L131" s="67"/>
      <c r="M131" s="69" t="str">
        <f>IF(SUM(E122:G128)=0,"",SUM(E131:G131))</f>
        <v/>
      </c>
      <c r="N131" s="67"/>
      <c r="O131" s="68"/>
      <c r="P131" s="67"/>
    </row>
    <row r="132" spans="1:16" x14ac:dyDescent="0.3">
      <c r="A132" s="73" t="e">
        <f>VLOOKUP(B132,Données!$D$3:$K$1003,4)</f>
        <v>#N/A</v>
      </c>
      <c r="B132" s="99"/>
      <c r="C132" s="80" t="e">
        <f>IF(B132=Données!$A$40,Données!$B$40,VLOOKUP(B132,Données!$D$3:$K$1003,2))</f>
        <v>#N/A</v>
      </c>
      <c r="D132" s="73" t="e">
        <f>IF(C132="Dummy",Données!$A$41,IF(C132&lt;&gt;Sem.02!C132,INT((R132+O132)/9),ROUNDDOWN(O132/P132,0)))</f>
        <v>#N/A</v>
      </c>
      <c r="E132" s="53"/>
      <c r="F132" s="53"/>
      <c r="G132" s="53"/>
      <c r="H132" s="53"/>
      <c r="I132" s="53"/>
      <c r="J132" s="53"/>
      <c r="K132" s="53"/>
      <c r="L132" s="53"/>
      <c r="M132" s="71">
        <f t="shared" si="24"/>
        <v>0</v>
      </c>
      <c r="N132" s="71">
        <f t="shared" si="25"/>
        <v>0</v>
      </c>
      <c r="O132" s="72" t="e">
        <f>IF(C132&lt;&gt;Sem.02!C132,VLOOKUP(B132,Données!$D$3:$K$1003,5)+M132,M132+Sem.02!O132)</f>
        <v>#N/A</v>
      </c>
      <c r="P132" s="71" t="e">
        <f>IF(C132&lt;&gt;Sem.02!C132,VLOOKUP(B132,$D$3:$J$1035,6)+N132,N132+Sem.02!P132)</f>
        <v>#N/A</v>
      </c>
    </row>
    <row r="133" spans="1:16" x14ac:dyDescent="0.3">
      <c r="A133" s="73" t="e">
        <f>VLOOKUP(B133,Données!$D$3:$K$1003,4)</f>
        <v>#N/A</v>
      </c>
      <c r="B133" s="99"/>
      <c r="C133" s="80" t="e">
        <f>IF(B133=Données!$A$40,Données!$B$40,VLOOKUP(B133,Données!$D$3:$K$1003,2))</f>
        <v>#N/A</v>
      </c>
      <c r="D133" s="73" t="e">
        <f>IF(C133="Dummy",Données!$A$41,IF(C133&lt;&gt;Sem.02!C133,INT((R133+O133)/9),ROUNDDOWN(O133/P133,0)))</f>
        <v>#N/A</v>
      </c>
      <c r="E133" s="53"/>
      <c r="F133" s="53"/>
      <c r="G133" s="53"/>
      <c r="H133" s="53"/>
      <c r="I133" s="53"/>
      <c r="J133" s="53"/>
      <c r="K133" s="53"/>
      <c r="L133" s="53"/>
      <c r="M133" s="71">
        <f t="shared" si="24"/>
        <v>0</v>
      </c>
      <c r="N133" s="71">
        <f t="shared" si="25"/>
        <v>0</v>
      </c>
      <c r="O133" s="72" t="e">
        <f>IF(C133&lt;&gt;Sem.02!C133,VLOOKUP(B133,Données!$D$3:$K$1003,5)+M133,M133+Sem.02!O133)</f>
        <v>#N/A</v>
      </c>
      <c r="P133" s="71" t="e">
        <f>IF(C133&lt;&gt;Sem.02!C133,VLOOKUP(B133,$D$3:$J$1035,6)+N133,N133+Sem.02!P133)</f>
        <v>#N/A</v>
      </c>
    </row>
    <row r="134" spans="1:16" x14ac:dyDescent="0.3">
      <c r="A134" s="73" t="e">
        <f>VLOOKUP(B134,Données!$D$3:$K$1003,4)</f>
        <v>#N/A</v>
      </c>
      <c r="B134" s="99"/>
      <c r="C134" s="80" t="e">
        <f>IF(B134=Données!$A$40,Données!$B$40,VLOOKUP(B134,Données!$D$3:$K$1003,2))</f>
        <v>#N/A</v>
      </c>
      <c r="D134" s="73" t="e">
        <f>IF(C134="Dummy",Données!$A$41,IF(C134&lt;&gt;Sem.02!C134,INT((R134+O134)/9),ROUNDDOWN(O134/P134,0)))</f>
        <v>#N/A</v>
      </c>
      <c r="E134" s="53"/>
      <c r="F134" s="53"/>
      <c r="G134" s="53"/>
      <c r="H134" s="53"/>
      <c r="I134" s="53"/>
      <c r="J134" s="53"/>
      <c r="K134" s="53"/>
      <c r="L134" s="53"/>
      <c r="M134" s="71">
        <f t="shared" si="24"/>
        <v>0</v>
      </c>
      <c r="N134" s="71">
        <f t="shared" si="25"/>
        <v>0</v>
      </c>
      <c r="O134" s="72" t="e">
        <f>IF(C134&lt;&gt;Sem.02!C134,VLOOKUP(B134,Données!$D$3:$K$1003,5)+M134,M134+Sem.02!O134)</f>
        <v>#N/A</v>
      </c>
      <c r="P134" s="71" t="e">
        <f>IF(C134&lt;&gt;Sem.02!C134,VLOOKUP(B134,$D$3:$J$1035,6)+N134,N134+Sem.02!P134)</f>
        <v>#N/A</v>
      </c>
    </row>
    <row r="135" spans="1:16" x14ac:dyDescent="0.3">
      <c r="A135" s="73" t="e">
        <f>VLOOKUP(B135,Données!$D$3:$K$1003,4)</f>
        <v>#N/A</v>
      </c>
      <c r="B135" s="99"/>
      <c r="C135" s="80" t="e">
        <f>IF(B135=Données!$A$40,Données!$B$40,VLOOKUP(B135,Données!$D$3:$K$1003,2))</f>
        <v>#N/A</v>
      </c>
      <c r="D135" s="73" t="e">
        <f>IF(C135="Dummy",Données!$A$41,IF(C135&lt;&gt;Sem.02!C135,INT((R135+O135)/9),ROUNDDOWN(O135/P135,0)))</f>
        <v>#N/A</v>
      </c>
      <c r="E135" s="53"/>
      <c r="F135" s="53"/>
      <c r="G135" s="53"/>
      <c r="H135" s="53"/>
      <c r="I135" s="53"/>
      <c r="J135" s="53"/>
      <c r="K135" s="53"/>
      <c r="L135" s="53"/>
      <c r="M135" s="71">
        <f t="shared" si="24"/>
        <v>0</v>
      </c>
      <c r="N135" s="71">
        <f t="shared" si="25"/>
        <v>0</v>
      </c>
      <c r="O135" s="72" t="e">
        <f>IF(C135&lt;&gt;Sem.02!C135,VLOOKUP(B135,Données!$D$3:$K$1003,5)+M135,M135+Sem.02!O135)</f>
        <v>#N/A</v>
      </c>
      <c r="P135" s="71" t="e">
        <f>IF(C135&lt;&gt;Sem.02!C135,VLOOKUP(B135,$D$3:$J$1035,6)+N135,N135+Sem.02!P135)</f>
        <v>#N/A</v>
      </c>
    </row>
    <row r="136" spans="1:16" x14ac:dyDescent="0.3">
      <c r="A136" s="73" t="e">
        <f>VLOOKUP(B136,Données!$D$3:$K$1003,4)</f>
        <v>#N/A</v>
      </c>
      <c r="B136" s="99"/>
      <c r="C136" s="80" t="e">
        <f>IF(B136=Données!$A$40,Données!$B$40,VLOOKUP(B136,Données!$D$3:$K$1003,2))</f>
        <v>#N/A</v>
      </c>
      <c r="D136" s="73" t="e">
        <f>IF(C136="Dummy",Données!$A$41,IF(C136&lt;&gt;Sem.02!C136,INT((R136+O136)/9),ROUNDDOWN(O136/P136,0)))</f>
        <v>#N/A</v>
      </c>
      <c r="E136" s="53"/>
      <c r="F136" s="53"/>
      <c r="G136" s="53"/>
      <c r="H136" s="53"/>
      <c r="I136" s="53"/>
      <c r="J136" s="53"/>
      <c r="K136" s="53"/>
      <c r="L136" s="53"/>
      <c r="M136" s="71">
        <f t="shared" si="24"/>
        <v>0</v>
      </c>
      <c r="N136" s="71">
        <f t="shared" si="25"/>
        <v>0</v>
      </c>
      <c r="O136" s="72" t="e">
        <f>IF(C136&lt;&gt;Sem.02!C136,VLOOKUP(B136,Données!$D$3:$K$1003,5)+M136,M136+Sem.02!O136)</f>
        <v>#N/A</v>
      </c>
      <c r="P136" s="71" t="e">
        <f>IF(C136&lt;&gt;Sem.02!C136,VLOOKUP(B136,$D$3:$J$1035,6)+N136,N136+Sem.02!P136)</f>
        <v>#N/A</v>
      </c>
    </row>
    <row r="137" spans="1:16" x14ac:dyDescent="0.3">
      <c r="A137" s="75" t="s">
        <v>237</v>
      </c>
      <c r="B137" s="99"/>
      <c r="C137" s="94" t="e">
        <f>VLOOKUP(B137,Données!$D$3:$K$1003,2)</f>
        <v>#N/A</v>
      </c>
      <c r="D137" s="75" t="e">
        <f>VLOOKUP(B137,Données!$D$3:$K$1003,3)</f>
        <v>#N/A</v>
      </c>
      <c r="E137" s="53"/>
      <c r="F137" s="53"/>
      <c r="G137" s="53"/>
      <c r="H137" s="53"/>
      <c r="I137" s="53"/>
      <c r="J137" s="53"/>
      <c r="K137" s="53"/>
      <c r="L137" s="53"/>
      <c r="M137" s="95">
        <f t="shared" si="24"/>
        <v>0</v>
      </c>
      <c r="N137" s="95">
        <f t="shared" si="25"/>
        <v>0</v>
      </c>
      <c r="O137" s="96">
        <f>M137</f>
        <v>0</v>
      </c>
      <c r="P137" s="95">
        <f>N137</f>
        <v>0</v>
      </c>
    </row>
    <row r="138" spans="1:16" x14ac:dyDescent="0.3">
      <c r="A138" s="75" t="s">
        <v>237</v>
      </c>
      <c r="B138" s="99"/>
      <c r="C138" s="94" t="e">
        <f>VLOOKUP(B138,Données!$D$3:$K$1003,2)</f>
        <v>#N/A</v>
      </c>
      <c r="D138" s="75" t="e">
        <f>VLOOKUP(B138,Données!$D$3:$K$1003,3)</f>
        <v>#N/A</v>
      </c>
      <c r="E138" s="53"/>
      <c r="F138" s="53"/>
      <c r="G138" s="53"/>
      <c r="H138" s="53"/>
      <c r="I138" s="53"/>
      <c r="J138" s="53"/>
      <c r="K138" s="53"/>
      <c r="L138" s="53"/>
      <c r="M138" s="95">
        <f t="shared" si="24"/>
        <v>0</v>
      </c>
      <c r="N138" s="95">
        <f t="shared" si="25"/>
        <v>0</v>
      </c>
      <c r="O138" s="96">
        <f>M138</f>
        <v>0</v>
      </c>
      <c r="P138" s="95">
        <f>N138</f>
        <v>0</v>
      </c>
    </row>
    <row r="139" spans="1:16" x14ac:dyDescent="0.3">
      <c r="A139" s="90" t="s">
        <v>240</v>
      </c>
      <c r="B139" s="99"/>
      <c r="C139" s="91" t="e">
        <f>VLOOKUP(B139,Données!$D$3:$K$1003,2)</f>
        <v>#N/A</v>
      </c>
      <c r="D139" s="90" t="e">
        <f>IF(C139="Dummy",Données!$A$41,IF(C139&lt;&gt;Sem.02!C139,VLOOKUP(B139,Données!$D$3:$K$1003,3),ROUNDDOWN(O139/P139,0)))</f>
        <v>#N/A</v>
      </c>
      <c r="E139" s="53"/>
      <c r="F139" s="53"/>
      <c r="G139" s="53"/>
      <c r="H139" s="53"/>
      <c r="I139" s="53"/>
      <c r="J139" s="53"/>
      <c r="K139" s="53"/>
      <c r="L139" s="53"/>
      <c r="M139" s="92">
        <f t="shared" si="24"/>
        <v>0</v>
      </c>
      <c r="N139" s="92">
        <f t="shared" si="25"/>
        <v>0</v>
      </c>
      <c r="O139" s="93">
        <f>M139+Sem.02!O139</f>
        <v>0</v>
      </c>
      <c r="P139" s="92">
        <f>N139+Sem.02!P139</f>
        <v>0</v>
      </c>
    </row>
    <row r="140" spans="1:16" x14ac:dyDescent="0.3">
      <c r="A140" s="90" t="s">
        <v>240</v>
      </c>
      <c r="B140" s="99"/>
      <c r="C140" s="91" t="e">
        <f>VLOOKUP(B140,Données!$D$3:$K$1003,2)</f>
        <v>#N/A</v>
      </c>
      <c r="D140" s="90" t="e">
        <f>IF(C140="Dummy",Données!$A$41,IF(C140&lt;&gt;Sem.02!C140,VLOOKUP(B140,Données!$D$3:$K$1003,3),ROUNDDOWN(O140/P140,0)))</f>
        <v>#N/A</v>
      </c>
      <c r="E140" s="53"/>
      <c r="F140" s="53"/>
      <c r="G140" s="53"/>
      <c r="H140" s="53"/>
      <c r="I140" s="53"/>
      <c r="J140" s="53"/>
      <c r="K140" s="53"/>
      <c r="L140" s="53"/>
      <c r="M140" s="92">
        <f t="shared" si="24"/>
        <v>0</v>
      </c>
      <c r="N140" s="92">
        <f t="shared" si="25"/>
        <v>0</v>
      </c>
      <c r="O140" s="93">
        <f>M140+Sem.02!O140</f>
        <v>0</v>
      </c>
      <c r="P140" s="92">
        <f>N140+Sem.02!P140</f>
        <v>0</v>
      </c>
    </row>
    <row r="141" spans="1:16" x14ac:dyDescent="0.3">
      <c r="A141" s="70" t="s">
        <v>67</v>
      </c>
      <c r="B141" s="64"/>
      <c r="C141" s="65"/>
      <c r="D141" s="64"/>
      <c r="E141" s="55" t="e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#N/A</v>
      </c>
      <c r="F141" s="55" t="e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#N/A</v>
      </c>
      <c r="G141" s="55" t="e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=D135,IF(G136=0,SUM(G132:G136)+D136,SUM(G132:G136))))))))))))))))</f>
        <v>#N/A</v>
      </c>
      <c r="H141" s="67"/>
      <c r="I141" s="67"/>
      <c r="J141" s="67"/>
      <c r="K141" s="67"/>
      <c r="L141" s="67"/>
      <c r="M141" s="69" t="str">
        <f>IF(SUM(E132:G138)=0,"",SUM(E141:G141))</f>
        <v/>
      </c>
      <c r="N141" s="67"/>
      <c r="O141" s="68"/>
      <c r="P141" s="67"/>
    </row>
    <row r="142" spans="1:16" x14ac:dyDescent="0.3">
      <c r="A142" s="73" t="e">
        <f>VLOOKUP(B142,Données!$D$3:$K$1003,4)</f>
        <v>#N/A</v>
      </c>
      <c r="B142" s="99"/>
      <c r="C142" s="80" t="e">
        <f>IF(B142=Données!$A$40,Données!$B$40,VLOOKUP(B142,Données!$D$3:$K$1003,2))</f>
        <v>#N/A</v>
      </c>
      <c r="D142" s="73" t="e">
        <f>IF(C142="Dummy",Données!$A$41,IF(C142&lt;&gt;Sem.02!C142,INT((R142+O142)/9),ROUNDDOWN(O142/P142,0)))</f>
        <v>#N/A</v>
      </c>
      <c r="E142" s="53"/>
      <c r="F142" s="53"/>
      <c r="G142" s="53"/>
      <c r="H142" s="53"/>
      <c r="I142" s="53"/>
      <c r="J142" s="53"/>
      <c r="K142" s="53"/>
      <c r="L142" s="53"/>
      <c r="M142" s="71">
        <f t="shared" si="24"/>
        <v>0</v>
      </c>
      <c r="N142" s="71">
        <f t="shared" si="25"/>
        <v>0</v>
      </c>
      <c r="O142" s="72" t="e">
        <f>IF(C142&lt;&gt;Sem.02!C142,VLOOKUP(B142,Données!$D$3:$K$1003,5)+M142,M142+Sem.02!O142)</f>
        <v>#N/A</v>
      </c>
      <c r="P142" s="71" t="e">
        <f>IF(C142&lt;&gt;Sem.02!C142,VLOOKUP(B142,$D$3:$J$1035,6)+N142,N142+Sem.02!P142)</f>
        <v>#N/A</v>
      </c>
    </row>
    <row r="143" spans="1:16" x14ac:dyDescent="0.3">
      <c r="A143" s="73" t="e">
        <f>VLOOKUP(B143,Données!$D$3:$K$1003,4)</f>
        <v>#N/A</v>
      </c>
      <c r="B143" s="99"/>
      <c r="C143" s="80" t="e">
        <f>IF(B143=Données!$A$40,Données!$B$40,VLOOKUP(B143,Données!$D$3:$K$1003,2))</f>
        <v>#N/A</v>
      </c>
      <c r="D143" s="73" t="e">
        <f>IF(C143="Dummy",Données!$A$41,IF(C143&lt;&gt;Sem.02!C143,INT((R143+O143)/9),ROUNDDOWN(O143/P143,0)))</f>
        <v>#N/A</v>
      </c>
      <c r="E143" s="53"/>
      <c r="F143" s="53"/>
      <c r="G143" s="53"/>
      <c r="H143" s="53"/>
      <c r="I143" s="53"/>
      <c r="J143" s="53"/>
      <c r="K143" s="53"/>
      <c r="L143" s="53"/>
      <c r="M143" s="71">
        <f t="shared" si="24"/>
        <v>0</v>
      </c>
      <c r="N143" s="71">
        <f t="shared" si="25"/>
        <v>0</v>
      </c>
      <c r="O143" s="72" t="e">
        <f>IF(C143&lt;&gt;Sem.02!C143,VLOOKUP(B143,Données!$D$3:$K$1003,5)+M143,M143+Sem.02!O143)</f>
        <v>#N/A</v>
      </c>
      <c r="P143" s="71" t="e">
        <f>IF(C143&lt;&gt;Sem.02!C143,VLOOKUP(B143,$D$3:$J$1035,6)+N143,N143+Sem.02!P143)</f>
        <v>#N/A</v>
      </c>
    </row>
    <row r="144" spans="1:16" x14ac:dyDescent="0.3">
      <c r="A144" s="73" t="e">
        <f>VLOOKUP(B144,Données!$D$3:$K$1003,4)</f>
        <v>#N/A</v>
      </c>
      <c r="B144" s="99"/>
      <c r="C144" s="80" t="e">
        <f>IF(B144=Données!$A$40,Données!$B$40,VLOOKUP(B144,Données!$D$3:$K$1003,2))</f>
        <v>#N/A</v>
      </c>
      <c r="D144" s="73" t="e">
        <f>IF(C144="Dummy",Données!$A$41,IF(C144&lt;&gt;Sem.02!C144,INT((R144+O144)/9),ROUNDDOWN(O144/P144,0)))</f>
        <v>#N/A</v>
      </c>
      <c r="E144" s="53"/>
      <c r="F144" s="53"/>
      <c r="G144" s="53"/>
      <c r="H144" s="53"/>
      <c r="I144" s="53"/>
      <c r="J144" s="53"/>
      <c r="K144" s="53"/>
      <c r="L144" s="53"/>
      <c r="M144" s="71">
        <f t="shared" si="24"/>
        <v>0</v>
      </c>
      <c r="N144" s="71">
        <f t="shared" si="25"/>
        <v>0</v>
      </c>
      <c r="O144" s="72" t="e">
        <f>IF(C144&lt;&gt;Sem.02!C144,VLOOKUP(B144,Données!$D$3:$K$1003,5)+M144,M144+Sem.02!O144)</f>
        <v>#N/A</v>
      </c>
      <c r="P144" s="71" t="e">
        <f>IF(C144&lt;&gt;Sem.02!C144,VLOOKUP(B144,$D$3:$J$1035,6)+N144,N144+Sem.02!P144)</f>
        <v>#N/A</v>
      </c>
    </row>
    <row r="145" spans="1:16" x14ac:dyDescent="0.3">
      <c r="A145" s="73" t="e">
        <f>VLOOKUP(B145,Données!$D$3:$K$1003,4)</f>
        <v>#N/A</v>
      </c>
      <c r="B145" s="99"/>
      <c r="C145" s="80" t="e">
        <f>IF(B145=Données!$A$40,Données!$B$40,VLOOKUP(B145,Données!$D$3:$K$1003,2))</f>
        <v>#N/A</v>
      </c>
      <c r="D145" s="73" t="e">
        <f>IF(C145="Dummy",Données!$A$41,IF(C145&lt;&gt;Sem.02!C145,INT((R145+O145)/9),ROUNDDOWN(O145/P145,0)))</f>
        <v>#N/A</v>
      </c>
      <c r="E145" s="53"/>
      <c r="F145" s="53"/>
      <c r="G145" s="53"/>
      <c r="H145" s="53"/>
      <c r="I145" s="53"/>
      <c r="J145" s="53"/>
      <c r="K145" s="53"/>
      <c r="L145" s="53"/>
      <c r="M145" s="71">
        <f t="shared" si="24"/>
        <v>0</v>
      </c>
      <c r="N145" s="71">
        <f t="shared" si="25"/>
        <v>0</v>
      </c>
      <c r="O145" s="72" t="e">
        <f>IF(C145&lt;&gt;Sem.02!C145,VLOOKUP(B145,Données!$D$3:$K$1003,5)+M145,M145+Sem.02!O145)</f>
        <v>#N/A</v>
      </c>
      <c r="P145" s="71" t="e">
        <f>IF(C145&lt;&gt;Sem.02!C145,VLOOKUP(B145,$D$3:$J$1035,6)+N145,N145+Sem.02!P145)</f>
        <v>#N/A</v>
      </c>
    </row>
    <row r="146" spans="1:16" x14ac:dyDescent="0.3">
      <c r="A146" s="73" t="e">
        <f>VLOOKUP(B146,Données!$D$3:$K$1003,4)</f>
        <v>#N/A</v>
      </c>
      <c r="B146" s="99"/>
      <c r="C146" s="80" t="e">
        <f>IF(B146=Données!$A$40,Données!$B$40,VLOOKUP(B146,Données!$D$3:$K$1003,2))</f>
        <v>#N/A</v>
      </c>
      <c r="D146" s="73" t="e">
        <f>IF(C146="Dummy",Données!$A$41,IF(C146&lt;&gt;Sem.02!C146,INT((R146+O146)/9),ROUNDDOWN(O146/P146,0)))</f>
        <v>#N/A</v>
      </c>
      <c r="E146" s="53"/>
      <c r="F146" s="53"/>
      <c r="G146" s="53"/>
      <c r="H146" s="53"/>
      <c r="I146" s="53"/>
      <c r="J146" s="53"/>
      <c r="K146" s="53"/>
      <c r="L146" s="53"/>
      <c r="M146" s="71">
        <f t="shared" si="24"/>
        <v>0</v>
      </c>
      <c r="N146" s="71">
        <f t="shared" si="25"/>
        <v>0</v>
      </c>
      <c r="O146" s="72" t="e">
        <f>IF(C146&lt;&gt;Sem.02!C146,VLOOKUP(B146,Données!$D$3:$K$1003,5)+M146,M146+Sem.02!O146)</f>
        <v>#N/A</v>
      </c>
      <c r="P146" s="71" t="e">
        <f>IF(C146&lt;&gt;Sem.02!C146,VLOOKUP(B146,$D$3:$J$1035,6)+N146,N146+Sem.02!P146)</f>
        <v>#N/A</v>
      </c>
    </row>
    <row r="147" spans="1:16" x14ac:dyDescent="0.3">
      <c r="A147" s="75" t="s">
        <v>237</v>
      </c>
      <c r="B147" s="99"/>
      <c r="C147" s="94" t="e">
        <f>VLOOKUP(B147,Données!$D$3:$K$1003,2)</f>
        <v>#N/A</v>
      </c>
      <c r="D147" s="75" t="e">
        <f>VLOOKUP(B147,Données!$D$3:$K$1003,3)</f>
        <v>#N/A</v>
      </c>
      <c r="E147" s="53"/>
      <c r="F147" s="53"/>
      <c r="G147" s="53"/>
      <c r="H147" s="53"/>
      <c r="I147" s="53"/>
      <c r="J147" s="53"/>
      <c r="K147" s="53"/>
      <c r="L147" s="53"/>
      <c r="M147" s="95">
        <f t="shared" si="24"/>
        <v>0</v>
      </c>
      <c r="N147" s="95">
        <f t="shared" si="25"/>
        <v>0</v>
      </c>
      <c r="O147" s="96">
        <f>M147</f>
        <v>0</v>
      </c>
      <c r="P147" s="95">
        <f>N147</f>
        <v>0</v>
      </c>
    </row>
    <row r="148" spans="1:16" x14ac:dyDescent="0.3">
      <c r="A148" s="75" t="s">
        <v>237</v>
      </c>
      <c r="B148" s="99"/>
      <c r="C148" s="94" t="e">
        <f>VLOOKUP(B148,Données!$D$3:$K$1003,2)</f>
        <v>#N/A</v>
      </c>
      <c r="D148" s="75" t="e">
        <f>VLOOKUP(B148,Données!$D$3:$K$1003,3)</f>
        <v>#N/A</v>
      </c>
      <c r="E148" s="53"/>
      <c r="F148" s="53"/>
      <c r="G148" s="53"/>
      <c r="H148" s="53"/>
      <c r="I148" s="53"/>
      <c r="J148" s="53"/>
      <c r="K148" s="53"/>
      <c r="L148" s="53"/>
      <c r="M148" s="95">
        <f t="shared" si="24"/>
        <v>0</v>
      </c>
      <c r="N148" s="95">
        <f t="shared" si="25"/>
        <v>0</v>
      </c>
      <c r="O148" s="96">
        <f>M148</f>
        <v>0</v>
      </c>
      <c r="P148" s="95">
        <f>N148</f>
        <v>0</v>
      </c>
    </row>
    <row r="149" spans="1:16" x14ac:dyDescent="0.3">
      <c r="A149" s="90" t="s">
        <v>240</v>
      </c>
      <c r="B149" s="99"/>
      <c r="C149" s="91" t="e">
        <f>VLOOKUP(B149,Données!$D$3:$K$1003,2)</f>
        <v>#N/A</v>
      </c>
      <c r="D149" s="90" t="e">
        <f>IF(C149="Dummy",Données!$A$41,IF(C149&lt;&gt;Sem.02!C149,VLOOKUP(B149,Données!$D$3:$K$1003,3),ROUNDDOWN(O149/P149,0)))</f>
        <v>#N/A</v>
      </c>
      <c r="E149" s="53"/>
      <c r="F149" s="53"/>
      <c r="G149" s="53"/>
      <c r="H149" s="53"/>
      <c r="I149" s="53"/>
      <c r="J149" s="53"/>
      <c r="K149" s="53"/>
      <c r="L149" s="53"/>
      <c r="M149" s="92">
        <f t="shared" si="24"/>
        <v>0</v>
      </c>
      <c r="N149" s="92">
        <f t="shared" si="25"/>
        <v>0</v>
      </c>
      <c r="O149" s="93">
        <f>M149+Sem.02!O149</f>
        <v>0</v>
      </c>
      <c r="P149" s="92">
        <f>N149+Sem.02!P149</f>
        <v>0</v>
      </c>
    </row>
    <row r="150" spans="1:16" x14ac:dyDescent="0.3">
      <c r="A150" s="90" t="s">
        <v>240</v>
      </c>
      <c r="B150" s="99"/>
      <c r="C150" s="91" t="e">
        <f>VLOOKUP(B150,Données!$D$3:$K$1003,2)</f>
        <v>#N/A</v>
      </c>
      <c r="D150" s="90" t="e">
        <f>IF(C150="Dummy",Données!$A$41,IF(C150&lt;&gt;Sem.02!C150,VLOOKUP(B150,Données!$D$3:$K$1003,3),ROUNDDOWN(O150/P150,0)))</f>
        <v>#N/A</v>
      </c>
      <c r="E150" s="53"/>
      <c r="F150" s="53"/>
      <c r="G150" s="53"/>
      <c r="H150" s="53"/>
      <c r="I150" s="53"/>
      <c r="J150" s="53"/>
      <c r="K150" s="53"/>
      <c r="L150" s="53"/>
      <c r="M150" s="92">
        <f t="shared" si="24"/>
        <v>0</v>
      </c>
      <c r="N150" s="92">
        <f t="shared" si="25"/>
        <v>0</v>
      </c>
      <c r="O150" s="93">
        <f>M150+Sem.02!O150</f>
        <v>0</v>
      </c>
      <c r="P150" s="92">
        <f>N150+Sem.02!P150</f>
        <v>0</v>
      </c>
    </row>
    <row r="151" spans="1:16" x14ac:dyDescent="0.3">
      <c r="A151" s="70" t="s">
        <v>68</v>
      </c>
      <c r="B151" s="64"/>
      <c r="C151" s="65"/>
      <c r="D151" s="64"/>
      <c r="E151" s="55" t="e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#N/A</v>
      </c>
      <c r="F151" s="55" t="e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#N/A</v>
      </c>
      <c r="G151" s="55" t="e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=D145,IF(G146=0,SUM(G142:G146)+D146,SUM(G142:G146))))))))))))))))</f>
        <v>#N/A</v>
      </c>
      <c r="H151" s="67"/>
      <c r="I151" s="67"/>
      <c r="J151" s="67"/>
      <c r="K151" s="67"/>
      <c r="L151" s="67"/>
      <c r="M151" s="69" t="str">
        <f>IF(SUM(E142:G148)=0,"",SUM(E151:G151))</f>
        <v/>
      </c>
      <c r="N151" s="67"/>
      <c r="O151" s="68"/>
      <c r="P151" s="67"/>
    </row>
    <row r="152" spans="1:16" x14ac:dyDescent="0.3">
      <c r="A152" s="73" t="e">
        <f>VLOOKUP(B152,Données!$D$3:$K$1003,4)</f>
        <v>#N/A</v>
      </c>
      <c r="B152" s="99"/>
      <c r="C152" s="80" t="e">
        <f>IF(B152=Données!$A$40,Données!$B$40,VLOOKUP(B152,Données!$D$3:$K$1003,2))</f>
        <v>#N/A</v>
      </c>
      <c r="D152" s="73" t="e">
        <f>IF(C152="Dummy",Données!$A$41,IF(C152&lt;&gt;Sem.02!C152,INT((R152+O152)/9),ROUNDDOWN(O152/P152,0)))</f>
        <v>#N/A</v>
      </c>
      <c r="E152" s="53"/>
      <c r="F152" s="53"/>
      <c r="G152" s="53"/>
      <c r="H152" s="53"/>
      <c r="I152" s="53"/>
      <c r="J152" s="53"/>
      <c r="K152" s="53"/>
      <c r="L152" s="53"/>
      <c r="M152" s="71">
        <f t="shared" si="24"/>
        <v>0</v>
      </c>
      <c r="N152" s="71">
        <f t="shared" si="25"/>
        <v>0</v>
      </c>
      <c r="O152" s="72" t="e">
        <f>IF(C152&lt;&gt;Sem.02!C152,VLOOKUP(B152,Données!$D$3:$K$1003,5)+M152,M152+Sem.02!O152)</f>
        <v>#N/A</v>
      </c>
      <c r="P152" s="71" t="e">
        <f>IF(C152&lt;&gt;Sem.02!C152,VLOOKUP(B152,$D$3:$J$1035,6)+N152,N152+Sem.02!P152)</f>
        <v>#N/A</v>
      </c>
    </row>
    <row r="153" spans="1:16" x14ac:dyDescent="0.3">
      <c r="A153" s="73" t="e">
        <f>VLOOKUP(B153,Données!$D$3:$K$1003,4)</f>
        <v>#N/A</v>
      </c>
      <c r="B153" s="99"/>
      <c r="C153" s="80" t="e">
        <f>IF(B153=Données!$A$40,Données!$B$40,VLOOKUP(B153,Données!$D$3:$K$1003,2))</f>
        <v>#N/A</v>
      </c>
      <c r="D153" s="73" t="e">
        <f>IF(C153="Dummy",Données!$A$41,IF(C153&lt;&gt;Sem.02!C153,INT((R153+O153)/9),ROUNDDOWN(O153/P153,0)))</f>
        <v>#N/A</v>
      </c>
      <c r="E153" s="53"/>
      <c r="F153" s="53"/>
      <c r="G153" s="53"/>
      <c r="H153" s="53"/>
      <c r="I153" s="53"/>
      <c r="J153" s="53"/>
      <c r="K153" s="53"/>
      <c r="L153" s="53"/>
      <c r="M153" s="71">
        <f t="shared" si="24"/>
        <v>0</v>
      </c>
      <c r="N153" s="71">
        <f t="shared" si="25"/>
        <v>0</v>
      </c>
      <c r="O153" s="72" t="e">
        <f>IF(C153&lt;&gt;Sem.02!C153,VLOOKUP(B153,Données!$D$3:$K$1003,5)+M153,M153+Sem.02!O153)</f>
        <v>#N/A</v>
      </c>
      <c r="P153" s="71" t="e">
        <f>IF(C153&lt;&gt;Sem.02!C153,VLOOKUP(B153,$D$3:$J$1035,6)+N153,N153+Sem.02!P153)</f>
        <v>#N/A</v>
      </c>
    </row>
    <row r="154" spans="1:16" x14ac:dyDescent="0.3">
      <c r="A154" s="73" t="e">
        <f>VLOOKUP(B154,Données!$D$3:$K$1003,4)</f>
        <v>#N/A</v>
      </c>
      <c r="B154" s="99"/>
      <c r="C154" s="80" t="e">
        <f>IF(B154=Données!$A$40,Données!$B$40,VLOOKUP(B154,Données!$D$3:$K$1003,2))</f>
        <v>#N/A</v>
      </c>
      <c r="D154" s="73" t="e">
        <f>IF(C154="Dummy",Données!$A$41,IF(C154&lt;&gt;Sem.02!C154,INT((R154+O154)/9),ROUNDDOWN(O154/P154,0)))</f>
        <v>#N/A</v>
      </c>
      <c r="E154" s="53"/>
      <c r="F154" s="53"/>
      <c r="G154" s="53"/>
      <c r="H154" s="53"/>
      <c r="I154" s="53"/>
      <c r="J154" s="53"/>
      <c r="K154" s="53"/>
      <c r="L154" s="53"/>
      <c r="M154" s="71">
        <f t="shared" si="24"/>
        <v>0</v>
      </c>
      <c r="N154" s="71">
        <f t="shared" si="25"/>
        <v>0</v>
      </c>
      <c r="O154" s="72" t="e">
        <f>IF(C154&lt;&gt;Sem.02!C154,VLOOKUP(B154,Données!$D$3:$K$1003,5)+M154,M154+Sem.02!O154)</f>
        <v>#N/A</v>
      </c>
      <c r="P154" s="71" t="e">
        <f>IF(C154&lt;&gt;Sem.02!C154,VLOOKUP(B154,$D$3:$J$1035,6)+N154,N154+Sem.02!P154)</f>
        <v>#N/A</v>
      </c>
    </row>
    <row r="155" spans="1:16" x14ac:dyDescent="0.3">
      <c r="A155" s="73" t="e">
        <f>VLOOKUP(B155,Données!$D$3:$K$1003,4)</f>
        <v>#N/A</v>
      </c>
      <c r="B155" s="99"/>
      <c r="C155" s="80" t="e">
        <f>IF(B155=Données!$A$40,Données!$B$40,VLOOKUP(B155,Données!$D$3:$K$1003,2))</f>
        <v>#N/A</v>
      </c>
      <c r="D155" s="73" t="e">
        <f>IF(C155="Dummy",Données!$A$41,IF(C155&lt;&gt;Sem.02!C155,INT((R155+O155)/9),ROUNDDOWN(O155/P155,0)))</f>
        <v>#N/A</v>
      </c>
      <c r="E155" s="53"/>
      <c r="F155" s="53"/>
      <c r="G155" s="53"/>
      <c r="H155" s="53"/>
      <c r="I155" s="53"/>
      <c r="J155" s="53"/>
      <c r="K155" s="53"/>
      <c r="L155" s="53"/>
      <c r="M155" s="71">
        <f t="shared" si="24"/>
        <v>0</v>
      </c>
      <c r="N155" s="71">
        <f t="shared" si="25"/>
        <v>0</v>
      </c>
      <c r="O155" s="72" t="e">
        <f>IF(C155&lt;&gt;Sem.02!C155,VLOOKUP(B155,Données!$D$3:$K$1003,5)+M155,M155+Sem.02!O155)</f>
        <v>#N/A</v>
      </c>
      <c r="P155" s="71" t="e">
        <f>IF(C155&lt;&gt;Sem.02!C155,VLOOKUP(B155,$D$3:$J$1035,6)+N155,N155+Sem.02!P155)</f>
        <v>#N/A</v>
      </c>
    </row>
    <row r="156" spans="1:16" x14ac:dyDescent="0.3">
      <c r="A156" s="73" t="e">
        <f>VLOOKUP(B156,Données!$D$3:$K$1003,4)</f>
        <v>#N/A</v>
      </c>
      <c r="B156" s="99"/>
      <c r="C156" s="80" t="e">
        <f>IF(B156=Données!$A$40,Données!$B$40,VLOOKUP(B156,Données!$D$3:$K$1003,2))</f>
        <v>#N/A</v>
      </c>
      <c r="D156" s="73" t="e">
        <f>IF(C156="Dummy",Données!$A$41,IF(C156&lt;&gt;Sem.02!C156,INT((R156+O156)/9),ROUNDDOWN(O156/P156,0)))</f>
        <v>#N/A</v>
      </c>
      <c r="E156" s="53"/>
      <c r="F156" s="53"/>
      <c r="G156" s="53"/>
      <c r="H156" s="53"/>
      <c r="I156" s="53"/>
      <c r="J156" s="53"/>
      <c r="K156" s="53"/>
      <c r="L156" s="53"/>
      <c r="M156" s="71">
        <f t="shared" si="24"/>
        <v>0</v>
      </c>
      <c r="N156" s="71">
        <f t="shared" si="25"/>
        <v>0</v>
      </c>
      <c r="O156" s="72" t="e">
        <f>IF(C156&lt;&gt;Sem.02!C156,VLOOKUP(B156,Données!$D$3:$K$1003,5)+M156,M156+Sem.02!O156)</f>
        <v>#N/A</v>
      </c>
      <c r="P156" s="71" t="e">
        <f>IF(C156&lt;&gt;Sem.02!C156,VLOOKUP(B156,$D$3:$J$1035,6)+N156,N156+Sem.02!P156)</f>
        <v>#N/A</v>
      </c>
    </row>
    <row r="157" spans="1:16" x14ac:dyDescent="0.3">
      <c r="A157" s="75" t="s">
        <v>237</v>
      </c>
      <c r="B157" s="99"/>
      <c r="C157" s="94" t="e">
        <f>VLOOKUP(B157,Données!$D$3:$K$1003,2)</f>
        <v>#N/A</v>
      </c>
      <c r="D157" s="75" t="e">
        <f>VLOOKUP(B157,Données!$D$3:$K$1003,3)</f>
        <v>#N/A</v>
      </c>
      <c r="E157" s="53"/>
      <c r="F157" s="53"/>
      <c r="G157" s="53"/>
      <c r="H157" s="53"/>
      <c r="I157" s="53"/>
      <c r="J157" s="53"/>
      <c r="K157" s="53"/>
      <c r="L157" s="53"/>
      <c r="M157" s="95">
        <f t="shared" si="24"/>
        <v>0</v>
      </c>
      <c r="N157" s="95">
        <f t="shared" si="25"/>
        <v>0</v>
      </c>
      <c r="O157" s="96">
        <f>M157</f>
        <v>0</v>
      </c>
      <c r="P157" s="95">
        <f>N157</f>
        <v>0</v>
      </c>
    </row>
    <row r="158" spans="1:16" x14ac:dyDescent="0.3">
      <c r="A158" s="75" t="s">
        <v>237</v>
      </c>
      <c r="B158" s="99"/>
      <c r="C158" s="94" t="e">
        <f>VLOOKUP(B158,Données!$D$3:$K$1003,2)</f>
        <v>#N/A</v>
      </c>
      <c r="D158" s="75" t="e">
        <f>VLOOKUP(B158,Données!$D$3:$K$1003,3)</f>
        <v>#N/A</v>
      </c>
      <c r="E158" s="53"/>
      <c r="F158" s="53"/>
      <c r="G158" s="53"/>
      <c r="H158" s="53"/>
      <c r="I158" s="53"/>
      <c r="J158" s="53"/>
      <c r="K158" s="53"/>
      <c r="L158" s="53"/>
      <c r="M158" s="95">
        <f t="shared" si="24"/>
        <v>0</v>
      </c>
      <c r="N158" s="95">
        <f t="shared" si="25"/>
        <v>0</v>
      </c>
      <c r="O158" s="96">
        <f>M158</f>
        <v>0</v>
      </c>
      <c r="P158" s="95">
        <f>N158</f>
        <v>0</v>
      </c>
    </row>
    <row r="159" spans="1:16" x14ac:dyDescent="0.3">
      <c r="A159" s="90" t="s">
        <v>240</v>
      </c>
      <c r="B159" s="99"/>
      <c r="C159" s="91" t="e">
        <f>VLOOKUP(B159,Données!$D$3:$K$1003,2)</f>
        <v>#N/A</v>
      </c>
      <c r="D159" s="90" t="e">
        <f>IF(C159="Dummy",Données!$A$41,IF(C159&lt;&gt;Sem.02!C159,VLOOKUP(B159,Données!$D$3:$K$1003,3),ROUNDDOWN(O159/P159,0)))</f>
        <v>#N/A</v>
      </c>
      <c r="E159" s="53"/>
      <c r="F159" s="53"/>
      <c r="G159" s="53"/>
      <c r="H159" s="53"/>
      <c r="I159" s="53"/>
      <c r="J159" s="53"/>
      <c r="K159" s="53"/>
      <c r="L159" s="53"/>
      <c r="M159" s="92">
        <f t="shared" si="24"/>
        <v>0</v>
      </c>
      <c r="N159" s="92">
        <f t="shared" si="25"/>
        <v>0</v>
      </c>
      <c r="O159" s="93">
        <f>M159+Sem.02!O159</f>
        <v>0</v>
      </c>
      <c r="P159" s="92">
        <f>N159+Sem.02!P159</f>
        <v>0</v>
      </c>
    </row>
    <row r="160" spans="1:16" x14ac:dyDescent="0.3">
      <c r="A160" s="90" t="s">
        <v>240</v>
      </c>
      <c r="B160" s="99"/>
      <c r="C160" s="91" t="e">
        <f>VLOOKUP(B160,Données!$D$3:$K$1003,2)</f>
        <v>#N/A</v>
      </c>
      <c r="D160" s="90" t="e">
        <f>IF(C160="Dummy",Données!$A$41,IF(C160&lt;&gt;Sem.02!C160,VLOOKUP(B160,Données!$D$3:$K$1003,3),ROUNDDOWN(O160/P160,0)))</f>
        <v>#N/A</v>
      </c>
      <c r="E160" s="53"/>
      <c r="F160" s="53"/>
      <c r="G160" s="53"/>
      <c r="H160" s="53"/>
      <c r="I160" s="53"/>
      <c r="J160" s="53"/>
      <c r="K160" s="53"/>
      <c r="L160" s="53"/>
      <c r="M160" s="92">
        <f t="shared" si="24"/>
        <v>0</v>
      </c>
      <c r="N160" s="92">
        <f t="shared" si="25"/>
        <v>0</v>
      </c>
      <c r="O160" s="93">
        <f>M160+Sem.02!O160</f>
        <v>0</v>
      </c>
      <c r="P160" s="92">
        <f>N160+Sem.02!P160</f>
        <v>0</v>
      </c>
    </row>
    <row r="161" spans="1:16" x14ac:dyDescent="0.3">
      <c r="A161" s="64"/>
      <c r="B161" s="64"/>
      <c r="C161" s="65"/>
      <c r="D161" s="66"/>
      <c r="E161" s="55" t="e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#N/A</v>
      </c>
      <c r="F161" s="55" t="e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#N/A</v>
      </c>
      <c r="G161" s="55" t="e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=D155,IF(G156=0,SUM(G152:G156)+D156,SUM(G152:G156))))))))))))))))</f>
        <v>#N/A</v>
      </c>
      <c r="H161" s="67"/>
      <c r="I161" s="67"/>
      <c r="J161" s="67"/>
      <c r="K161" s="67"/>
      <c r="L161" s="67"/>
      <c r="M161" s="69" t="str">
        <f>IF(SUM(E152:G158)=0,"",SUM(E161:G161))</f>
        <v/>
      </c>
      <c r="N161" s="67"/>
      <c r="O161" s="68"/>
      <c r="P161" s="67"/>
    </row>
  </sheetData>
  <conditionalFormatting sqref="A2:P6">
    <cfRule type="cellIs" dxfId="335" priority="31" operator="equal">
      <formula>0</formula>
    </cfRule>
    <cfRule type="containsErrors" dxfId="334" priority="112">
      <formula>ISERROR(A2)</formula>
    </cfRule>
  </conditionalFormatting>
  <conditionalFormatting sqref="A7:P8">
    <cfRule type="cellIs" dxfId="333" priority="110" operator="equal">
      <formula>0</formula>
    </cfRule>
    <cfRule type="containsErrors" dxfId="332" priority="111">
      <formula>ISERROR(A7)</formula>
    </cfRule>
  </conditionalFormatting>
  <conditionalFormatting sqref="A9:P10">
    <cfRule type="cellIs" dxfId="331" priority="108" operator="equal">
      <formula>0</formula>
    </cfRule>
    <cfRule type="containsErrors" dxfId="330" priority="109">
      <formula>ISERROR(A9)</formula>
    </cfRule>
  </conditionalFormatting>
  <conditionalFormatting sqref="A17:P18">
    <cfRule type="cellIs" dxfId="329" priority="106" operator="equal">
      <formula>0</formula>
    </cfRule>
    <cfRule type="containsErrors" dxfId="328" priority="107">
      <formula>ISERROR(A17)</formula>
    </cfRule>
  </conditionalFormatting>
  <conditionalFormatting sqref="A19:P20">
    <cfRule type="cellIs" dxfId="327" priority="104" operator="equal">
      <formula>0</formula>
    </cfRule>
    <cfRule type="containsErrors" dxfId="326" priority="105">
      <formula>ISERROR(A19)</formula>
    </cfRule>
  </conditionalFormatting>
  <conditionalFormatting sqref="A27:P28">
    <cfRule type="cellIs" dxfId="325" priority="102" operator="equal">
      <formula>0</formula>
    </cfRule>
    <cfRule type="containsErrors" dxfId="324" priority="103">
      <formula>ISERROR(A27)</formula>
    </cfRule>
  </conditionalFormatting>
  <conditionalFormatting sqref="A29:P30">
    <cfRule type="cellIs" dxfId="323" priority="100" operator="equal">
      <formula>0</formula>
    </cfRule>
    <cfRule type="containsErrors" dxfId="322" priority="101">
      <formula>ISERROR(A29)</formula>
    </cfRule>
  </conditionalFormatting>
  <conditionalFormatting sqref="A37:P38">
    <cfRule type="cellIs" dxfId="321" priority="98" operator="equal">
      <formula>0</formula>
    </cfRule>
    <cfRule type="containsErrors" dxfId="320" priority="99">
      <formula>ISERROR(A37)</formula>
    </cfRule>
  </conditionalFormatting>
  <conditionalFormatting sqref="A39:P40">
    <cfRule type="cellIs" dxfId="319" priority="96" operator="equal">
      <formula>0</formula>
    </cfRule>
    <cfRule type="containsErrors" dxfId="318" priority="97">
      <formula>ISERROR(A39)</formula>
    </cfRule>
  </conditionalFormatting>
  <conditionalFormatting sqref="A47:P48">
    <cfRule type="cellIs" dxfId="317" priority="94" operator="equal">
      <formula>0</formula>
    </cfRule>
    <cfRule type="containsErrors" dxfId="316" priority="95">
      <formula>ISERROR(A47)</formula>
    </cfRule>
  </conditionalFormatting>
  <conditionalFormatting sqref="A49:P50">
    <cfRule type="cellIs" dxfId="315" priority="92" operator="equal">
      <formula>0</formula>
    </cfRule>
    <cfRule type="containsErrors" dxfId="314" priority="93">
      <formula>ISERROR(A49)</formula>
    </cfRule>
  </conditionalFormatting>
  <conditionalFormatting sqref="A57:P58">
    <cfRule type="cellIs" dxfId="313" priority="90" operator="equal">
      <formula>0</formula>
    </cfRule>
    <cfRule type="containsErrors" dxfId="312" priority="91">
      <formula>ISERROR(A57)</formula>
    </cfRule>
  </conditionalFormatting>
  <conditionalFormatting sqref="A59:P60">
    <cfRule type="cellIs" dxfId="311" priority="88" operator="equal">
      <formula>0</formula>
    </cfRule>
    <cfRule type="containsErrors" dxfId="310" priority="89">
      <formula>ISERROR(A59)</formula>
    </cfRule>
  </conditionalFormatting>
  <conditionalFormatting sqref="A67:P68">
    <cfRule type="cellIs" dxfId="309" priority="86" operator="equal">
      <formula>0</formula>
    </cfRule>
    <cfRule type="containsErrors" dxfId="308" priority="87">
      <formula>ISERROR(A67)</formula>
    </cfRule>
  </conditionalFormatting>
  <conditionalFormatting sqref="A69:P70">
    <cfRule type="cellIs" dxfId="307" priority="84" operator="equal">
      <formula>0</formula>
    </cfRule>
    <cfRule type="containsErrors" dxfId="306" priority="85">
      <formula>ISERROR(A69)</formula>
    </cfRule>
  </conditionalFormatting>
  <conditionalFormatting sqref="A77:P78">
    <cfRule type="cellIs" dxfId="305" priority="82" operator="equal">
      <formula>0</formula>
    </cfRule>
    <cfRule type="containsErrors" dxfId="304" priority="83">
      <formula>ISERROR(A77)</formula>
    </cfRule>
  </conditionalFormatting>
  <conditionalFormatting sqref="A79:P80">
    <cfRule type="cellIs" dxfId="303" priority="80" operator="equal">
      <formula>0</formula>
    </cfRule>
    <cfRule type="containsErrors" dxfId="302" priority="81">
      <formula>ISERROR(A79)</formula>
    </cfRule>
  </conditionalFormatting>
  <conditionalFormatting sqref="A87:P88">
    <cfRule type="cellIs" dxfId="301" priority="78" operator="equal">
      <formula>0</formula>
    </cfRule>
    <cfRule type="containsErrors" dxfId="300" priority="79">
      <formula>ISERROR(A87)</formula>
    </cfRule>
  </conditionalFormatting>
  <conditionalFormatting sqref="A89:P90">
    <cfRule type="cellIs" dxfId="299" priority="76" operator="equal">
      <formula>0</formula>
    </cfRule>
    <cfRule type="containsErrors" dxfId="298" priority="77">
      <formula>ISERROR(A89)</formula>
    </cfRule>
  </conditionalFormatting>
  <conditionalFormatting sqref="A97:P98">
    <cfRule type="cellIs" dxfId="297" priority="74" operator="equal">
      <formula>0</formula>
    </cfRule>
    <cfRule type="containsErrors" dxfId="296" priority="75">
      <formula>ISERROR(A97)</formula>
    </cfRule>
  </conditionalFormatting>
  <conditionalFormatting sqref="A99:P100">
    <cfRule type="cellIs" dxfId="295" priority="72" operator="equal">
      <formula>0</formula>
    </cfRule>
    <cfRule type="containsErrors" dxfId="294" priority="73">
      <formula>ISERROR(A99)</formula>
    </cfRule>
  </conditionalFormatting>
  <conditionalFormatting sqref="A107:P108">
    <cfRule type="cellIs" dxfId="293" priority="70" operator="equal">
      <formula>0</formula>
    </cfRule>
    <cfRule type="containsErrors" dxfId="292" priority="71">
      <formula>ISERROR(A107)</formula>
    </cfRule>
  </conditionalFormatting>
  <conditionalFormatting sqref="A109:P110">
    <cfRule type="cellIs" dxfId="291" priority="68" operator="equal">
      <formula>0</formula>
    </cfRule>
    <cfRule type="containsErrors" dxfId="290" priority="69">
      <formula>ISERROR(A109)</formula>
    </cfRule>
  </conditionalFormatting>
  <conditionalFormatting sqref="A117:P118">
    <cfRule type="cellIs" dxfId="289" priority="66" operator="equal">
      <formula>0</formula>
    </cfRule>
    <cfRule type="containsErrors" dxfId="288" priority="67">
      <formula>ISERROR(A117)</formula>
    </cfRule>
  </conditionalFormatting>
  <conditionalFormatting sqref="A119:P120">
    <cfRule type="cellIs" dxfId="287" priority="64" operator="equal">
      <formula>0</formula>
    </cfRule>
    <cfRule type="containsErrors" dxfId="286" priority="65">
      <formula>ISERROR(A119)</formula>
    </cfRule>
  </conditionalFormatting>
  <conditionalFormatting sqref="A127:P128">
    <cfRule type="cellIs" dxfId="285" priority="62" operator="equal">
      <formula>0</formula>
    </cfRule>
    <cfRule type="containsErrors" dxfId="284" priority="63">
      <formula>ISERROR(A127)</formula>
    </cfRule>
  </conditionalFormatting>
  <conditionalFormatting sqref="A129:P130">
    <cfRule type="cellIs" dxfId="283" priority="60" operator="equal">
      <formula>0</formula>
    </cfRule>
    <cfRule type="containsErrors" dxfId="282" priority="61">
      <formula>ISERROR(A129)</formula>
    </cfRule>
  </conditionalFormatting>
  <conditionalFormatting sqref="A137:P138">
    <cfRule type="cellIs" dxfId="281" priority="58" operator="equal">
      <formula>0</formula>
    </cfRule>
    <cfRule type="containsErrors" dxfId="280" priority="59">
      <formula>ISERROR(A137)</formula>
    </cfRule>
  </conditionalFormatting>
  <conditionalFormatting sqref="A139:P140">
    <cfRule type="cellIs" dxfId="279" priority="56" operator="equal">
      <formula>0</formula>
    </cfRule>
    <cfRule type="containsErrors" dxfId="278" priority="57">
      <formula>ISERROR(A139)</formula>
    </cfRule>
  </conditionalFormatting>
  <conditionalFormatting sqref="A147:P148">
    <cfRule type="cellIs" dxfId="277" priority="54" operator="equal">
      <formula>0</formula>
    </cfRule>
    <cfRule type="containsErrors" dxfId="276" priority="55">
      <formula>ISERROR(A147)</formula>
    </cfRule>
  </conditionalFormatting>
  <conditionalFormatting sqref="A149:P150">
    <cfRule type="cellIs" dxfId="275" priority="52" operator="equal">
      <formula>0</formula>
    </cfRule>
    <cfRule type="containsErrors" dxfId="274" priority="53">
      <formula>ISERROR(A149)</formula>
    </cfRule>
  </conditionalFormatting>
  <conditionalFormatting sqref="A157:P158">
    <cfRule type="cellIs" dxfId="273" priority="50" operator="equal">
      <formula>0</formula>
    </cfRule>
    <cfRule type="containsErrors" dxfId="272" priority="51">
      <formula>ISERROR(A157)</formula>
    </cfRule>
  </conditionalFormatting>
  <conditionalFormatting sqref="A159:P160">
    <cfRule type="cellIs" dxfId="271" priority="48" operator="equal">
      <formula>0</formula>
    </cfRule>
    <cfRule type="containsErrors" dxfId="270" priority="49">
      <formula>ISERROR(A159)</formula>
    </cfRule>
  </conditionalFormatting>
  <conditionalFormatting sqref="E11:G11">
    <cfRule type="containsErrors" dxfId="269" priority="47">
      <formula>ISERROR(E11)</formula>
    </cfRule>
  </conditionalFormatting>
  <conditionalFormatting sqref="E21:G21">
    <cfRule type="containsErrors" dxfId="268" priority="46">
      <formula>ISERROR(E21)</formula>
    </cfRule>
  </conditionalFormatting>
  <conditionalFormatting sqref="E31:G31">
    <cfRule type="containsErrors" dxfId="267" priority="45">
      <formula>ISERROR(E31)</formula>
    </cfRule>
  </conditionalFormatting>
  <conditionalFormatting sqref="E41:G41">
    <cfRule type="containsErrors" dxfId="266" priority="44">
      <formula>ISERROR(E41)</formula>
    </cfRule>
  </conditionalFormatting>
  <conditionalFormatting sqref="E51:G51">
    <cfRule type="containsErrors" dxfId="265" priority="43">
      <formula>ISERROR(E51)</formula>
    </cfRule>
  </conditionalFormatting>
  <conditionalFormatting sqref="E61:G61">
    <cfRule type="containsErrors" dxfId="264" priority="42">
      <formula>ISERROR(E61)</formula>
    </cfRule>
  </conditionalFormatting>
  <conditionalFormatting sqref="E71:G71">
    <cfRule type="containsErrors" dxfId="263" priority="41">
      <formula>ISERROR(E71)</formula>
    </cfRule>
  </conditionalFormatting>
  <conditionalFormatting sqref="E81:G81">
    <cfRule type="containsErrors" dxfId="262" priority="40">
      <formula>ISERROR(E81)</formula>
    </cfRule>
  </conditionalFormatting>
  <conditionalFormatting sqref="E91:G91">
    <cfRule type="containsErrors" dxfId="261" priority="39">
      <formula>ISERROR(E91)</formula>
    </cfRule>
  </conditionalFormatting>
  <conditionalFormatting sqref="E101:G101">
    <cfRule type="containsErrors" dxfId="260" priority="38">
      <formula>ISERROR(E101)</formula>
    </cfRule>
  </conditionalFormatting>
  <conditionalFormatting sqref="E111:G111">
    <cfRule type="containsErrors" dxfId="259" priority="37">
      <formula>ISERROR(E111)</formula>
    </cfRule>
  </conditionalFormatting>
  <conditionalFormatting sqref="E121:G121">
    <cfRule type="containsErrors" dxfId="258" priority="36">
      <formula>ISERROR(E121)</formula>
    </cfRule>
  </conditionalFormatting>
  <conditionalFormatting sqref="E131:G131">
    <cfRule type="containsErrors" dxfId="257" priority="35">
      <formula>ISERROR(E131)</formula>
    </cfRule>
  </conditionalFormatting>
  <conditionalFormatting sqref="E141:G141">
    <cfRule type="containsErrors" dxfId="256" priority="34">
      <formula>ISERROR(E141)</formula>
    </cfRule>
  </conditionalFormatting>
  <conditionalFormatting sqref="E151:G151">
    <cfRule type="containsErrors" dxfId="255" priority="33">
      <formula>ISERROR(E151)</formula>
    </cfRule>
  </conditionalFormatting>
  <conditionalFormatting sqref="E161:G161">
    <cfRule type="containsErrors" dxfId="254" priority="32">
      <formula>ISERROR(E161)</formula>
    </cfRule>
  </conditionalFormatting>
  <conditionalFormatting sqref="A12:P16">
    <cfRule type="cellIs" dxfId="253" priority="29" operator="equal">
      <formula>0</formula>
    </cfRule>
    <cfRule type="containsErrors" dxfId="252" priority="30">
      <formula>ISERROR(A12)</formula>
    </cfRule>
  </conditionalFormatting>
  <conditionalFormatting sqref="A22:P26">
    <cfRule type="cellIs" dxfId="251" priority="27" operator="equal">
      <formula>0</formula>
    </cfRule>
    <cfRule type="containsErrors" dxfId="250" priority="28">
      <formula>ISERROR(A22)</formula>
    </cfRule>
  </conditionalFormatting>
  <conditionalFormatting sqref="A32:P36">
    <cfRule type="cellIs" dxfId="249" priority="25" operator="equal">
      <formula>0</formula>
    </cfRule>
    <cfRule type="containsErrors" dxfId="248" priority="26">
      <formula>ISERROR(A32)</formula>
    </cfRule>
  </conditionalFormatting>
  <conditionalFormatting sqref="A42:P46">
    <cfRule type="cellIs" dxfId="247" priority="23" operator="equal">
      <formula>0</formula>
    </cfRule>
    <cfRule type="containsErrors" dxfId="246" priority="24">
      <formula>ISERROR(A42)</formula>
    </cfRule>
  </conditionalFormatting>
  <conditionalFormatting sqref="A52:P56">
    <cfRule type="cellIs" dxfId="245" priority="21" operator="equal">
      <formula>0</formula>
    </cfRule>
    <cfRule type="containsErrors" dxfId="244" priority="22">
      <formula>ISERROR(A52)</formula>
    </cfRule>
  </conditionalFormatting>
  <conditionalFormatting sqref="A62:P66">
    <cfRule type="cellIs" dxfId="243" priority="19" operator="equal">
      <formula>0</formula>
    </cfRule>
    <cfRule type="containsErrors" dxfId="242" priority="20">
      <formula>ISERROR(A62)</formula>
    </cfRule>
  </conditionalFormatting>
  <conditionalFormatting sqref="A72:P76">
    <cfRule type="cellIs" dxfId="241" priority="17" operator="equal">
      <formula>0</formula>
    </cfRule>
    <cfRule type="containsErrors" dxfId="240" priority="18">
      <formula>ISERROR(A72)</formula>
    </cfRule>
  </conditionalFormatting>
  <conditionalFormatting sqref="A82:P86">
    <cfRule type="cellIs" dxfId="239" priority="15" operator="equal">
      <formula>0</formula>
    </cfRule>
    <cfRule type="containsErrors" dxfId="238" priority="16">
      <formula>ISERROR(A82)</formula>
    </cfRule>
  </conditionalFormatting>
  <conditionalFormatting sqref="A92:P96">
    <cfRule type="cellIs" dxfId="237" priority="13" operator="equal">
      <formula>0</formula>
    </cfRule>
    <cfRule type="containsErrors" dxfId="236" priority="14">
      <formula>ISERROR(A92)</formula>
    </cfRule>
  </conditionalFormatting>
  <conditionalFormatting sqref="A102:P106">
    <cfRule type="cellIs" dxfId="235" priority="11" operator="equal">
      <formula>0</formula>
    </cfRule>
    <cfRule type="containsErrors" dxfId="234" priority="12">
      <formula>ISERROR(A102)</formula>
    </cfRule>
  </conditionalFormatting>
  <conditionalFormatting sqref="A112:P116">
    <cfRule type="cellIs" dxfId="233" priority="9" operator="equal">
      <formula>0</formula>
    </cfRule>
    <cfRule type="containsErrors" dxfId="232" priority="10">
      <formula>ISERROR(A112)</formula>
    </cfRule>
  </conditionalFormatting>
  <conditionalFormatting sqref="A122:P126">
    <cfRule type="cellIs" dxfId="231" priority="7" operator="equal">
      <formula>0</formula>
    </cfRule>
    <cfRule type="containsErrors" dxfId="230" priority="8">
      <formula>ISERROR(A122)</formula>
    </cfRule>
  </conditionalFormatting>
  <conditionalFormatting sqref="A132:P136">
    <cfRule type="cellIs" dxfId="229" priority="5" operator="equal">
      <formula>0</formula>
    </cfRule>
    <cfRule type="containsErrors" dxfId="228" priority="6">
      <formula>ISERROR(A132)</formula>
    </cfRule>
  </conditionalFormatting>
  <conditionalFormatting sqref="A142:P146">
    <cfRule type="cellIs" dxfId="227" priority="3" operator="equal">
      <formula>0</formula>
    </cfRule>
    <cfRule type="containsErrors" dxfId="226" priority="4">
      <formula>ISERROR(A142)</formula>
    </cfRule>
  </conditionalFormatting>
  <conditionalFormatting sqref="A152:P156">
    <cfRule type="cellIs" dxfId="225" priority="1" operator="equal">
      <formula>0</formula>
    </cfRule>
    <cfRule type="containsErrors" dxfId="224" priority="2">
      <formula>ISERROR(A152)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3" name="Button 1">
              <controlPr defaultSize="0" print="0" autoFill="0" autoPict="0" macro="[0]!Semaine03">
                <anchor moveWithCells="1">
                  <from>
                    <xdr:col>2</xdr:col>
                    <xdr:colOff>7620</xdr:colOff>
                    <xdr:row>0</xdr:row>
                    <xdr:rowOff>7620</xdr:rowOff>
                  </from>
                  <to>
                    <xdr:col>3</xdr:col>
                    <xdr:colOff>0</xdr:colOff>
                    <xdr:row>0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H161"/>
  <sheetViews>
    <sheetView workbookViewId="0"/>
  </sheetViews>
  <sheetFormatPr baseColWidth="10" defaultRowHeight="14.4" x14ac:dyDescent="0.3"/>
  <cols>
    <col min="1" max="1" width="11.5546875" style="39"/>
    <col min="2" max="2" width="9.77734375" style="39" customWidth="1"/>
    <col min="3" max="3" width="20.77734375" style="50" customWidth="1"/>
    <col min="4" max="4" width="5.77734375" style="1" customWidth="1"/>
    <col min="5" max="12" width="4.77734375" style="1" customWidth="1"/>
    <col min="13" max="13" width="6.77734375" style="1" customWidth="1"/>
    <col min="14" max="14" width="5.77734375" style="1" customWidth="1"/>
    <col min="15" max="15" width="7.44140625" style="1" customWidth="1"/>
    <col min="16" max="16" width="8.5546875" style="2" customWidth="1"/>
  </cols>
  <sheetData>
    <row r="1" spans="1:86" ht="48.6" thickBot="1" x14ac:dyDescent="0.35">
      <c r="A1" s="83" t="s">
        <v>235</v>
      </c>
      <c r="B1" s="74" t="s">
        <v>232</v>
      </c>
      <c r="C1" s="74" t="s">
        <v>79</v>
      </c>
      <c r="D1" s="75" t="s">
        <v>6</v>
      </c>
      <c r="E1" s="76" t="s">
        <v>70</v>
      </c>
      <c r="F1" s="76" t="s">
        <v>71</v>
      </c>
      <c r="G1" s="76" t="s">
        <v>72</v>
      </c>
      <c r="H1" s="77" t="s">
        <v>74</v>
      </c>
      <c r="I1" s="74">
        <v>69</v>
      </c>
      <c r="J1" s="74">
        <v>169</v>
      </c>
      <c r="K1" s="74">
        <v>269</v>
      </c>
      <c r="L1" s="78" t="s">
        <v>75</v>
      </c>
      <c r="M1" s="76" t="s">
        <v>69</v>
      </c>
      <c r="N1" s="76" t="s">
        <v>73</v>
      </c>
      <c r="O1" s="79" t="s">
        <v>76</v>
      </c>
      <c r="P1" s="76" t="s">
        <v>77</v>
      </c>
      <c r="CA1" s="53" t="s">
        <v>0</v>
      </c>
      <c r="CD1" s="2"/>
      <c r="CE1" s="54">
        <f ca="1">AMENDE(CA1)</f>
        <v>40</v>
      </c>
      <c r="CH1" s="52"/>
    </row>
    <row r="2" spans="1:86" ht="15" thickBot="1" x14ac:dyDescent="0.35">
      <c r="A2" s="73">
        <f>VLOOKUP(B2,Données!$D$3:$K$1003,4)</f>
        <v>0</v>
      </c>
      <c r="B2" s="99">
        <v>1052</v>
      </c>
      <c r="C2" s="80" t="str">
        <f>IF(B2=Données!$A$40,Données!$B$40,VLOOKUP(B2,Données!$D$3:$K$1003,2))</f>
        <v>Jean-Claude Matte</v>
      </c>
      <c r="D2" s="73">
        <f>IF(C2="Dummy",Données!$A$41,IF(C2&lt;&gt;Sem.03!C2,INT((R2+O2)/9),ROUNDDOWN(O2/P2,0)))</f>
        <v>155</v>
      </c>
      <c r="E2" s="53">
        <v>153</v>
      </c>
      <c r="F2" s="53">
        <v>170</v>
      </c>
      <c r="G2" s="53">
        <v>141</v>
      </c>
      <c r="H2" s="53"/>
      <c r="I2" s="53"/>
      <c r="J2" s="53"/>
      <c r="K2" s="53"/>
      <c r="L2" s="53"/>
      <c r="M2" s="71">
        <f>SUM(E2:G2)</f>
        <v>464</v>
      </c>
      <c r="N2" s="71">
        <f>COUNTIF(E2:G2,"&gt;0")</f>
        <v>3</v>
      </c>
      <c r="O2" s="72">
        <f>IF(C2&lt;&gt;Sem.03!C2,VLOOKUP(B2,Données!$D$3:$K$1003,5)+M2,M2+Sem.03!O2)</f>
        <v>1870</v>
      </c>
      <c r="P2" s="71">
        <f>IF(C2&lt;&gt;Sem.03!C2,VLOOKUP(B2,$D$3:$J$1035,6)+N2,N2+Sem.03!P2)</f>
        <v>12</v>
      </c>
      <c r="R2" s="97">
        <v>600</v>
      </c>
    </row>
    <row r="3" spans="1:86" x14ac:dyDescent="0.3">
      <c r="A3" s="73">
        <f>VLOOKUP(B3,Données!$D$3:$K$1003,4)</f>
        <v>0</v>
      </c>
      <c r="B3" s="99">
        <v>5000</v>
      </c>
      <c r="C3" s="80" t="str">
        <f>IF(B3=Données!$A$40,Données!$B$40,VLOOKUP(B3,Données!$D$3:$K$1003,2))</f>
        <v>Dummy</v>
      </c>
      <c r="D3" s="73">
        <f>IF(C3="Dummy",Données!$A$41,IF(C3&lt;&gt;Sem.03!C3,INT((R3+O3)/9),ROUNDDOWN(O3/P3,0)))</f>
        <v>130</v>
      </c>
      <c r="E3" s="53">
        <v>175</v>
      </c>
      <c r="F3" s="53">
        <v>167</v>
      </c>
      <c r="G3" s="53">
        <v>141</v>
      </c>
      <c r="H3" s="53"/>
      <c r="I3" s="53"/>
      <c r="J3" s="53"/>
      <c r="K3" s="53"/>
      <c r="L3" s="53"/>
      <c r="M3" s="71">
        <f t="shared" ref="M3:M106" si="0">SUM(E3:G3)</f>
        <v>483</v>
      </c>
      <c r="N3" s="71">
        <f t="shared" ref="N3:N106" si="1">COUNTIF(E3:G3,"&gt;0")</f>
        <v>3</v>
      </c>
      <c r="O3" s="72">
        <f>IF(C3&lt;&gt;Sem.03!C3,VLOOKUP(B3,Données!$D$3:$K$1003,5)+M3,M3+Sem.03!O3)</f>
        <v>1935</v>
      </c>
      <c r="P3" s="71">
        <f>IF(C3&lt;&gt;Sem.03!C3,VLOOKUP(B3,$D$3:$J$1035,6)+N3,N3+Sem.03!P3)</f>
        <v>12</v>
      </c>
    </row>
    <row r="4" spans="1:86" x14ac:dyDescent="0.3">
      <c r="A4" s="73">
        <f>VLOOKUP(B4,Données!$D$3:$K$1003,4)</f>
        <v>0</v>
      </c>
      <c r="B4" s="99">
        <v>1002</v>
      </c>
      <c r="C4" s="80" t="str">
        <f>IF(B4=Données!$A$40,Données!$B$40,VLOOKUP(B4,Données!$D$3:$K$1003,2))</f>
        <v>Charlotte Jolicoeur</v>
      </c>
      <c r="D4" s="73">
        <f>IF(C4="Dummy",Données!$A$41,IF(C4&lt;&gt;Sem.03!C4,INT((R4+O4)/9),ROUNDDOWN(O4/P4,0)))</f>
        <v>167</v>
      </c>
      <c r="E4" s="53">
        <v>162</v>
      </c>
      <c r="F4" s="53">
        <v>186</v>
      </c>
      <c r="G4" s="53">
        <v>127</v>
      </c>
      <c r="H4" s="53"/>
      <c r="I4" s="53"/>
      <c r="J4" s="53"/>
      <c r="K4" s="53"/>
      <c r="L4" s="53"/>
      <c r="M4" s="71">
        <f t="shared" si="0"/>
        <v>475</v>
      </c>
      <c r="N4" s="71">
        <f t="shared" si="1"/>
        <v>3</v>
      </c>
      <c r="O4" s="72">
        <f>IF(C4&lt;&gt;Sem.03!C4,VLOOKUP(B4,Données!$D$3:$K$1003,5)+M4,M4+Sem.03!O4)</f>
        <v>2009</v>
      </c>
      <c r="P4" s="71">
        <f>IF(C4&lt;&gt;Sem.03!C4,VLOOKUP(B4,$D$3:$J$1035,6)+N4,N4+Sem.03!P4)</f>
        <v>12</v>
      </c>
    </row>
    <row r="5" spans="1:86" x14ac:dyDescent="0.3">
      <c r="A5" s="73">
        <f>VLOOKUP(B5,Données!$D$3:$K$1003,4)</f>
        <v>0</v>
      </c>
      <c r="B5" s="99">
        <v>1003</v>
      </c>
      <c r="C5" s="80" t="str">
        <f>IF(B5=Données!$A$40,Données!$B$40,VLOOKUP(B5,Données!$D$3:$K$1003,2))</f>
        <v>Denis Locas</v>
      </c>
      <c r="D5" s="73">
        <f>IF(C5="Dummy",Données!$A$41,IF(C5&lt;&gt;Sem.03!C5,INT((R5+O5)/9),ROUNDDOWN(O5/P5,0)))</f>
        <v>189</v>
      </c>
      <c r="E5" s="53">
        <v>162</v>
      </c>
      <c r="F5" s="53">
        <v>181</v>
      </c>
      <c r="G5" s="53">
        <v>156</v>
      </c>
      <c r="H5" s="53"/>
      <c r="I5" s="53"/>
      <c r="J5" s="53"/>
      <c r="K5" s="53"/>
      <c r="L5" s="53"/>
      <c r="M5" s="71">
        <f t="shared" si="0"/>
        <v>499</v>
      </c>
      <c r="N5" s="71">
        <f t="shared" si="1"/>
        <v>3</v>
      </c>
      <c r="O5" s="72">
        <f>IF(C5&lt;&gt;Sem.03!C5,VLOOKUP(B5,Données!$D$3:$K$1003,5)+M5,M5+Sem.03!O5)</f>
        <v>2277</v>
      </c>
      <c r="P5" s="71">
        <f>IF(C5&lt;&gt;Sem.03!C5,VLOOKUP(B5,$D$3:$J$1035,6)+N5,N5+Sem.03!P5)</f>
        <v>12</v>
      </c>
    </row>
    <row r="6" spans="1:86" x14ac:dyDescent="0.3">
      <c r="A6" s="73">
        <f>VLOOKUP(B6,Données!$D$3:$K$1003,4)</f>
        <v>0</v>
      </c>
      <c r="B6" s="99">
        <v>1004</v>
      </c>
      <c r="C6" s="80" t="str">
        <f>IF(B6=Données!$A$40,Données!$B$40,VLOOKUP(B6,Données!$D$3:$K$1003,2))</f>
        <v>Lucille Pinel</v>
      </c>
      <c r="D6" s="73">
        <f>IF(C6="Dummy",Données!$A$41,IF(C6&lt;&gt;Sem.03!C6,INT((R6+O6)/9),ROUNDDOWN(O6/P6,0)))</f>
        <v>146</v>
      </c>
      <c r="E6" s="53">
        <v>174</v>
      </c>
      <c r="F6" s="53">
        <v>186</v>
      </c>
      <c r="G6" s="53">
        <v>152</v>
      </c>
      <c r="H6" s="53"/>
      <c r="I6" s="53"/>
      <c r="J6" s="53"/>
      <c r="K6" s="53"/>
      <c r="L6" s="53"/>
      <c r="M6" s="71">
        <f t="shared" si="0"/>
        <v>512</v>
      </c>
      <c r="N6" s="71">
        <f t="shared" si="1"/>
        <v>3</v>
      </c>
      <c r="O6" s="72">
        <f>IF(C6&lt;&gt;Sem.03!C6,VLOOKUP(B6,Données!$D$3:$K$1003,5)+M6,M6+Sem.03!O6)</f>
        <v>1610</v>
      </c>
      <c r="P6" s="71">
        <f>IF(C6&lt;&gt;Sem.03!C6,VLOOKUP(B6,$D$3:$J$1035,6)+N6,N6+Sem.03!P6)</f>
        <v>11</v>
      </c>
    </row>
    <row r="7" spans="1:86" x14ac:dyDescent="0.3">
      <c r="A7" s="75" t="s">
        <v>237</v>
      </c>
      <c r="B7" s="99"/>
      <c r="C7" s="94" t="e">
        <f>VLOOKUP(B7,Données!$D$3:$K$1003,2)</f>
        <v>#N/A</v>
      </c>
      <c r="D7" s="75" t="e">
        <f>VLOOKUP(B7,Données!$D$3:$K$1003,3)</f>
        <v>#N/A</v>
      </c>
      <c r="E7" s="53"/>
      <c r="F7" s="53"/>
      <c r="G7" s="53"/>
      <c r="H7" s="53"/>
      <c r="I7" s="53"/>
      <c r="J7" s="53"/>
      <c r="K7" s="53"/>
      <c r="L7" s="53"/>
      <c r="M7" s="95">
        <f t="shared" si="0"/>
        <v>0</v>
      </c>
      <c r="N7" s="95">
        <f t="shared" si="1"/>
        <v>0</v>
      </c>
      <c r="O7" s="96">
        <f>M7</f>
        <v>0</v>
      </c>
      <c r="P7" s="95">
        <f>N7</f>
        <v>0</v>
      </c>
    </row>
    <row r="8" spans="1:86" x14ac:dyDescent="0.3">
      <c r="A8" s="75" t="s">
        <v>237</v>
      </c>
      <c r="B8" s="99"/>
      <c r="C8" s="94" t="e">
        <f>VLOOKUP(B8,Données!$D$3:$K$1003,2)</f>
        <v>#N/A</v>
      </c>
      <c r="D8" s="75" t="e">
        <f>VLOOKUP(B8,Données!$D$3:$K$1003,3)</f>
        <v>#N/A</v>
      </c>
      <c r="E8" s="53"/>
      <c r="F8" s="53"/>
      <c r="G8" s="53"/>
      <c r="H8" s="53"/>
      <c r="I8" s="53"/>
      <c r="J8" s="53"/>
      <c r="K8" s="53"/>
      <c r="L8" s="53"/>
      <c r="M8" s="95">
        <f t="shared" si="0"/>
        <v>0</v>
      </c>
      <c r="N8" s="95">
        <f t="shared" si="1"/>
        <v>0</v>
      </c>
      <c r="O8" s="96">
        <f>M8</f>
        <v>0</v>
      </c>
      <c r="P8" s="95">
        <f>N8</f>
        <v>0</v>
      </c>
    </row>
    <row r="9" spans="1:86" x14ac:dyDescent="0.3">
      <c r="A9" s="90" t="s">
        <v>240</v>
      </c>
      <c r="B9" s="99"/>
      <c r="C9" s="91" t="e">
        <f>VLOOKUP(B9,Données!$D$3:$K$1003,2)</f>
        <v>#N/A</v>
      </c>
      <c r="D9" s="90" t="e">
        <f>IF(C9="Dummy",Données!$A$41,IF(C9&lt;&gt;Sem.03!C9,VLOOKUP(B9,Données!$D$3:$K$1003,3),ROUNDDOWN(O9/P9,0)))</f>
        <v>#N/A</v>
      </c>
      <c r="E9" s="53"/>
      <c r="F9" s="53"/>
      <c r="G9" s="53"/>
      <c r="H9" s="53"/>
      <c r="I9" s="53"/>
      <c r="J9" s="53"/>
      <c r="K9" s="53"/>
      <c r="L9" s="53"/>
      <c r="M9" s="92">
        <f t="shared" ref="M9:M10" si="2">SUM(E9:G9)</f>
        <v>0</v>
      </c>
      <c r="N9" s="92">
        <f t="shared" ref="N9:N10" si="3">COUNTIF(E9:G9,"&gt;0")</f>
        <v>0</v>
      </c>
      <c r="O9" s="93">
        <f>M9+Sem.03!O9</f>
        <v>0</v>
      </c>
      <c r="P9" s="92">
        <f>N9+Sem.03!P9</f>
        <v>0</v>
      </c>
    </row>
    <row r="10" spans="1:86" x14ac:dyDescent="0.3">
      <c r="A10" s="90" t="s">
        <v>240</v>
      </c>
      <c r="B10" s="99"/>
      <c r="C10" s="91" t="e">
        <f>VLOOKUP(B10,Données!$D$3:$K$1003,2)</f>
        <v>#N/A</v>
      </c>
      <c r="D10" s="90" t="e">
        <f>IF(C10="Dummy",Données!$A$41,IF(C10&lt;&gt;Sem.03!C10,VLOOKUP(B10,Données!$D$3:$K$1003,3),ROUNDDOWN(O10/P10,0)))</f>
        <v>#N/A</v>
      </c>
      <c r="E10" s="53"/>
      <c r="F10" s="53"/>
      <c r="G10" s="53"/>
      <c r="H10" s="53"/>
      <c r="I10" s="53"/>
      <c r="J10" s="53"/>
      <c r="K10" s="53"/>
      <c r="L10" s="53"/>
      <c r="M10" s="92">
        <f t="shared" si="2"/>
        <v>0</v>
      </c>
      <c r="N10" s="92">
        <f t="shared" si="3"/>
        <v>0</v>
      </c>
      <c r="O10" s="93">
        <f>M10+Sem.03!O10</f>
        <v>0</v>
      </c>
      <c r="P10" s="92">
        <f>N10+Sem.03!P10</f>
        <v>0</v>
      </c>
    </row>
    <row r="11" spans="1:86" x14ac:dyDescent="0.3">
      <c r="A11" s="70" t="s">
        <v>54</v>
      </c>
      <c r="B11" s="64"/>
      <c r="C11" s="65"/>
      <c r="D11" s="64"/>
      <c r="E11" s="55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826</v>
      </c>
      <c r="F11" s="55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890</v>
      </c>
      <c r="G11" s="55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=D5,IF(G6=0,SUM(G2:G6)+D6,SUM(G2:G6))))))))))))))))</f>
        <v>717</v>
      </c>
      <c r="H11" s="67"/>
      <c r="I11" s="67"/>
      <c r="J11" s="67"/>
      <c r="K11" s="67"/>
      <c r="L11" s="67"/>
      <c r="M11" s="69">
        <f>IF(SUM(E2:G8)=0,"",SUM(E11:G11))</f>
        <v>2433</v>
      </c>
      <c r="N11" s="67"/>
      <c r="O11" s="68"/>
      <c r="P11" s="67"/>
    </row>
    <row r="12" spans="1:86" x14ac:dyDescent="0.3">
      <c r="A12" s="73">
        <f>VLOOKUP(B12,Données!$D$3:$K$1003,4)</f>
        <v>0</v>
      </c>
      <c r="B12" s="99">
        <v>1020</v>
      </c>
      <c r="C12" s="80" t="str">
        <f>IF(B12=Données!$A$40,Données!$B$40,VLOOKUP(B12,Données!$D$3:$K$1003,2))</f>
        <v>Juliette Lavallée</v>
      </c>
      <c r="D12" s="73">
        <f>IF(C12="Dummy",Données!$A$41,IF(C12&lt;&gt;Sem.03!C12,INT((R12+O12)/9),ROUNDDOWN(O12/P12,0)))</f>
        <v>147</v>
      </c>
      <c r="E12" s="53">
        <v>111</v>
      </c>
      <c r="F12" s="53">
        <v>136</v>
      </c>
      <c r="G12" s="53">
        <v>129</v>
      </c>
      <c r="H12" s="53"/>
      <c r="I12" s="53"/>
      <c r="J12" s="53"/>
      <c r="K12" s="53"/>
      <c r="L12" s="53"/>
      <c r="M12" s="71">
        <f t="shared" si="0"/>
        <v>376</v>
      </c>
      <c r="N12" s="71">
        <f t="shared" si="1"/>
        <v>3</v>
      </c>
      <c r="O12" s="72">
        <f>IF(C12&lt;&gt;Sem.03!C12,VLOOKUP(B12,Données!$D$3:$K$1003,5)+M12,M12+Sem.03!O12)</f>
        <v>1621</v>
      </c>
      <c r="P12" s="71">
        <f>IF(C12&lt;&gt;Sem.03!C12,VLOOKUP(B12,$D$3:$J$1035,6)+N12,N12+Sem.03!P12)</f>
        <v>11</v>
      </c>
    </row>
    <row r="13" spans="1:86" x14ac:dyDescent="0.3">
      <c r="A13" s="73">
        <f>VLOOKUP(B13,Données!$D$3:$K$1003,4)</f>
        <v>0</v>
      </c>
      <c r="B13" s="99">
        <v>1034</v>
      </c>
      <c r="C13" s="80" t="str">
        <f>IF(B13=Données!$A$40,Données!$B$40,VLOOKUP(B13,Données!$D$3:$K$1003,2))</f>
        <v>Cécile Hébert</v>
      </c>
      <c r="D13" s="73">
        <f>IF(C13="Dummy",Données!$A$41,IF(C13&lt;&gt;Sem.03!C13,INT((R13+O13)/9),ROUNDDOWN(O13/P13,0)))</f>
        <v>166</v>
      </c>
      <c r="E13" s="53">
        <v>232</v>
      </c>
      <c r="F13" s="53">
        <v>132</v>
      </c>
      <c r="G13" s="53">
        <v>181</v>
      </c>
      <c r="H13" s="53"/>
      <c r="I13" s="53"/>
      <c r="J13" s="53"/>
      <c r="K13" s="53"/>
      <c r="L13" s="53"/>
      <c r="M13" s="71">
        <f t="shared" si="0"/>
        <v>545</v>
      </c>
      <c r="N13" s="71">
        <f t="shared" si="1"/>
        <v>3</v>
      </c>
      <c r="O13" s="72">
        <f>IF(C13&lt;&gt;Sem.03!C13,VLOOKUP(B13,Données!$D$3:$K$1003,5)+M13,M13+Sem.03!O13)</f>
        <v>1998</v>
      </c>
      <c r="P13" s="71">
        <f>IF(C13&lt;&gt;Sem.03!C13,VLOOKUP(B13,$D$3:$J$1035,6)+N13,N13+Sem.03!P13)</f>
        <v>12</v>
      </c>
    </row>
    <row r="14" spans="1:86" x14ac:dyDescent="0.3">
      <c r="A14" s="73">
        <f>VLOOKUP(B14,Données!$D$3:$K$1003,4)</f>
        <v>0</v>
      </c>
      <c r="B14" s="99">
        <v>1023</v>
      </c>
      <c r="C14" s="80" t="str">
        <f>IF(B14=Données!$A$40,Données!$B$40,VLOOKUP(B14,Données!$D$3:$K$1003,2))</f>
        <v>Émile Beauchesne</v>
      </c>
      <c r="D14" s="73">
        <f>IF(C14="Dummy",Données!$A$41,IF(C14&lt;&gt;Sem.03!C14,INT((R14+O14)/9),ROUNDDOWN(O14/P14,0)))</f>
        <v>149</v>
      </c>
      <c r="E14" s="53">
        <v>172</v>
      </c>
      <c r="F14" s="53">
        <v>205</v>
      </c>
      <c r="G14" s="53">
        <v>214</v>
      </c>
      <c r="H14" s="53"/>
      <c r="I14" s="53"/>
      <c r="J14" s="53"/>
      <c r="K14" s="53"/>
      <c r="L14" s="53"/>
      <c r="M14" s="71">
        <f t="shared" si="0"/>
        <v>591</v>
      </c>
      <c r="N14" s="71">
        <f t="shared" si="1"/>
        <v>3</v>
      </c>
      <c r="O14" s="72">
        <f>IF(C14&lt;&gt;Sem.03!C14,VLOOKUP(B14,Données!$D$3:$K$1003,5)+M14,M14+Sem.03!O14)</f>
        <v>1788</v>
      </c>
      <c r="P14" s="71">
        <f>IF(C14&lt;&gt;Sem.03!C14,VLOOKUP(B14,$D$3:$J$1035,6)+N14,N14+Sem.03!P14)</f>
        <v>12</v>
      </c>
    </row>
    <row r="15" spans="1:86" x14ac:dyDescent="0.3">
      <c r="A15" s="73">
        <f>VLOOKUP(B15,Données!$D$3:$K$1003,4)</f>
        <v>0</v>
      </c>
      <c r="B15" s="99">
        <v>1045</v>
      </c>
      <c r="C15" s="80" t="str">
        <f>IF(B15=Données!$A$40,Données!$B$40,VLOOKUP(B15,Données!$D$3:$K$1003,2))</f>
        <v>Danielle Turgeon</v>
      </c>
      <c r="D15" s="73">
        <f>IF(C15="Dummy",Données!$A$41,IF(C15&lt;&gt;Sem.03!C15,INT((R15+O15)/9),ROUNDDOWN(O15/P15,0)))</f>
        <v>171</v>
      </c>
      <c r="E15" s="53">
        <v>158</v>
      </c>
      <c r="F15" s="53">
        <v>121</v>
      </c>
      <c r="G15" s="53">
        <v>141</v>
      </c>
      <c r="H15" s="53"/>
      <c r="I15" s="53"/>
      <c r="J15" s="53"/>
      <c r="K15" s="53"/>
      <c r="L15" s="53"/>
      <c r="M15" s="71">
        <f t="shared" si="0"/>
        <v>420</v>
      </c>
      <c r="N15" s="71">
        <f t="shared" si="1"/>
        <v>3</v>
      </c>
      <c r="O15" s="72">
        <f>IF(C15&lt;&gt;Sem.03!C15,VLOOKUP(B15,Données!$D$3:$K$1003,5)+M15,M15+Sem.03!O15)</f>
        <v>2058</v>
      </c>
      <c r="P15" s="71">
        <f>IF(C15&lt;&gt;Sem.03!C15,VLOOKUP(B15,$D$3:$J$1035,6)+N15,N15+Sem.03!P15)</f>
        <v>12</v>
      </c>
    </row>
    <row r="16" spans="1:86" x14ac:dyDescent="0.3">
      <c r="A16" s="73">
        <f>VLOOKUP(B16,Données!$D$3:$K$1003,4)</f>
        <v>0</v>
      </c>
      <c r="B16" s="99">
        <v>1068</v>
      </c>
      <c r="C16" s="80" t="str">
        <f>IF(B16=Données!$A$40,Données!$B$40,VLOOKUP(B16,Données!$D$3:$K$1003,2))</f>
        <v>Gilles Tremblay</v>
      </c>
      <c r="D16" s="73">
        <f>IF(C16="Dummy",Données!$A$41,IF(C16&lt;&gt;Sem.03!C16,INT((R16+O16)/9),ROUNDDOWN(O16/P16,0)))</f>
        <v>135</v>
      </c>
      <c r="E16" s="53">
        <v>176</v>
      </c>
      <c r="F16" s="53">
        <v>154</v>
      </c>
      <c r="G16" s="53">
        <v>140</v>
      </c>
      <c r="H16" s="53"/>
      <c r="I16" s="53"/>
      <c r="J16" s="53"/>
      <c r="K16" s="53"/>
      <c r="L16" s="53"/>
      <c r="M16" s="71">
        <f t="shared" si="0"/>
        <v>470</v>
      </c>
      <c r="N16" s="71">
        <f t="shared" si="1"/>
        <v>3</v>
      </c>
      <c r="O16" s="72">
        <f>IF(C16&lt;&gt;Sem.03!C16,VLOOKUP(B16,Données!$D$3:$K$1003,5)+M16,M16+Sem.03!O16)</f>
        <v>1628</v>
      </c>
      <c r="P16" s="71">
        <f>IF(C16&lt;&gt;Sem.03!C16,VLOOKUP(B16,$D$3:$J$1035,6)+N16,N16+Sem.03!P16)</f>
        <v>12</v>
      </c>
    </row>
    <row r="17" spans="1:16" x14ac:dyDescent="0.3">
      <c r="A17" s="75" t="s">
        <v>237</v>
      </c>
      <c r="B17" s="99"/>
      <c r="C17" s="94" t="e">
        <f>VLOOKUP(B17,Données!$D$3:$K$1003,2)</f>
        <v>#N/A</v>
      </c>
      <c r="D17" s="75" t="e">
        <f>VLOOKUP(B17,Données!$D$3:$K$1003,3)</f>
        <v>#N/A</v>
      </c>
      <c r="E17" s="53"/>
      <c r="F17" s="53"/>
      <c r="G17" s="53"/>
      <c r="H17" s="53"/>
      <c r="I17" s="53"/>
      <c r="J17" s="53"/>
      <c r="K17" s="53"/>
      <c r="L17" s="53"/>
      <c r="M17" s="95">
        <f t="shared" ref="M17:M20" si="4">SUM(E17:G17)</f>
        <v>0</v>
      </c>
      <c r="N17" s="95">
        <f t="shared" ref="N17:N20" si="5">COUNTIF(E17:G17,"&gt;0")</f>
        <v>0</v>
      </c>
      <c r="O17" s="96">
        <f>M17</f>
        <v>0</v>
      </c>
      <c r="P17" s="95">
        <f>N17</f>
        <v>0</v>
      </c>
    </row>
    <row r="18" spans="1:16" x14ac:dyDescent="0.3">
      <c r="A18" s="75" t="s">
        <v>237</v>
      </c>
      <c r="B18" s="99"/>
      <c r="C18" s="94" t="e">
        <f>VLOOKUP(B18,Données!$D$3:$K$1003,2)</f>
        <v>#N/A</v>
      </c>
      <c r="D18" s="75" t="e">
        <f>VLOOKUP(B18,Données!$D$3:$K$1003,3)</f>
        <v>#N/A</v>
      </c>
      <c r="E18" s="53"/>
      <c r="F18" s="53"/>
      <c r="G18" s="53"/>
      <c r="H18" s="53"/>
      <c r="I18" s="53"/>
      <c r="J18" s="53"/>
      <c r="K18" s="53"/>
      <c r="L18" s="53"/>
      <c r="M18" s="95">
        <f t="shared" si="4"/>
        <v>0</v>
      </c>
      <c r="N18" s="95">
        <f t="shared" si="5"/>
        <v>0</v>
      </c>
      <c r="O18" s="96">
        <f>M18</f>
        <v>0</v>
      </c>
      <c r="P18" s="95">
        <f>N18</f>
        <v>0</v>
      </c>
    </row>
    <row r="19" spans="1:16" x14ac:dyDescent="0.3">
      <c r="A19" s="90" t="s">
        <v>240</v>
      </c>
      <c r="B19" s="99"/>
      <c r="C19" s="91" t="e">
        <f>VLOOKUP(B19,Données!$D$3:$K$1003,2)</f>
        <v>#N/A</v>
      </c>
      <c r="D19" s="90" t="e">
        <f>IF(C19="Dummy",Données!$A$41,IF(C19&lt;&gt;Sem.03!C19,VLOOKUP(B19,Données!$D$3:$K$1003,3),ROUNDDOWN(O19/P19,0)))</f>
        <v>#N/A</v>
      </c>
      <c r="E19" s="53"/>
      <c r="F19" s="53"/>
      <c r="G19" s="53"/>
      <c r="H19" s="53"/>
      <c r="I19" s="53"/>
      <c r="J19" s="53"/>
      <c r="K19" s="53"/>
      <c r="L19" s="53"/>
      <c r="M19" s="92">
        <f t="shared" si="4"/>
        <v>0</v>
      </c>
      <c r="N19" s="92">
        <f t="shared" si="5"/>
        <v>0</v>
      </c>
      <c r="O19" s="93">
        <f>M19+Sem.03!O19</f>
        <v>0</v>
      </c>
      <c r="P19" s="92">
        <f>N19+Sem.03!P19</f>
        <v>0</v>
      </c>
    </row>
    <row r="20" spans="1:16" x14ac:dyDescent="0.3">
      <c r="A20" s="90" t="s">
        <v>240</v>
      </c>
      <c r="B20" s="99"/>
      <c r="C20" s="91" t="e">
        <f>VLOOKUP(B20,Données!$D$3:$K$1003,2)</f>
        <v>#N/A</v>
      </c>
      <c r="D20" s="90" t="e">
        <f>IF(C20="Dummy",Données!$A$41,IF(C20&lt;&gt;Sem.03!C20,VLOOKUP(B20,Données!$D$3:$K$1003,3),ROUNDDOWN(O20/P20,0)))</f>
        <v>#N/A</v>
      </c>
      <c r="E20" s="53"/>
      <c r="F20" s="53"/>
      <c r="G20" s="53"/>
      <c r="H20" s="53"/>
      <c r="I20" s="53"/>
      <c r="J20" s="53"/>
      <c r="K20" s="53"/>
      <c r="L20" s="53"/>
      <c r="M20" s="92">
        <f t="shared" si="4"/>
        <v>0</v>
      </c>
      <c r="N20" s="92">
        <f t="shared" si="5"/>
        <v>0</v>
      </c>
      <c r="O20" s="93">
        <f>M20+Sem.03!O20</f>
        <v>0</v>
      </c>
      <c r="P20" s="92">
        <f>N20+Sem.03!P20</f>
        <v>0</v>
      </c>
    </row>
    <row r="21" spans="1:16" x14ac:dyDescent="0.3">
      <c r="A21" s="70" t="s">
        <v>55</v>
      </c>
      <c r="B21" s="64"/>
      <c r="C21" s="65"/>
      <c r="D21" s="64"/>
      <c r="E21" s="55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849</v>
      </c>
      <c r="F21" s="55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748</v>
      </c>
      <c r="G21" s="55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=D15,IF(G16=0,SUM(G12:G16)+D16,SUM(G12:G16))))))))))))))))</f>
        <v>805</v>
      </c>
      <c r="H21" s="67"/>
      <c r="I21" s="67"/>
      <c r="J21" s="67"/>
      <c r="K21" s="67"/>
      <c r="L21" s="67"/>
      <c r="M21" s="69">
        <f>IF(SUM(E12:G18)=0,"",SUM(E21:G21))</f>
        <v>2402</v>
      </c>
      <c r="N21" s="67"/>
      <c r="O21" s="68"/>
      <c r="P21" s="67"/>
    </row>
    <row r="22" spans="1:16" x14ac:dyDescent="0.3">
      <c r="A22" s="73">
        <f>VLOOKUP(B22,Données!$D$3:$K$1003,4)</f>
        <v>0</v>
      </c>
      <c r="B22" s="99">
        <v>1027</v>
      </c>
      <c r="C22" s="80" t="str">
        <f>IF(B22=Données!$A$40,Données!$B$40,VLOOKUP(B22,Données!$D$3:$K$1003,2))</f>
        <v>Philippe Vignis</v>
      </c>
      <c r="D22" s="73">
        <f>IF(C22="Dummy",Données!$A$41,IF(C22&lt;&gt;Sem.03!C22,INT((R22+O22)/9),ROUNDDOWN(O22/P22,0)))</f>
        <v>148</v>
      </c>
      <c r="E22" s="53">
        <v>188</v>
      </c>
      <c r="F22" s="53">
        <v>130</v>
      </c>
      <c r="G22" s="53">
        <v>166</v>
      </c>
      <c r="H22" s="53"/>
      <c r="I22" s="53"/>
      <c r="J22" s="53"/>
      <c r="K22" s="53"/>
      <c r="L22" s="53"/>
      <c r="M22" s="71">
        <f t="shared" si="0"/>
        <v>484</v>
      </c>
      <c r="N22" s="71">
        <f t="shared" si="1"/>
        <v>3</v>
      </c>
      <c r="O22" s="72">
        <f>IF(C22&lt;&gt;Sem.03!C22,VLOOKUP(B22,Données!$D$3:$K$1003,5)+M22,M22+Sem.03!O22)</f>
        <v>1783</v>
      </c>
      <c r="P22" s="71">
        <f>IF(C22&lt;&gt;Sem.03!C22,VLOOKUP(B22,$D$3:$J$1035,6)+N22,N22+Sem.03!P22)</f>
        <v>12</v>
      </c>
    </row>
    <row r="23" spans="1:16" x14ac:dyDescent="0.3">
      <c r="A23" s="73">
        <f>VLOOKUP(B23,Données!$D$3:$K$1003,4)</f>
        <v>0</v>
      </c>
      <c r="B23" s="99">
        <v>1030</v>
      </c>
      <c r="C23" s="80" t="str">
        <f>IF(B23=Données!$A$40,Données!$B$40,VLOOKUP(B23,Données!$D$3:$K$1003,2))</f>
        <v>Gisèle Prévost</v>
      </c>
      <c r="D23" s="73">
        <f>IF(C23="Dummy",Données!$A$41,IF(C23&lt;&gt;Sem.03!C23,INT((R23+O23)/9),ROUNDDOWN(O23/P23,0)))</f>
        <v>155</v>
      </c>
      <c r="E23" s="53">
        <v>128</v>
      </c>
      <c r="F23" s="53">
        <v>127</v>
      </c>
      <c r="G23" s="53"/>
      <c r="H23" s="53"/>
      <c r="I23" s="53"/>
      <c r="J23" s="53"/>
      <c r="K23" s="53"/>
      <c r="L23" s="53"/>
      <c r="M23" s="71">
        <f t="shared" si="0"/>
        <v>255</v>
      </c>
      <c r="N23" s="71">
        <f t="shared" si="1"/>
        <v>2</v>
      </c>
      <c r="O23" s="72">
        <f>IF(C23&lt;&gt;Sem.03!C23,VLOOKUP(B23,Données!$D$3:$K$1003,5)+M23,M23+Sem.03!O23)</f>
        <v>1713</v>
      </c>
      <c r="P23" s="71">
        <f>IF(C23&lt;&gt;Sem.03!C23,VLOOKUP(B23,$D$3:$J$1035,6)+N23,N23+Sem.03!P23)</f>
        <v>11</v>
      </c>
    </row>
    <row r="24" spans="1:16" x14ac:dyDescent="0.3">
      <c r="A24" s="73">
        <f>VLOOKUP(B24,Données!$D$3:$K$1003,4)</f>
        <v>0</v>
      </c>
      <c r="B24" s="99">
        <v>1041</v>
      </c>
      <c r="C24" s="80" t="str">
        <f>IF(B24=Données!$A$40,Données!$B$40,VLOOKUP(B24,Données!$D$3:$K$1003,2))</f>
        <v>Philippe Renaud</v>
      </c>
      <c r="D24" s="73">
        <f>IF(C24="Dummy",Données!$A$41,IF(C24&lt;&gt;Sem.03!C24,INT((R24+O24)/9),ROUNDDOWN(O24/P24,0)))</f>
        <v>171</v>
      </c>
      <c r="E24" s="53">
        <v>153</v>
      </c>
      <c r="F24" s="53">
        <v>138</v>
      </c>
      <c r="G24" s="53">
        <v>172</v>
      </c>
      <c r="H24" s="53"/>
      <c r="I24" s="53"/>
      <c r="J24" s="53"/>
      <c r="K24" s="53"/>
      <c r="L24" s="53"/>
      <c r="M24" s="71">
        <f t="shared" si="0"/>
        <v>463</v>
      </c>
      <c r="N24" s="71">
        <f t="shared" si="1"/>
        <v>3</v>
      </c>
      <c r="O24" s="72">
        <f>IF(C24&lt;&gt;Sem.03!C24,VLOOKUP(B24,Données!$D$3:$K$1003,5)+M24,M24+Sem.03!O24)</f>
        <v>2062</v>
      </c>
      <c r="P24" s="71">
        <f>IF(C24&lt;&gt;Sem.03!C24,VLOOKUP(B24,$D$3:$J$1035,6)+N24,N24+Sem.03!P24)</f>
        <v>12</v>
      </c>
    </row>
    <row r="25" spans="1:16" x14ac:dyDescent="0.3">
      <c r="A25" s="73">
        <f>VLOOKUP(B25,Données!$D$3:$K$1003,4)</f>
        <v>0</v>
      </c>
      <c r="B25" s="99">
        <v>1046</v>
      </c>
      <c r="C25" s="80" t="str">
        <f>IF(B25=Données!$A$40,Données!$B$40,VLOOKUP(B25,Données!$D$3:$K$1003,2))</f>
        <v>René Courchesne</v>
      </c>
      <c r="D25" s="73">
        <f>IF(C25="Dummy",Données!$A$41,IF(C25&lt;&gt;Sem.03!C25,INT((R25+O25)/9),ROUNDDOWN(O25/P25,0)))</f>
        <v>176</v>
      </c>
      <c r="E25" s="53">
        <v>157</v>
      </c>
      <c r="F25" s="53">
        <v>203</v>
      </c>
      <c r="G25" s="53">
        <v>153</v>
      </c>
      <c r="H25" s="53"/>
      <c r="I25" s="53"/>
      <c r="J25" s="53"/>
      <c r="K25" s="53"/>
      <c r="L25" s="53"/>
      <c r="M25" s="71">
        <f t="shared" si="0"/>
        <v>513</v>
      </c>
      <c r="N25" s="71">
        <f t="shared" si="1"/>
        <v>3</v>
      </c>
      <c r="O25" s="72">
        <f>IF(C25&lt;&gt;Sem.03!C25,VLOOKUP(B25,Données!$D$3:$K$1003,5)+M25,M25+Sem.03!O25)</f>
        <v>2114</v>
      </c>
      <c r="P25" s="71">
        <f>IF(C25&lt;&gt;Sem.03!C25,VLOOKUP(B25,$D$3:$J$1035,6)+N25,N25+Sem.03!P25)</f>
        <v>12</v>
      </c>
    </row>
    <row r="26" spans="1:16" x14ac:dyDescent="0.3">
      <c r="A26" s="73">
        <f>VLOOKUP(B26,Données!$D$3:$K$1003,4)</f>
        <v>0</v>
      </c>
      <c r="B26" s="99">
        <v>1028</v>
      </c>
      <c r="C26" s="80" t="str">
        <f>IF(B26=Données!$A$40,Données!$B$40,VLOOKUP(B26,Données!$D$3:$K$1003,2))</f>
        <v>Claude Baril</v>
      </c>
      <c r="D26" s="73">
        <f>IF(C26="Dummy",Données!$A$41,IF(C26&lt;&gt;Sem.03!C26,INT((R26+O26)/9),ROUNDDOWN(O26/P26,0)))</f>
        <v>149</v>
      </c>
      <c r="E26" s="53">
        <v>139</v>
      </c>
      <c r="F26" s="53">
        <v>202</v>
      </c>
      <c r="G26" s="53">
        <v>205</v>
      </c>
      <c r="H26" s="53"/>
      <c r="I26" s="53"/>
      <c r="J26" s="53"/>
      <c r="K26" s="53"/>
      <c r="L26" s="53"/>
      <c r="M26" s="71">
        <f t="shared" si="0"/>
        <v>546</v>
      </c>
      <c r="N26" s="71">
        <f t="shared" si="1"/>
        <v>3</v>
      </c>
      <c r="O26" s="72">
        <f>IF(C26&lt;&gt;Sem.03!C26,VLOOKUP(B26,Données!$D$3:$K$1003,5)+M26,M26+Sem.03!O26)</f>
        <v>1796</v>
      </c>
      <c r="P26" s="71">
        <f>IF(C26&lt;&gt;Sem.03!C26,VLOOKUP(B26,$D$3:$J$1035,6)+N26,N26+Sem.03!P26)</f>
        <v>12</v>
      </c>
    </row>
    <row r="27" spans="1:16" x14ac:dyDescent="0.3">
      <c r="A27" s="75" t="s">
        <v>237</v>
      </c>
      <c r="B27" s="99"/>
      <c r="C27" s="94" t="e">
        <f>VLOOKUP(B27,Données!$D$3:$K$1003,2)</f>
        <v>#N/A</v>
      </c>
      <c r="D27" s="75" t="e">
        <f>VLOOKUP(B27,Données!$D$3:$K$1003,3)</f>
        <v>#N/A</v>
      </c>
      <c r="E27" s="53"/>
      <c r="F27" s="53"/>
      <c r="G27" s="53"/>
      <c r="H27" s="53"/>
      <c r="I27" s="53"/>
      <c r="J27" s="53"/>
      <c r="K27" s="53"/>
      <c r="L27" s="53"/>
      <c r="M27" s="95">
        <f t="shared" ref="M27:M30" si="6">SUM(E27:G27)</f>
        <v>0</v>
      </c>
      <c r="N27" s="95">
        <f t="shared" ref="N27:N30" si="7">COUNTIF(E27:G27,"&gt;0")</f>
        <v>0</v>
      </c>
      <c r="O27" s="96">
        <f>M27</f>
        <v>0</v>
      </c>
      <c r="P27" s="95">
        <f>N27</f>
        <v>0</v>
      </c>
    </row>
    <row r="28" spans="1:16" x14ac:dyDescent="0.3">
      <c r="A28" s="75" t="s">
        <v>237</v>
      </c>
      <c r="B28" s="99"/>
      <c r="C28" s="94" t="e">
        <f>VLOOKUP(B28,Données!$D$3:$K$1003,2)</f>
        <v>#N/A</v>
      </c>
      <c r="D28" s="75" t="e">
        <f>VLOOKUP(B28,Données!$D$3:$K$1003,3)</f>
        <v>#N/A</v>
      </c>
      <c r="E28" s="53"/>
      <c r="F28" s="53"/>
      <c r="G28" s="53"/>
      <c r="H28" s="53"/>
      <c r="I28" s="53"/>
      <c r="J28" s="53"/>
      <c r="K28" s="53"/>
      <c r="L28" s="53"/>
      <c r="M28" s="95">
        <f t="shared" si="6"/>
        <v>0</v>
      </c>
      <c r="N28" s="95">
        <f t="shared" si="7"/>
        <v>0</v>
      </c>
      <c r="O28" s="96">
        <f>M28</f>
        <v>0</v>
      </c>
      <c r="P28" s="95">
        <f>N28</f>
        <v>0</v>
      </c>
    </row>
    <row r="29" spans="1:16" x14ac:dyDescent="0.3">
      <c r="A29" s="90" t="s">
        <v>240</v>
      </c>
      <c r="B29" s="99"/>
      <c r="C29" s="91" t="e">
        <f>VLOOKUP(B29,Données!$D$3:$K$1003,2)</f>
        <v>#N/A</v>
      </c>
      <c r="D29" s="90" t="e">
        <f>IF(C29="Dummy",Données!$A$41,IF(C29&lt;&gt;Sem.03!C29,VLOOKUP(B29,Données!$D$3:$K$1003,3),ROUNDDOWN(O29/P29,0)))</f>
        <v>#N/A</v>
      </c>
      <c r="E29" s="53"/>
      <c r="F29" s="53"/>
      <c r="G29" s="53"/>
      <c r="H29" s="53"/>
      <c r="I29" s="53"/>
      <c r="J29" s="53"/>
      <c r="K29" s="53"/>
      <c r="L29" s="53"/>
      <c r="M29" s="92">
        <f t="shared" si="6"/>
        <v>0</v>
      </c>
      <c r="N29" s="92">
        <f t="shared" si="7"/>
        <v>0</v>
      </c>
      <c r="O29" s="93">
        <f>M29+Sem.03!O29</f>
        <v>0</v>
      </c>
      <c r="P29" s="92">
        <f>N29+Sem.03!P29</f>
        <v>0</v>
      </c>
    </row>
    <row r="30" spans="1:16" x14ac:dyDescent="0.3">
      <c r="A30" s="90" t="s">
        <v>240</v>
      </c>
      <c r="B30" s="99"/>
      <c r="C30" s="91" t="e">
        <f>VLOOKUP(B30,Données!$D$3:$K$1003,2)</f>
        <v>#N/A</v>
      </c>
      <c r="D30" s="90" t="e">
        <f>IF(C30="Dummy",Données!$A$41,IF(C30&lt;&gt;Sem.03!C30,VLOOKUP(B30,Données!$D$3:$K$1003,3),ROUNDDOWN(O30/P30,0)))</f>
        <v>#N/A</v>
      </c>
      <c r="E30" s="53"/>
      <c r="F30" s="53"/>
      <c r="G30" s="53"/>
      <c r="H30" s="53"/>
      <c r="I30" s="53"/>
      <c r="J30" s="53"/>
      <c r="K30" s="53"/>
      <c r="L30" s="53"/>
      <c r="M30" s="92">
        <f t="shared" si="6"/>
        <v>0</v>
      </c>
      <c r="N30" s="92">
        <f t="shared" si="7"/>
        <v>0</v>
      </c>
      <c r="O30" s="93">
        <f>M30+Sem.03!O30</f>
        <v>0</v>
      </c>
      <c r="P30" s="92">
        <f>N30+Sem.03!P30</f>
        <v>0</v>
      </c>
    </row>
    <row r="31" spans="1:16" x14ac:dyDescent="0.3">
      <c r="A31" s="70" t="s">
        <v>56</v>
      </c>
      <c r="B31" s="64"/>
      <c r="C31" s="65"/>
      <c r="D31" s="64"/>
      <c r="E31" s="55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765</v>
      </c>
      <c r="F31" s="55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800</v>
      </c>
      <c r="G31" s="55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=D25,IF(G26=0,SUM(G22:G26)+D26,SUM(G22:G26))))))))))))))))</f>
        <v>851</v>
      </c>
      <c r="H31" s="67"/>
      <c r="I31" s="67"/>
      <c r="J31" s="67"/>
      <c r="K31" s="67"/>
      <c r="L31" s="67"/>
      <c r="M31" s="69">
        <f>IF(SUM(E22:G28)=0,"",SUM(E31:G31))</f>
        <v>2416</v>
      </c>
      <c r="N31" s="67"/>
      <c r="O31" s="68"/>
      <c r="P31" s="67"/>
    </row>
    <row r="32" spans="1:16" x14ac:dyDescent="0.3">
      <c r="A32" s="73" t="e">
        <f>VLOOKUP(B32,Données!$D$3:$K$1003,4)</f>
        <v>#N/A</v>
      </c>
      <c r="B32" s="99"/>
      <c r="C32" s="80" t="e">
        <f>IF(B32=Données!$A$40,Données!$B$40,VLOOKUP(B32,Données!$D$3:$K$1003,2))</f>
        <v>#N/A</v>
      </c>
      <c r="D32" s="73" t="e">
        <f>IF(C32="Dummy",Données!$A$41,IF(C32&lt;&gt;Sem.03!C32,INT((R32+O32)/9),ROUNDDOWN(O32/P32,0)))</f>
        <v>#N/A</v>
      </c>
      <c r="E32" s="53"/>
      <c r="F32" s="53"/>
      <c r="G32" s="53"/>
      <c r="H32" s="53"/>
      <c r="I32" s="53"/>
      <c r="J32" s="53"/>
      <c r="K32" s="53"/>
      <c r="L32" s="53"/>
      <c r="M32" s="71">
        <f t="shared" si="0"/>
        <v>0</v>
      </c>
      <c r="N32" s="71">
        <f t="shared" si="1"/>
        <v>0</v>
      </c>
      <c r="O32" s="72" t="e">
        <f>IF(C32&lt;&gt;Sem.03!C32,VLOOKUP(B32,Données!$D$3:$K$1003,5)+M32,M32+Sem.03!O32)</f>
        <v>#N/A</v>
      </c>
      <c r="P32" s="71" t="e">
        <f>IF(C32&lt;&gt;Sem.03!C32,VLOOKUP(B32,$D$3:$J$1035,6)+N32,N32+Sem.03!P32)</f>
        <v>#N/A</v>
      </c>
    </row>
    <row r="33" spans="1:16" x14ac:dyDescent="0.3">
      <c r="A33" s="73" t="e">
        <f>VLOOKUP(B33,Données!$D$3:$K$1003,4)</f>
        <v>#N/A</v>
      </c>
      <c r="B33" s="99"/>
      <c r="C33" s="80" t="e">
        <f>IF(B33=Données!$A$40,Données!$B$40,VLOOKUP(B33,Données!$D$3:$K$1003,2))</f>
        <v>#N/A</v>
      </c>
      <c r="D33" s="73" t="e">
        <f>IF(C33="Dummy",Données!$A$41,IF(C33&lt;&gt;Sem.03!C33,INT((R33+O33)/9),ROUNDDOWN(O33/P33,0)))</f>
        <v>#N/A</v>
      </c>
      <c r="E33" s="53"/>
      <c r="F33" s="53"/>
      <c r="G33" s="53"/>
      <c r="H33" s="53"/>
      <c r="I33" s="53"/>
      <c r="J33" s="53"/>
      <c r="K33" s="53"/>
      <c r="L33" s="53"/>
      <c r="M33" s="71">
        <f t="shared" si="0"/>
        <v>0</v>
      </c>
      <c r="N33" s="71">
        <f t="shared" si="1"/>
        <v>0</v>
      </c>
      <c r="O33" s="72" t="e">
        <f>IF(C33&lt;&gt;Sem.03!C33,VLOOKUP(B33,Données!$D$3:$K$1003,5)+M33,M33+Sem.03!O33)</f>
        <v>#N/A</v>
      </c>
      <c r="P33" s="71" t="e">
        <f>IF(C33&lt;&gt;Sem.03!C33,VLOOKUP(B33,$D$3:$J$1035,6)+N33,N33+Sem.03!P33)</f>
        <v>#N/A</v>
      </c>
    </row>
    <row r="34" spans="1:16" x14ac:dyDescent="0.3">
      <c r="A34" s="73" t="e">
        <f>VLOOKUP(B34,Données!$D$3:$K$1003,4)</f>
        <v>#N/A</v>
      </c>
      <c r="B34" s="99"/>
      <c r="C34" s="80" t="e">
        <f>IF(B34=Données!$A$40,Données!$B$40,VLOOKUP(B34,Données!$D$3:$K$1003,2))</f>
        <v>#N/A</v>
      </c>
      <c r="D34" s="73" t="e">
        <f>IF(C34="Dummy",Données!$A$41,IF(C34&lt;&gt;Sem.03!C34,INT((R34+O34)/9),ROUNDDOWN(O34/P34,0)))</f>
        <v>#N/A</v>
      </c>
      <c r="E34" s="53"/>
      <c r="F34" s="53"/>
      <c r="G34" s="53"/>
      <c r="H34" s="53"/>
      <c r="I34" s="53"/>
      <c r="J34" s="53"/>
      <c r="K34" s="53"/>
      <c r="L34" s="53"/>
      <c r="M34" s="71">
        <f t="shared" si="0"/>
        <v>0</v>
      </c>
      <c r="N34" s="71">
        <f t="shared" si="1"/>
        <v>0</v>
      </c>
      <c r="O34" s="72" t="e">
        <f>IF(C34&lt;&gt;Sem.03!C34,VLOOKUP(B34,Données!$D$3:$K$1003,5)+M34,M34+Sem.03!O34)</f>
        <v>#N/A</v>
      </c>
      <c r="P34" s="71" t="e">
        <f>IF(C34&lt;&gt;Sem.03!C34,VLOOKUP(B34,$D$3:$J$1035,6)+N34,N34+Sem.03!P34)</f>
        <v>#N/A</v>
      </c>
    </row>
    <row r="35" spans="1:16" x14ac:dyDescent="0.3">
      <c r="A35" s="73" t="e">
        <f>VLOOKUP(B35,Données!$D$3:$K$1003,4)</f>
        <v>#N/A</v>
      </c>
      <c r="B35" s="99"/>
      <c r="C35" s="80" t="e">
        <f>IF(B35=Données!$A$40,Données!$B$40,VLOOKUP(B35,Données!$D$3:$K$1003,2))</f>
        <v>#N/A</v>
      </c>
      <c r="D35" s="73" t="e">
        <f>IF(C35="Dummy",Données!$A$41,IF(C35&lt;&gt;Sem.03!C35,INT((R35+O35)/9),ROUNDDOWN(O35/P35,0)))</f>
        <v>#N/A</v>
      </c>
      <c r="E35" s="53"/>
      <c r="F35" s="53"/>
      <c r="G35" s="53"/>
      <c r="H35" s="53"/>
      <c r="I35" s="53"/>
      <c r="J35" s="53"/>
      <c r="K35" s="53"/>
      <c r="L35" s="53"/>
      <c r="M35" s="71">
        <f t="shared" si="0"/>
        <v>0</v>
      </c>
      <c r="N35" s="71">
        <f t="shared" si="1"/>
        <v>0</v>
      </c>
      <c r="O35" s="72" t="e">
        <f>IF(C35&lt;&gt;Sem.03!C35,VLOOKUP(B35,Données!$D$3:$K$1003,5)+M35,M35+Sem.03!O35)</f>
        <v>#N/A</v>
      </c>
      <c r="P35" s="71" t="e">
        <f>IF(C35&lt;&gt;Sem.03!C35,VLOOKUP(B35,$D$3:$J$1035,6)+N35,N35+Sem.03!P35)</f>
        <v>#N/A</v>
      </c>
    </row>
    <row r="36" spans="1:16" x14ac:dyDescent="0.3">
      <c r="A36" s="73" t="e">
        <f>VLOOKUP(B36,Données!$D$3:$K$1003,4)</f>
        <v>#N/A</v>
      </c>
      <c r="B36" s="99"/>
      <c r="C36" s="80" t="e">
        <f>IF(B36=Données!$A$40,Données!$B$40,VLOOKUP(B36,Données!$D$3:$K$1003,2))</f>
        <v>#N/A</v>
      </c>
      <c r="D36" s="73" t="e">
        <f>IF(C36="Dummy",Données!$A$41,IF(C36&lt;&gt;Sem.03!C36,INT((R36+O36)/9),ROUNDDOWN(O36/P36,0)))</f>
        <v>#N/A</v>
      </c>
      <c r="E36" s="53"/>
      <c r="F36" s="53"/>
      <c r="G36" s="53"/>
      <c r="H36" s="53"/>
      <c r="I36" s="53"/>
      <c r="J36" s="53"/>
      <c r="K36" s="53"/>
      <c r="L36" s="53"/>
      <c r="M36" s="71">
        <f t="shared" si="0"/>
        <v>0</v>
      </c>
      <c r="N36" s="71">
        <f t="shared" si="1"/>
        <v>0</v>
      </c>
      <c r="O36" s="72" t="e">
        <f>IF(C36&lt;&gt;Sem.03!C36,VLOOKUP(B36,Données!$D$3:$K$1003,5)+M36,M36+Sem.03!O36)</f>
        <v>#N/A</v>
      </c>
      <c r="P36" s="71" t="e">
        <f>IF(C36&lt;&gt;Sem.03!C36,VLOOKUP(B36,$D$3:$J$1035,6)+N36,N36+Sem.03!P36)</f>
        <v>#N/A</v>
      </c>
    </row>
    <row r="37" spans="1:16" x14ac:dyDescent="0.3">
      <c r="A37" s="75" t="s">
        <v>237</v>
      </c>
      <c r="B37" s="99"/>
      <c r="C37" s="94" t="e">
        <f>VLOOKUP(B37,Données!$D$3:$K$1003,2)</f>
        <v>#N/A</v>
      </c>
      <c r="D37" s="75" t="e">
        <f>VLOOKUP(B37,Données!$D$3:$K$1003,3)</f>
        <v>#N/A</v>
      </c>
      <c r="E37" s="53"/>
      <c r="F37" s="53"/>
      <c r="G37" s="53"/>
      <c r="H37" s="53"/>
      <c r="I37" s="53"/>
      <c r="J37" s="53"/>
      <c r="K37" s="53"/>
      <c r="L37" s="53"/>
      <c r="M37" s="95">
        <f t="shared" ref="M37:M40" si="8">SUM(E37:G37)</f>
        <v>0</v>
      </c>
      <c r="N37" s="95">
        <f t="shared" ref="N37:N40" si="9">COUNTIF(E37:G37,"&gt;0")</f>
        <v>0</v>
      </c>
      <c r="O37" s="96">
        <f>M37</f>
        <v>0</v>
      </c>
      <c r="P37" s="95">
        <f>N37</f>
        <v>0</v>
      </c>
    </row>
    <row r="38" spans="1:16" x14ac:dyDescent="0.3">
      <c r="A38" s="75" t="s">
        <v>237</v>
      </c>
      <c r="B38" s="99"/>
      <c r="C38" s="94" t="e">
        <f>VLOOKUP(B38,Données!$D$3:$K$1003,2)</f>
        <v>#N/A</v>
      </c>
      <c r="D38" s="75" t="e">
        <f>VLOOKUP(B38,Données!$D$3:$K$1003,3)</f>
        <v>#N/A</v>
      </c>
      <c r="E38" s="53"/>
      <c r="F38" s="53"/>
      <c r="G38" s="53"/>
      <c r="H38" s="53"/>
      <c r="I38" s="53"/>
      <c r="J38" s="53"/>
      <c r="K38" s="53"/>
      <c r="L38" s="53"/>
      <c r="M38" s="95">
        <f t="shared" si="8"/>
        <v>0</v>
      </c>
      <c r="N38" s="95">
        <f t="shared" si="9"/>
        <v>0</v>
      </c>
      <c r="O38" s="96">
        <f>M38</f>
        <v>0</v>
      </c>
      <c r="P38" s="95">
        <f>N38</f>
        <v>0</v>
      </c>
    </row>
    <row r="39" spans="1:16" x14ac:dyDescent="0.3">
      <c r="A39" s="90" t="s">
        <v>240</v>
      </c>
      <c r="B39" s="99"/>
      <c r="C39" s="91" t="e">
        <f>VLOOKUP(B39,Données!$D$3:$K$1003,2)</f>
        <v>#N/A</v>
      </c>
      <c r="D39" s="90" t="e">
        <f>IF(C39="Dummy",Données!$A$41,IF(C39&lt;&gt;Sem.03!C39,VLOOKUP(B39,Données!$D$3:$K$1003,3),ROUNDDOWN(O39/P39,0)))</f>
        <v>#N/A</v>
      </c>
      <c r="E39" s="53"/>
      <c r="F39" s="53"/>
      <c r="G39" s="53"/>
      <c r="H39" s="53"/>
      <c r="I39" s="53"/>
      <c r="J39" s="53"/>
      <c r="K39" s="53"/>
      <c r="L39" s="53"/>
      <c r="M39" s="92">
        <f t="shared" si="8"/>
        <v>0</v>
      </c>
      <c r="N39" s="92">
        <f t="shared" si="9"/>
        <v>0</v>
      </c>
      <c r="O39" s="93">
        <f>M39+Sem.03!O39</f>
        <v>0</v>
      </c>
      <c r="P39" s="92">
        <f>N39+Sem.03!P39</f>
        <v>0</v>
      </c>
    </row>
    <row r="40" spans="1:16" x14ac:dyDescent="0.3">
      <c r="A40" s="90" t="s">
        <v>240</v>
      </c>
      <c r="B40" s="99"/>
      <c r="C40" s="91" t="e">
        <f>VLOOKUP(B40,Données!$D$3:$K$1003,2)</f>
        <v>#N/A</v>
      </c>
      <c r="D40" s="90" t="e">
        <f>IF(C40="Dummy",Données!$A$41,IF(C40&lt;&gt;Sem.03!C40,VLOOKUP(B40,Données!$D$3:$K$1003,3),ROUNDDOWN(O40/P40,0)))</f>
        <v>#N/A</v>
      </c>
      <c r="E40" s="53"/>
      <c r="F40" s="53"/>
      <c r="G40" s="53"/>
      <c r="H40" s="53"/>
      <c r="I40" s="53"/>
      <c r="J40" s="53"/>
      <c r="K40" s="53"/>
      <c r="L40" s="53"/>
      <c r="M40" s="92">
        <f t="shared" si="8"/>
        <v>0</v>
      </c>
      <c r="N40" s="92">
        <f t="shared" si="9"/>
        <v>0</v>
      </c>
      <c r="O40" s="93">
        <f>M40+Sem.03!O40</f>
        <v>0</v>
      </c>
      <c r="P40" s="92">
        <f>N40+Sem.03!P40</f>
        <v>0</v>
      </c>
    </row>
    <row r="41" spans="1:16" x14ac:dyDescent="0.3">
      <c r="A41" s="70" t="s">
        <v>57</v>
      </c>
      <c r="B41" s="64"/>
      <c r="C41" s="65"/>
      <c r="D41" s="64"/>
      <c r="E41" s="55" t="e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#N/A</v>
      </c>
      <c r="F41" s="55" t="e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#N/A</v>
      </c>
      <c r="G41" s="55" t="e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=D35,IF(G36=0,SUM(G32:G36)+D36,SUM(G32:G36))))))))))))))))</f>
        <v>#N/A</v>
      </c>
      <c r="H41" s="67"/>
      <c r="I41" s="67"/>
      <c r="J41" s="67"/>
      <c r="K41" s="67"/>
      <c r="L41" s="67"/>
      <c r="M41" s="69" t="str">
        <f>IF(SUM(E32:G38)=0,"",SUM(E41:G41))</f>
        <v/>
      </c>
      <c r="N41" s="67"/>
      <c r="O41" s="68"/>
      <c r="P41" s="67"/>
    </row>
    <row r="42" spans="1:16" x14ac:dyDescent="0.3">
      <c r="A42" s="73" t="e">
        <f>VLOOKUP(B42,Données!$D$3:$K$1003,4)</f>
        <v>#N/A</v>
      </c>
      <c r="B42" s="99"/>
      <c r="C42" s="80" t="e">
        <f>IF(B42=Données!$A$40,Données!$B$40,VLOOKUP(B42,Données!$D$3:$K$1003,2))</f>
        <v>#N/A</v>
      </c>
      <c r="D42" s="73" t="e">
        <f>IF(C42="Dummy",Données!$A$41,IF(C42&lt;&gt;Sem.03!C42,INT((R42+O42)/9),ROUNDDOWN(O42/P42,0)))</f>
        <v>#N/A</v>
      </c>
      <c r="E42" s="53"/>
      <c r="F42" s="53"/>
      <c r="G42" s="53"/>
      <c r="H42" s="53"/>
      <c r="I42" s="53"/>
      <c r="J42" s="53"/>
      <c r="K42" s="53"/>
      <c r="L42" s="53"/>
      <c r="M42" s="71">
        <f t="shared" si="0"/>
        <v>0</v>
      </c>
      <c r="N42" s="71">
        <f t="shared" si="1"/>
        <v>0</v>
      </c>
      <c r="O42" s="72" t="e">
        <f>IF(C42&lt;&gt;Sem.03!C42,VLOOKUP(B42,Données!$D$3:$K$1003,5)+M42,M42+Sem.03!O42)</f>
        <v>#N/A</v>
      </c>
      <c r="P42" s="71" t="e">
        <f>IF(C42&lt;&gt;Sem.03!C42,VLOOKUP(B42,$D$3:$J$1035,6)+N42,N42+Sem.03!P42)</f>
        <v>#N/A</v>
      </c>
    </row>
    <row r="43" spans="1:16" x14ac:dyDescent="0.3">
      <c r="A43" s="73" t="e">
        <f>VLOOKUP(B43,Données!$D$3:$K$1003,4)</f>
        <v>#N/A</v>
      </c>
      <c r="B43" s="99"/>
      <c r="C43" s="80" t="e">
        <f>IF(B43=Données!$A$40,Données!$B$40,VLOOKUP(B43,Données!$D$3:$K$1003,2))</f>
        <v>#N/A</v>
      </c>
      <c r="D43" s="73" t="e">
        <f>IF(C43="Dummy",Données!$A$41,IF(C43&lt;&gt;Sem.03!C43,INT((R43+O43)/9),ROUNDDOWN(O43/P43,0)))</f>
        <v>#N/A</v>
      </c>
      <c r="E43" s="53"/>
      <c r="F43" s="53"/>
      <c r="G43" s="53"/>
      <c r="H43" s="53"/>
      <c r="I43" s="53"/>
      <c r="J43" s="53"/>
      <c r="K43" s="53"/>
      <c r="L43" s="53"/>
      <c r="M43" s="71">
        <f t="shared" si="0"/>
        <v>0</v>
      </c>
      <c r="N43" s="71">
        <f t="shared" si="1"/>
        <v>0</v>
      </c>
      <c r="O43" s="72" t="e">
        <f>IF(C43&lt;&gt;Sem.03!C43,VLOOKUP(B43,Données!$D$3:$K$1003,5)+M43,M43+Sem.03!O43)</f>
        <v>#N/A</v>
      </c>
      <c r="P43" s="71" t="e">
        <f>IF(C43&lt;&gt;Sem.03!C43,VLOOKUP(B43,$D$3:$J$1035,6)+N43,N43+Sem.03!P43)</f>
        <v>#N/A</v>
      </c>
    </row>
    <row r="44" spans="1:16" x14ac:dyDescent="0.3">
      <c r="A44" s="73" t="e">
        <f>VLOOKUP(B44,Données!$D$3:$K$1003,4)</f>
        <v>#N/A</v>
      </c>
      <c r="B44" s="99"/>
      <c r="C44" s="80" t="e">
        <f>IF(B44=Données!$A$40,Données!$B$40,VLOOKUP(B44,Données!$D$3:$K$1003,2))</f>
        <v>#N/A</v>
      </c>
      <c r="D44" s="73" t="e">
        <f>IF(C44="Dummy",Données!$A$41,IF(C44&lt;&gt;Sem.03!C44,INT((R44+O44)/9),ROUNDDOWN(O44/P44,0)))</f>
        <v>#N/A</v>
      </c>
      <c r="E44" s="53"/>
      <c r="F44" s="53"/>
      <c r="G44" s="53"/>
      <c r="H44" s="53"/>
      <c r="I44" s="53"/>
      <c r="J44" s="53"/>
      <c r="K44" s="53"/>
      <c r="L44" s="53"/>
      <c r="M44" s="71">
        <f t="shared" si="0"/>
        <v>0</v>
      </c>
      <c r="N44" s="71">
        <f t="shared" si="1"/>
        <v>0</v>
      </c>
      <c r="O44" s="72" t="e">
        <f>IF(C44&lt;&gt;Sem.03!C44,VLOOKUP(B44,Données!$D$3:$K$1003,5)+M44,M44+Sem.03!O44)</f>
        <v>#N/A</v>
      </c>
      <c r="P44" s="71" t="e">
        <f>IF(C44&lt;&gt;Sem.03!C44,VLOOKUP(B44,$D$3:$J$1035,6)+N44,N44+Sem.03!P44)</f>
        <v>#N/A</v>
      </c>
    </row>
    <row r="45" spans="1:16" x14ac:dyDescent="0.3">
      <c r="A45" s="73" t="e">
        <f>VLOOKUP(B45,Données!$D$3:$K$1003,4)</f>
        <v>#N/A</v>
      </c>
      <c r="B45" s="99"/>
      <c r="C45" s="80" t="e">
        <f>IF(B45=Données!$A$40,Données!$B$40,VLOOKUP(B45,Données!$D$3:$K$1003,2))</f>
        <v>#N/A</v>
      </c>
      <c r="D45" s="73" t="e">
        <f>IF(C45="Dummy",Données!$A$41,IF(C45&lt;&gt;Sem.03!C45,INT((R45+O45)/9),ROUNDDOWN(O45/P45,0)))</f>
        <v>#N/A</v>
      </c>
      <c r="E45" s="53"/>
      <c r="F45" s="53"/>
      <c r="G45" s="53"/>
      <c r="H45" s="53"/>
      <c r="I45" s="53"/>
      <c r="J45" s="53"/>
      <c r="K45" s="53"/>
      <c r="L45" s="53"/>
      <c r="M45" s="71">
        <f t="shared" si="0"/>
        <v>0</v>
      </c>
      <c r="N45" s="71">
        <f t="shared" si="1"/>
        <v>0</v>
      </c>
      <c r="O45" s="72" t="e">
        <f>IF(C45&lt;&gt;Sem.03!C45,VLOOKUP(B45,Données!$D$3:$K$1003,5)+M45,M45+Sem.03!O45)</f>
        <v>#N/A</v>
      </c>
      <c r="P45" s="71" t="e">
        <f>IF(C45&lt;&gt;Sem.03!C45,VLOOKUP(B45,$D$3:$J$1035,6)+N45,N45+Sem.03!P45)</f>
        <v>#N/A</v>
      </c>
    </row>
    <row r="46" spans="1:16" x14ac:dyDescent="0.3">
      <c r="A46" s="73" t="e">
        <f>VLOOKUP(B46,Données!$D$3:$K$1003,4)</f>
        <v>#N/A</v>
      </c>
      <c r="B46" s="99"/>
      <c r="C46" s="80" t="e">
        <f>IF(B46=Données!$A$40,Données!$B$40,VLOOKUP(B46,Données!$D$3:$K$1003,2))</f>
        <v>#N/A</v>
      </c>
      <c r="D46" s="73" t="e">
        <f>IF(C46="Dummy",Données!$A$41,IF(C46&lt;&gt;Sem.03!C46,INT((R46+O46)/9),ROUNDDOWN(O46/P46,0)))</f>
        <v>#N/A</v>
      </c>
      <c r="E46" s="53"/>
      <c r="F46" s="53"/>
      <c r="G46" s="53"/>
      <c r="H46" s="53"/>
      <c r="I46" s="53"/>
      <c r="J46" s="53"/>
      <c r="K46" s="53"/>
      <c r="L46" s="53"/>
      <c r="M46" s="71">
        <f t="shared" si="0"/>
        <v>0</v>
      </c>
      <c r="N46" s="71">
        <f t="shared" si="1"/>
        <v>0</v>
      </c>
      <c r="O46" s="72" t="e">
        <f>IF(C46&lt;&gt;Sem.03!C46,VLOOKUP(B46,Données!$D$3:$K$1003,5)+M46,M46+Sem.03!O46)</f>
        <v>#N/A</v>
      </c>
      <c r="P46" s="71" t="e">
        <f>IF(C46&lt;&gt;Sem.03!C46,VLOOKUP(B46,$D$3:$J$1035,6)+N46,N46+Sem.03!P46)</f>
        <v>#N/A</v>
      </c>
    </row>
    <row r="47" spans="1:16" x14ac:dyDescent="0.3">
      <c r="A47" s="75" t="s">
        <v>237</v>
      </c>
      <c r="B47" s="99"/>
      <c r="C47" s="94" t="e">
        <f>VLOOKUP(B47,Données!$D$3:$K$1003,2)</f>
        <v>#N/A</v>
      </c>
      <c r="D47" s="75" t="e">
        <f>VLOOKUP(B47,Données!$D$3:$K$1003,3)</f>
        <v>#N/A</v>
      </c>
      <c r="E47" s="53"/>
      <c r="F47" s="53"/>
      <c r="G47" s="53"/>
      <c r="H47" s="53"/>
      <c r="I47" s="53"/>
      <c r="J47" s="53"/>
      <c r="K47" s="53"/>
      <c r="L47" s="53"/>
      <c r="M47" s="95">
        <f t="shared" ref="M47:M50" si="10">SUM(E47:G47)</f>
        <v>0</v>
      </c>
      <c r="N47" s="95">
        <f t="shared" ref="N47:N50" si="11">COUNTIF(E47:G47,"&gt;0")</f>
        <v>0</v>
      </c>
      <c r="O47" s="96">
        <f>M47</f>
        <v>0</v>
      </c>
      <c r="P47" s="95">
        <f>N47</f>
        <v>0</v>
      </c>
    </row>
    <row r="48" spans="1:16" x14ac:dyDescent="0.3">
      <c r="A48" s="75" t="s">
        <v>237</v>
      </c>
      <c r="B48" s="99"/>
      <c r="C48" s="94" t="e">
        <f>VLOOKUP(B48,Données!$D$3:$K$1003,2)</f>
        <v>#N/A</v>
      </c>
      <c r="D48" s="75" t="e">
        <f>VLOOKUP(B48,Données!$D$3:$K$1003,3)</f>
        <v>#N/A</v>
      </c>
      <c r="E48" s="53"/>
      <c r="F48" s="53"/>
      <c r="G48" s="53"/>
      <c r="H48" s="53"/>
      <c r="I48" s="53"/>
      <c r="J48" s="53"/>
      <c r="K48" s="53"/>
      <c r="L48" s="53"/>
      <c r="M48" s="95">
        <f t="shared" si="10"/>
        <v>0</v>
      </c>
      <c r="N48" s="95">
        <f t="shared" si="11"/>
        <v>0</v>
      </c>
      <c r="O48" s="96">
        <f>M48</f>
        <v>0</v>
      </c>
      <c r="P48" s="95">
        <f>N48</f>
        <v>0</v>
      </c>
    </row>
    <row r="49" spans="1:16" x14ac:dyDescent="0.3">
      <c r="A49" s="90" t="s">
        <v>240</v>
      </c>
      <c r="B49" s="99"/>
      <c r="C49" s="91" t="e">
        <f>VLOOKUP(B49,Données!$D$3:$K$1003,2)</f>
        <v>#N/A</v>
      </c>
      <c r="D49" s="90" t="e">
        <f>IF(C49="Dummy",Données!$A$41,IF(C49&lt;&gt;Sem.03!C49,VLOOKUP(B49,Données!$D$3:$K$1003,3),ROUNDDOWN(O49/P49,0)))</f>
        <v>#N/A</v>
      </c>
      <c r="E49" s="53"/>
      <c r="F49" s="53"/>
      <c r="G49" s="53"/>
      <c r="H49" s="53"/>
      <c r="I49" s="53"/>
      <c r="J49" s="53"/>
      <c r="K49" s="53"/>
      <c r="L49" s="53"/>
      <c r="M49" s="92">
        <f t="shared" si="10"/>
        <v>0</v>
      </c>
      <c r="N49" s="92">
        <f t="shared" si="11"/>
        <v>0</v>
      </c>
      <c r="O49" s="93">
        <f>M49+Sem.03!O49</f>
        <v>0</v>
      </c>
      <c r="P49" s="92">
        <f>N49+Sem.03!P49</f>
        <v>0</v>
      </c>
    </row>
    <row r="50" spans="1:16" x14ac:dyDescent="0.3">
      <c r="A50" s="90" t="s">
        <v>240</v>
      </c>
      <c r="B50" s="99"/>
      <c r="C50" s="91" t="e">
        <f>VLOOKUP(B50,Données!$D$3:$K$1003,2)</f>
        <v>#N/A</v>
      </c>
      <c r="D50" s="90" t="e">
        <f>IF(C50="Dummy",Données!$A$41,IF(C50&lt;&gt;Sem.03!C50,VLOOKUP(B50,Données!$D$3:$K$1003,3),ROUNDDOWN(O50/P50,0)))</f>
        <v>#N/A</v>
      </c>
      <c r="E50" s="53"/>
      <c r="F50" s="53"/>
      <c r="G50" s="53"/>
      <c r="H50" s="53"/>
      <c r="I50" s="53"/>
      <c r="J50" s="53"/>
      <c r="K50" s="53"/>
      <c r="L50" s="53"/>
      <c r="M50" s="92">
        <f t="shared" si="10"/>
        <v>0</v>
      </c>
      <c r="N50" s="92">
        <f t="shared" si="11"/>
        <v>0</v>
      </c>
      <c r="O50" s="93">
        <f>M50+Sem.03!O50</f>
        <v>0</v>
      </c>
      <c r="P50" s="92">
        <f>N50+Sem.03!P50</f>
        <v>0</v>
      </c>
    </row>
    <row r="51" spans="1:16" x14ac:dyDescent="0.3">
      <c r="A51" s="70" t="s">
        <v>58</v>
      </c>
      <c r="B51" s="64"/>
      <c r="C51" s="65"/>
      <c r="D51" s="64"/>
      <c r="E51" s="55" t="e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#N/A</v>
      </c>
      <c r="F51" s="55" t="e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#N/A</v>
      </c>
      <c r="G51" s="55" t="e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=D45,IF(G46=0,SUM(G42:G46)+D46,SUM(G42:G46))))))))))))))))</f>
        <v>#N/A</v>
      </c>
      <c r="H51" s="67"/>
      <c r="I51" s="67"/>
      <c r="J51" s="67"/>
      <c r="K51" s="67"/>
      <c r="L51" s="67"/>
      <c r="M51" s="69" t="str">
        <f>IF(SUM(E42:G48)=0,"",SUM(E51:G51))</f>
        <v/>
      </c>
      <c r="N51" s="67"/>
      <c r="O51" s="68"/>
      <c r="P51" s="67"/>
    </row>
    <row r="52" spans="1:16" x14ac:dyDescent="0.3">
      <c r="A52" s="73" t="e">
        <f>VLOOKUP(B52,Données!$D$3:$K$1003,4)</f>
        <v>#N/A</v>
      </c>
      <c r="B52" s="99"/>
      <c r="C52" s="80" t="e">
        <f>IF(B52=Données!$A$40,Données!$B$40,VLOOKUP(B52,Données!$D$3:$K$1003,2))</f>
        <v>#N/A</v>
      </c>
      <c r="D52" s="73" t="e">
        <f>IF(C52="Dummy",Données!$A$41,IF(C52&lt;&gt;Sem.03!C52,INT((R52+O52)/9),ROUNDDOWN(O52/P52,0)))</f>
        <v>#N/A</v>
      </c>
      <c r="E52" s="53"/>
      <c r="F52" s="53"/>
      <c r="G52" s="53"/>
      <c r="H52" s="53"/>
      <c r="I52" s="53"/>
      <c r="J52" s="53"/>
      <c r="K52" s="53"/>
      <c r="L52" s="53"/>
      <c r="M52" s="71">
        <f t="shared" si="0"/>
        <v>0</v>
      </c>
      <c r="N52" s="71">
        <f t="shared" si="1"/>
        <v>0</v>
      </c>
      <c r="O52" s="72" t="e">
        <f>IF(C52&lt;&gt;Sem.03!C52,VLOOKUP(B52,Données!$D$3:$K$1003,5)+M52,M52+Sem.03!O52)</f>
        <v>#N/A</v>
      </c>
      <c r="P52" s="71" t="e">
        <f>IF(C52&lt;&gt;Sem.03!C52,VLOOKUP(B52,$D$3:$J$1035,6)+N52,N52+Sem.03!P52)</f>
        <v>#N/A</v>
      </c>
    </row>
    <row r="53" spans="1:16" x14ac:dyDescent="0.3">
      <c r="A53" s="73" t="e">
        <f>VLOOKUP(B53,Données!$D$3:$K$1003,4)</f>
        <v>#N/A</v>
      </c>
      <c r="B53" s="99"/>
      <c r="C53" s="80" t="e">
        <f>IF(B53=Données!$A$40,Données!$B$40,VLOOKUP(B53,Données!$D$3:$K$1003,2))</f>
        <v>#N/A</v>
      </c>
      <c r="D53" s="73" t="e">
        <f>IF(C53="Dummy",Données!$A$41,IF(C53&lt;&gt;Sem.03!C53,INT((R53+O53)/9),ROUNDDOWN(O53/P53,0)))</f>
        <v>#N/A</v>
      </c>
      <c r="E53" s="53"/>
      <c r="F53" s="53"/>
      <c r="G53" s="53"/>
      <c r="H53" s="53"/>
      <c r="I53" s="53"/>
      <c r="J53" s="53"/>
      <c r="K53" s="53"/>
      <c r="L53" s="53"/>
      <c r="M53" s="71">
        <f t="shared" si="0"/>
        <v>0</v>
      </c>
      <c r="N53" s="71">
        <f t="shared" si="1"/>
        <v>0</v>
      </c>
      <c r="O53" s="72" t="e">
        <f>IF(C53&lt;&gt;Sem.03!C53,VLOOKUP(B53,Données!$D$3:$K$1003,5)+M53,M53+Sem.03!O53)</f>
        <v>#N/A</v>
      </c>
      <c r="P53" s="71" t="e">
        <f>IF(C53&lt;&gt;Sem.03!C53,VLOOKUP(B53,$D$3:$J$1035,6)+N53,N53+Sem.03!P53)</f>
        <v>#N/A</v>
      </c>
    </row>
    <row r="54" spans="1:16" x14ac:dyDescent="0.3">
      <c r="A54" s="73" t="e">
        <f>VLOOKUP(B54,Données!$D$3:$K$1003,4)</f>
        <v>#N/A</v>
      </c>
      <c r="B54" s="99"/>
      <c r="C54" s="80" t="e">
        <f>IF(B54=Données!$A$40,Données!$B$40,VLOOKUP(B54,Données!$D$3:$K$1003,2))</f>
        <v>#N/A</v>
      </c>
      <c r="D54" s="73" t="e">
        <f>IF(C54="Dummy",Données!$A$41,IF(C54&lt;&gt;Sem.03!C54,INT((R54+O54)/9),ROUNDDOWN(O54/P54,0)))</f>
        <v>#N/A</v>
      </c>
      <c r="E54" s="53"/>
      <c r="F54" s="53"/>
      <c r="G54" s="53"/>
      <c r="H54" s="53"/>
      <c r="I54" s="53"/>
      <c r="J54" s="53"/>
      <c r="K54" s="53"/>
      <c r="L54" s="53"/>
      <c r="M54" s="71">
        <f t="shared" si="0"/>
        <v>0</v>
      </c>
      <c r="N54" s="71">
        <f t="shared" si="1"/>
        <v>0</v>
      </c>
      <c r="O54" s="72" t="e">
        <f>IF(C54&lt;&gt;Sem.03!C54,VLOOKUP(B54,Données!$D$3:$K$1003,5)+M54,M54+Sem.03!O54)</f>
        <v>#N/A</v>
      </c>
      <c r="P54" s="71" t="e">
        <f>IF(C54&lt;&gt;Sem.03!C54,VLOOKUP(B54,$D$3:$J$1035,6)+N54,N54+Sem.03!P54)</f>
        <v>#N/A</v>
      </c>
    </row>
    <row r="55" spans="1:16" x14ac:dyDescent="0.3">
      <c r="A55" s="73" t="e">
        <f>VLOOKUP(B55,Données!$D$3:$K$1003,4)</f>
        <v>#N/A</v>
      </c>
      <c r="B55" s="99"/>
      <c r="C55" s="80" t="e">
        <f>IF(B55=Données!$A$40,Données!$B$40,VLOOKUP(B55,Données!$D$3:$K$1003,2))</f>
        <v>#N/A</v>
      </c>
      <c r="D55" s="73" t="e">
        <f>IF(C55="Dummy",Données!$A$41,IF(C55&lt;&gt;Sem.03!C55,INT((R55+O55)/9),ROUNDDOWN(O55/P55,0)))</f>
        <v>#N/A</v>
      </c>
      <c r="E55" s="53"/>
      <c r="F55" s="53"/>
      <c r="G55" s="53"/>
      <c r="H55" s="53"/>
      <c r="I55" s="53"/>
      <c r="J55" s="53"/>
      <c r="K55" s="53"/>
      <c r="L55" s="53"/>
      <c r="M55" s="71">
        <f t="shared" si="0"/>
        <v>0</v>
      </c>
      <c r="N55" s="71">
        <f t="shared" si="1"/>
        <v>0</v>
      </c>
      <c r="O55" s="72" t="e">
        <f>IF(C55&lt;&gt;Sem.03!C55,VLOOKUP(B55,Données!$D$3:$K$1003,5)+M55,M55+Sem.03!O55)</f>
        <v>#N/A</v>
      </c>
      <c r="P55" s="71" t="e">
        <f>IF(C55&lt;&gt;Sem.03!C55,VLOOKUP(B55,$D$3:$J$1035,6)+N55,N55+Sem.03!P55)</f>
        <v>#N/A</v>
      </c>
    </row>
    <row r="56" spans="1:16" x14ac:dyDescent="0.3">
      <c r="A56" s="73" t="e">
        <f>VLOOKUP(B56,Données!$D$3:$K$1003,4)</f>
        <v>#N/A</v>
      </c>
      <c r="B56" s="99"/>
      <c r="C56" s="80" t="e">
        <f>IF(B56=Données!$A$40,Données!$B$40,VLOOKUP(B56,Données!$D$3:$K$1003,2))</f>
        <v>#N/A</v>
      </c>
      <c r="D56" s="73" t="e">
        <f>IF(C56="Dummy",Données!$A$41,IF(C56&lt;&gt;Sem.03!C56,INT((R56+O56)/9),ROUNDDOWN(O56/P56,0)))</f>
        <v>#N/A</v>
      </c>
      <c r="E56" s="53"/>
      <c r="F56" s="53"/>
      <c r="G56" s="53"/>
      <c r="H56" s="53"/>
      <c r="I56" s="53"/>
      <c r="J56" s="53"/>
      <c r="K56" s="53"/>
      <c r="L56" s="53"/>
      <c r="M56" s="71">
        <f t="shared" si="0"/>
        <v>0</v>
      </c>
      <c r="N56" s="71">
        <f t="shared" si="1"/>
        <v>0</v>
      </c>
      <c r="O56" s="72" t="e">
        <f>IF(C56&lt;&gt;Sem.03!C56,VLOOKUP(B56,Données!$D$3:$K$1003,5)+M56,M56+Sem.03!O56)</f>
        <v>#N/A</v>
      </c>
      <c r="P56" s="71" t="e">
        <f>IF(C56&lt;&gt;Sem.03!C56,VLOOKUP(B56,$D$3:$J$1035,6)+N56,N56+Sem.03!P56)</f>
        <v>#N/A</v>
      </c>
    </row>
    <row r="57" spans="1:16" x14ac:dyDescent="0.3">
      <c r="A57" s="75" t="s">
        <v>237</v>
      </c>
      <c r="B57" s="99"/>
      <c r="C57" s="94" t="e">
        <f>VLOOKUP(B57,Données!$D$3:$K$1003,2)</f>
        <v>#N/A</v>
      </c>
      <c r="D57" s="75" t="e">
        <f>VLOOKUP(B57,Données!$D$3:$K$1003,3)</f>
        <v>#N/A</v>
      </c>
      <c r="E57" s="53"/>
      <c r="F57" s="53"/>
      <c r="G57" s="53"/>
      <c r="H57" s="53"/>
      <c r="I57" s="53"/>
      <c r="J57" s="53"/>
      <c r="K57" s="53"/>
      <c r="L57" s="53"/>
      <c r="M57" s="95">
        <f t="shared" ref="M57:M60" si="12">SUM(E57:G57)</f>
        <v>0</v>
      </c>
      <c r="N57" s="95">
        <f t="shared" ref="N57:N60" si="13">COUNTIF(E57:G57,"&gt;0")</f>
        <v>0</v>
      </c>
      <c r="O57" s="96">
        <f>M57</f>
        <v>0</v>
      </c>
      <c r="P57" s="95">
        <f>N57</f>
        <v>0</v>
      </c>
    </row>
    <row r="58" spans="1:16" ht="15" customHeight="1" x14ac:dyDescent="0.3">
      <c r="A58" s="75" t="s">
        <v>237</v>
      </c>
      <c r="B58" s="99"/>
      <c r="C58" s="94" t="e">
        <f>VLOOKUP(B58,Données!$D$3:$K$1003,2)</f>
        <v>#N/A</v>
      </c>
      <c r="D58" s="75" t="e">
        <f>VLOOKUP(B58,Données!$D$3:$K$1003,3)</f>
        <v>#N/A</v>
      </c>
      <c r="E58" s="53"/>
      <c r="F58" s="53"/>
      <c r="G58" s="53"/>
      <c r="H58" s="53"/>
      <c r="I58" s="53"/>
      <c r="J58" s="53"/>
      <c r="K58" s="53"/>
      <c r="L58" s="53"/>
      <c r="M58" s="95">
        <f t="shared" si="12"/>
        <v>0</v>
      </c>
      <c r="N58" s="95">
        <f t="shared" si="13"/>
        <v>0</v>
      </c>
      <c r="O58" s="96">
        <f>M58</f>
        <v>0</v>
      </c>
      <c r="P58" s="95">
        <f>N58</f>
        <v>0</v>
      </c>
    </row>
    <row r="59" spans="1:16" ht="15" customHeight="1" x14ac:dyDescent="0.3">
      <c r="A59" s="90" t="s">
        <v>240</v>
      </c>
      <c r="B59" s="99"/>
      <c r="C59" s="91" t="e">
        <f>VLOOKUP(B59,Données!$D$3:$K$1003,2)</f>
        <v>#N/A</v>
      </c>
      <c r="D59" s="90" t="e">
        <f>IF(C59="Dummy",Données!$A$41,IF(C59&lt;&gt;Sem.03!C59,VLOOKUP(B59,Données!$D$3:$K$1003,3),ROUNDDOWN(O59/P59,0)))</f>
        <v>#N/A</v>
      </c>
      <c r="E59" s="53"/>
      <c r="F59" s="53"/>
      <c r="G59" s="53"/>
      <c r="H59" s="53"/>
      <c r="I59" s="53"/>
      <c r="J59" s="53"/>
      <c r="K59" s="53"/>
      <c r="L59" s="53"/>
      <c r="M59" s="92">
        <f t="shared" si="12"/>
        <v>0</v>
      </c>
      <c r="N59" s="92">
        <f t="shared" si="13"/>
        <v>0</v>
      </c>
      <c r="O59" s="93">
        <f>M59+Sem.03!O59</f>
        <v>0</v>
      </c>
      <c r="P59" s="92">
        <f>N59+Sem.03!P59</f>
        <v>0</v>
      </c>
    </row>
    <row r="60" spans="1:16" ht="15" customHeight="1" x14ac:dyDescent="0.3">
      <c r="A60" s="90" t="s">
        <v>240</v>
      </c>
      <c r="B60" s="99"/>
      <c r="C60" s="91" t="e">
        <f>VLOOKUP(B60,Données!$D$3:$K$1003,2)</f>
        <v>#N/A</v>
      </c>
      <c r="D60" s="90" t="e">
        <f>IF(C60="Dummy",Données!$A$41,IF(C60&lt;&gt;Sem.03!C60,VLOOKUP(B60,Données!$D$3:$K$1003,3),ROUNDDOWN(O60/P60,0)))</f>
        <v>#N/A</v>
      </c>
      <c r="E60" s="53"/>
      <c r="F60" s="53"/>
      <c r="G60" s="53"/>
      <c r="H60" s="53"/>
      <c r="I60" s="53"/>
      <c r="J60" s="53"/>
      <c r="K60" s="53"/>
      <c r="L60" s="53"/>
      <c r="M60" s="92">
        <f t="shared" si="12"/>
        <v>0</v>
      </c>
      <c r="N60" s="92">
        <f t="shared" si="13"/>
        <v>0</v>
      </c>
      <c r="O60" s="93">
        <f>M60+Sem.03!O60</f>
        <v>0</v>
      </c>
      <c r="P60" s="92">
        <f>N60+Sem.03!P60</f>
        <v>0</v>
      </c>
    </row>
    <row r="61" spans="1:16" x14ac:dyDescent="0.3">
      <c r="A61" s="70" t="s">
        <v>59</v>
      </c>
      <c r="B61" s="64"/>
      <c r="C61" s="65"/>
      <c r="D61" s="64"/>
      <c r="E61" s="55" t="e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#N/A</v>
      </c>
      <c r="F61" s="55" t="e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#N/A</v>
      </c>
      <c r="G61" s="55" t="e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=D55,IF(G56=0,SUM(G52:G56)+D56,SUM(G52:G56))))))))))))))))</f>
        <v>#N/A</v>
      </c>
      <c r="H61" s="67"/>
      <c r="I61" s="67"/>
      <c r="J61" s="67"/>
      <c r="K61" s="67"/>
      <c r="L61" s="67"/>
      <c r="M61" s="69" t="str">
        <f>IF(SUM(E52:G58)=0,"",SUM(E61:G61))</f>
        <v/>
      </c>
      <c r="N61" s="67"/>
      <c r="O61" s="68"/>
      <c r="P61" s="67"/>
    </row>
    <row r="62" spans="1:16" x14ac:dyDescent="0.3">
      <c r="A62" s="73" t="e">
        <f>VLOOKUP(B62,Données!$D$3:$K$1003,4)</f>
        <v>#N/A</v>
      </c>
      <c r="B62" s="99"/>
      <c r="C62" s="80" t="e">
        <f>IF(B62=Données!$A$40,Données!$B$40,VLOOKUP(B62,Données!$D$3:$K$1003,2))</f>
        <v>#N/A</v>
      </c>
      <c r="D62" s="73" t="e">
        <f>IF(C62="Dummy",Données!$A$41,IF(C62&lt;&gt;Sem.03!C62,INT((R62+O62)/9),ROUNDDOWN(O62/P62,0)))</f>
        <v>#N/A</v>
      </c>
      <c r="E62" s="53"/>
      <c r="F62" s="53"/>
      <c r="G62" s="53"/>
      <c r="H62" s="53"/>
      <c r="I62" s="53"/>
      <c r="J62" s="53"/>
      <c r="K62" s="53"/>
      <c r="L62" s="53"/>
      <c r="M62" s="71">
        <f t="shared" si="0"/>
        <v>0</v>
      </c>
      <c r="N62" s="71">
        <f t="shared" si="1"/>
        <v>0</v>
      </c>
      <c r="O62" s="72" t="e">
        <f>IF(C62&lt;&gt;Sem.03!C62,VLOOKUP(B62,Données!$D$3:$K$1003,5)+M62,M62+Sem.03!O62)</f>
        <v>#N/A</v>
      </c>
      <c r="P62" s="71" t="e">
        <f>IF(C62&lt;&gt;Sem.03!C62,VLOOKUP(B62,$D$3:$J$1035,6)+N62,N62+Sem.03!P62)</f>
        <v>#N/A</v>
      </c>
    </row>
    <row r="63" spans="1:16" x14ac:dyDescent="0.3">
      <c r="A63" s="73" t="e">
        <f>VLOOKUP(B63,Données!$D$3:$K$1003,4)</f>
        <v>#N/A</v>
      </c>
      <c r="B63" s="99"/>
      <c r="C63" s="80" t="e">
        <f>IF(B63=Données!$A$40,Données!$B$40,VLOOKUP(B63,Données!$D$3:$K$1003,2))</f>
        <v>#N/A</v>
      </c>
      <c r="D63" s="73" t="e">
        <f>IF(C63="Dummy",Données!$A$41,IF(C63&lt;&gt;Sem.03!C63,INT((R63+O63)/9),ROUNDDOWN(O63/P63,0)))</f>
        <v>#N/A</v>
      </c>
      <c r="E63" s="53"/>
      <c r="F63" s="53"/>
      <c r="G63" s="53"/>
      <c r="H63" s="53"/>
      <c r="I63" s="53"/>
      <c r="J63" s="53"/>
      <c r="K63" s="53"/>
      <c r="L63" s="53"/>
      <c r="M63" s="71">
        <f t="shared" si="0"/>
        <v>0</v>
      </c>
      <c r="N63" s="71">
        <f t="shared" si="1"/>
        <v>0</v>
      </c>
      <c r="O63" s="72" t="e">
        <f>IF(C63&lt;&gt;Sem.03!C63,VLOOKUP(B63,Données!$D$3:$K$1003,5)+M63,M63+Sem.03!O63)</f>
        <v>#N/A</v>
      </c>
      <c r="P63" s="71" t="e">
        <f>IF(C63&lt;&gt;Sem.03!C63,VLOOKUP(B63,$D$3:$J$1035,6)+N63,N63+Sem.03!P63)</f>
        <v>#N/A</v>
      </c>
    </row>
    <row r="64" spans="1:16" x14ac:dyDescent="0.3">
      <c r="A64" s="73" t="e">
        <f>VLOOKUP(B64,Données!$D$3:$K$1003,4)</f>
        <v>#N/A</v>
      </c>
      <c r="B64" s="99"/>
      <c r="C64" s="80" t="e">
        <f>IF(B64=Données!$A$40,Données!$B$40,VLOOKUP(B64,Données!$D$3:$K$1003,2))</f>
        <v>#N/A</v>
      </c>
      <c r="D64" s="73" t="e">
        <f>IF(C64="Dummy",Données!$A$41,IF(C64&lt;&gt;Sem.03!C64,INT((R64+O64)/9),ROUNDDOWN(O64/P64,0)))</f>
        <v>#N/A</v>
      </c>
      <c r="E64" s="53"/>
      <c r="F64" s="53"/>
      <c r="G64" s="53"/>
      <c r="H64" s="53"/>
      <c r="I64" s="53"/>
      <c r="J64" s="53"/>
      <c r="K64" s="53"/>
      <c r="L64" s="53"/>
      <c r="M64" s="71">
        <f t="shared" si="0"/>
        <v>0</v>
      </c>
      <c r="N64" s="71">
        <f t="shared" si="1"/>
        <v>0</v>
      </c>
      <c r="O64" s="72" t="e">
        <f>IF(C64&lt;&gt;Sem.03!C64,VLOOKUP(B64,Données!$D$3:$K$1003,5)+M64,M64+Sem.03!O64)</f>
        <v>#N/A</v>
      </c>
      <c r="P64" s="71" t="e">
        <f>IF(C64&lt;&gt;Sem.03!C64,VLOOKUP(B64,$D$3:$J$1035,6)+N64,N64+Sem.03!P64)</f>
        <v>#N/A</v>
      </c>
    </row>
    <row r="65" spans="1:16" x14ac:dyDescent="0.3">
      <c r="A65" s="73" t="e">
        <f>VLOOKUP(B65,Données!$D$3:$K$1003,4)</f>
        <v>#N/A</v>
      </c>
      <c r="B65" s="99"/>
      <c r="C65" s="80" t="e">
        <f>IF(B65=Données!$A$40,Données!$B$40,VLOOKUP(B65,Données!$D$3:$K$1003,2))</f>
        <v>#N/A</v>
      </c>
      <c r="D65" s="73" t="e">
        <f>IF(C65="Dummy",Données!$A$41,IF(C65&lt;&gt;Sem.03!C65,INT((R65+O65)/9),ROUNDDOWN(O65/P65,0)))</f>
        <v>#N/A</v>
      </c>
      <c r="E65" s="53"/>
      <c r="F65" s="53"/>
      <c r="G65" s="53"/>
      <c r="H65" s="53"/>
      <c r="I65" s="53"/>
      <c r="J65" s="53"/>
      <c r="K65" s="53"/>
      <c r="L65" s="53"/>
      <c r="M65" s="71">
        <f t="shared" si="0"/>
        <v>0</v>
      </c>
      <c r="N65" s="71">
        <f t="shared" si="1"/>
        <v>0</v>
      </c>
      <c r="O65" s="72" t="e">
        <f>IF(C65&lt;&gt;Sem.03!C65,VLOOKUP(B65,Données!$D$3:$K$1003,5)+M65,M65+Sem.03!O65)</f>
        <v>#N/A</v>
      </c>
      <c r="P65" s="71" t="e">
        <f>IF(C65&lt;&gt;Sem.03!C65,VLOOKUP(B65,$D$3:$J$1035,6)+N65,N65+Sem.03!P65)</f>
        <v>#N/A</v>
      </c>
    </row>
    <row r="66" spans="1:16" x14ac:dyDescent="0.3">
      <c r="A66" s="73" t="e">
        <f>VLOOKUP(B66,Données!$D$3:$K$1003,4)</f>
        <v>#N/A</v>
      </c>
      <c r="B66" s="99"/>
      <c r="C66" s="80" t="e">
        <f>IF(B66=Données!$A$40,Données!$B$40,VLOOKUP(B66,Données!$D$3:$K$1003,2))</f>
        <v>#N/A</v>
      </c>
      <c r="D66" s="73" t="e">
        <f>IF(C66="Dummy",Données!$A$41,IF(C66&lt;&gt;Sem.03!C66,INT((R66+O66)/9),ROUNDDOWN(O66/P66,0)))</f>
        <v>#N/A</v>
      </c>
      <c r="E66" s="53"/>
      <c r="F66" s="53"/>
      <c r="G66" s="53"/>
      <c r="H66" s="53"/>
      <c r="I66" s="53"/>
      <c r="J66" s="53"/>
      <c r="K66" s="53"/>
      <c r="L66" s="53"/>
      <c r="M66" s="71">
        <f t="shared" si="0"/>
        <v>0</v>
      </c>
      <c r="N66" s="71">
        <f t="shared" si="1"/>
        <v>0</v>
      </c>
      <c r="O66" s="72" t="e">
        <f>IF(C66&lt;&gt;Sem.03!C66,VLOOKUP(B66,Données!$D$3:$K$1003,5)+M66,M66+Sem.03!O66)</f>
        <v>#N/A</v>
      </c>
      <c r="P66" s="71" t="e">
        <f>IF(C66&lt;&gt;Sem.03!C66,VLOOKUP(B66,$D$3:$J$1035,6)+N66,N66+Sem.03!P66)</f>
        <v>#N/A</v>
      </c>
    </row>
    <row r="67" spans="1:16" x14ac:dyDescent="0.3">
      <c r="A67" s="75" t="s">
        <v>237</v>
      </c>
      <c r="B67" s="99"/>
      <c r="C67" s="94" t="e">
        <f>VLOOKUP(B67,Données!$D$3:$K$1003,2)</f>
        <v>#N/A</v>
      </c>
      <c r="D67" s="75" t="e">
        <f>VLOOKUP(B67,Données!$D$3:$K$1003,3)</f>
        <v>#N/A</v>
      </c>
      <c r="E67" s="53"/>
      <c r="F67" s="53"/>
      <c r="G67" s="53"/>
      <c r="H67" s="53"/>
      <c r="I67" s="53"/>
      <c r="J67" s="53"/>
      <c r="K67" s="53"/>
      <c r="L67" s="53"/>
      <c r="M67" s="95">
        <f t="shared" ref="M67:M70" si="14">SUM(E67:G67)</f>
        <v>0</v>
      </c>
      <c r="N67" s="95">
        <f t="shared" ref="N67:N70" si="15">COUNTIF(E67:G67,"&gt;0")</f>
        <v>0</v>
      </c>
      <c r="O67" s="96">
        <f>M67</f>
        <v>0</v>
      </c>
      <c r="P67" s="95">
        <f>N67</f>
        <v>0</v>
      </c>
    </row>
    <row r="68" spans="1:16" x14ac:dyDescent="0.3">
      <c r="A68" s="75" t="s">
        <v>237</v>
      </c>
      <c r="B68" s="99"/>
      <c r="C68" s="94" t="e">
        <f>VLOOKUP(B68,Données!$D$3:$K$1003,2)</f>
        <v>#N/A</v>
      </c>
      <c r="D68" s="75" t="e">
        <f>VLOOKUP(B68,Données!$D$3:$K$1003,3)</f>
        <v>#N/A</v>
      </c>
      <c r="E68" s="53"/>
      <c r="F68" s="53"/>
      <c r="G68" s="53"/>
      <c r="H68" s="53"/>
      <c r="I68" s="53"/>
      <c r="J68" s="53"/>
      <c r="K68" s="53"/>
      <c r="L68" s="53"/>
      <c r="M68" s="95">
        <f t="shared" si="14"/>
        <v>0</v>
      </c>
      <c r="N68" s="95">
        <f t="shared" si="15"/>
        <v>0</v>
      </c>
      <c r="O68" s="96">
        <f>M68</f>
        <v>0</v>
      </c>
      <c r="P68" s="95">
        <f>N68</f>
        <v>0</v>
      </c>
    </row>
    <row r="69" spans="1:16" x14ac:dyDescent="0.3">
      <c r="A69" s="90" t="s">
        <v>240</v>
      </c>
      <c r="B69" s="99"/>
      <c r="C69" s="91" t="e">
        <f>VLOOKUP(B69,Données!$D$3:$K$1003,2)</f>
        <v>#N/A</v>
      </c>
      <c r="D69" s="90" t="e">
        <f>IF(C69="Dummy",Données!$A$41,IF(C69&lt;&gt;Sem.03!C69,VLOOKUP(B69,Données!$D$3:$K$1003,3),ROUNDDOWN(O69/P69,0)))</f>
        <v>#N/A</v>
      </c>
      <c r="E69" s="53"/>
      <c r="F69" s="53"/>
      <c r="G69" s="53"/>
      <c r="H69" s="53"/>
      <c r="I69" s="53"/>
      <c r="J69" s="53"/>
      <c r="K69" s="53"/>
      <c r="L69" s="53"/>
      <c r="M69" s="92">
        <f t="shared" si="14"/>
        <v>0</v>
      </c>
      <c r="N69" s="92">
        <f t="shared" si="15"/>
        <v>0</v>
      </c>
      <c r="O69" s="93">
        <f>M69+Sem.03!O69</f>
        <v>0</v>
      </c>
      <c r="P69" s="92">
        <f>N69+Sem.03!P69</f>
        <v>0</v>
      </c>
    </row>
    <row r="70" spans="1:16" x14ac:dyDescent="0.3">
      <c r="A70" s="90" t="s">
        <v>240</v>
      </c>
      <c r="B70" s="99"/>
      <c r="C70" s="91" t="e">
        <f>VLOOKUP(B70,Données!$D$3:$K$1003,2)</f>
        <v>#N/A</v>
      </c>
      <c r="D70" s="90" t="e">
        <f>IF(C70="Dummy",Données!$A$41,IF(C70&lt;&gt;Sem.03!C70,VLOOKUP(B70,Données!$D$3:$K$1003,3),ROUNDDOWN(O70/P70,0)))</f>
        <v>#N/A</v>
      </c>
      <c r="E70" s="53"/>
      <c r="F70" s="53"/>
      <c r="G70" s="53"/>
      <c r="H70" s="53"/>
      <c r="I70" s="53"/>
      <c r="J70" s="53"/>
      <c r="K70" s="53"/>
      <c r="L70" s="53"/>
      <c r="M70" s="92">
        <f t="shared" si="14"/>
        <v>0</v>
      </c>
      <c r="N70" s="92">
        <f t="shared" si="15"/>
        <v>0</v>
      </c>
      <c r="O70" s="93">
        <f>M70+Sem.03!O70</f>
        <v>0</v>
      </c>
      <c r="P70" s="92">
        <f>N70+Sem.03!P70</f>
        <v>0</v>
      </c>
    </row>
    <row r="71" spans="1:16" x14ac:dyDescent="0.3">
      <c r="A71" s="70" t="s">
        <v>60</v>
      </c>
      <c r="B71" s="64"/>
      <c r="C71" s="65"/>
      <c r="D71" s="64"/>
      <c r="E71" s="55" t="e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#N/A</v>
      </c>
      <c r="F71" s="55" t="e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#N/A</v>
      </c>
      <c r="G71" s="55" t="e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=D65,IF(G66=0,SUM(G62:G66)+D66,SUM(G62:G66))))))))))))))))</f>
        <v>#N/A</v>
      </c>
      <c r="H71" s="67"/>
      <c r="I71" s="67"/>
      <c r="J71" s="67"/>
      <c r="K71" s="67"/>
      <c r="L71" s="67"/>
      <c r="M71" s="69" t="str">
        <f>IF(SUM(E62:G68)=0,"",SUM(E71:G71))</f>
        <v/>
      </c>
      <c r="N71" s="67"/>
      <c r="O71" s="68"/>
      <c r="P71" s="67"/>
    </row>
    <row r="72" spans="1:16" x14ac:dyDescent="0.3">
      <c r="A72" s="73" t="e">
        <f>VLOOKUP(B72,Données!$D$3:$K$1003,4)</f>
        <v>#N/A</v>
      </c>
      <c r="B72" s="99"/>
      <c r="C72" s="80" t="e">
        <f>IF(B72=Données!$A$40,Données!$B$40,VLOOKUP(B72,Données!$D$3:$K$1003,2))</f>
        <v>#N/A</v>
      </c>
      <c r="D72" s="73" t="e">
        <f>IF(C72="Dummy",Données!$A$41,IF(C72&lt;&gt;Sem.03!C72,INT((R72+O72)/9),ROUNDDOWN(O72/P72,0)))</f>
        <v>#N/A</v>
      </c>
      <c r="E72" s="53"/>
      <c r="F72" s="53"/>
      <c r="G72" s="53"/>
      <c r="H72" s="53"/>
      <c r="I72" s="53"/>
      <c r="J72" s="53"/>
      <c r="K72" s="53"/>
      <c r="L72" s="53"/>
      <c r="M72" s="71">
        <f t="shared" si="0"/>
        <v>0</v>
      </c>
      <c r="N72" s="71">
        <f t="shared" si="1"/>
        <v>0</v>
      </c>
      <c r="O72" s="72" t="e">
        <f>IF(C72&lt;&gt;Sem.03!C72,VLOOKUP(B72,Données!$D$3:$K$1003,5)+M72,M72+Sem.03!O72)</f>
        <v>#N/A</v>
      </c>
      <c r="P72" s="71" t="e">
        <f>IF(C72&lt;&gt;Sem.03!C72,VLOOKUP(B72,$D$3:$J$1035,6)+N72,N72+Sem.03!P72)</f>
        <v>#N/A</v>
      </c>
    </row>
    <row r="73" spans="1:16" x14ac:dyDescent="0.3">
      <c r="A73" s="73" t="e">
        <f>VLOOKUP(B73,Données!$D$3:$K$1003,4)</f>
        <v>#N/A</v>
      </c>
      <c r="B73" s="99"/>
      <c r="C73" s="80" t="e">
        <f>IF(B73=Données!$A$40,Données!$B$40,VLOOKUP(B73,Données!$D$3:$K$1003,2))</f>
        <v>#N/A</v>
      </c>
      <c r="D73" s="73" t="e">
        <f>IF(C73="Dummy",Données!$A$41,IF(C73&lt;&gt;Sem.03!C73,INT((R73+O73)/9),ROUNDDOWN(O73/P73,0)))</f>
        <v>#N/A</v>
      </c>
      <c r="E73" s="53"/>
      <c r="F73" s="53"/>
      <c r="G73" s="53"/>
      <c r="H73" s="53"/>
      <c r="I73" s="53"/>
      <c r="J73" s="53"/>
      <c r="K73" s="53"/>
      <c r="L73" s="53"/>
      <c r="M73" s="71">
        <f t="shared" si="0"/>
        <v>0</v>
      </c>
      <c r="N73" s="71">
        <f t="shared" si="1"/>
        <v>0</v>
      </c>
      <c r="O73" s="72" t="e">
        <f>IF(C73&lt;&gt;Sem.03!C73,VLOOKUP(B73,Données!$D$3:$K$1003,5)+M73,M73+Sem.03!O73)</f>
        <v>#N/A</v>
      </c>
      <c r="P73" s="71" t="e">
        <f>IF(C73&lt;&gt;Sem.03!C73,VLOOKUP(B73,$D$3:$J$1035,6)+N73,N73+Sem.03!P73)</f>
        <v>#N/A</v>
      </c>
    </row>
    <row r="74" spans="1:16" x14ac:dyDescent="0.3">
      <c r="A74" s="73" t="e">
        <f>VLOOKUP(B74,Données!$D$3:$K$1003,4)</f>
        <v>#N/A</v>
      </c>
      <c r="B74" s="99"/>
      <c r="C74" s="80" t="e">
        <f>IF(B74=Données!$A$40,Données!$B$40,VLOOKUP(B74,Données!$D$3:$K$1003,2))</f>
        <v>#N/A</v>
      </c>
      <c r="D74" s="73" t="e">
        <f>IF(C74="Dummy",Données!$A$41,IF(C74&lt;&gt;Sem.03!C74,INT((R74+O74)/9),ROUNDDOWN(O74/P74,0)))</f>
        <v>#N/A</v>
      </c>
      <c r="E74" s="53"/>
      <c r="F74" s="53"/>
      <c r="G74" s="53"/>
      <c r="H74" s="53"/>
      <c r="I74" s="53"/>
      <c r="J74" s="53"/>
      <c r="K74" s="53"/>
      <c r="L74" s="53"/>
      <c r="M74" s="71">
        <f t="shared" si="0"/>
        <v>0</v>
      </c>
      <c r="N74" s="71">
        <f t="shared" si="1"/>
        <v>0</v>
      </c>
      <c r="O74" s="72" t="e">
        <f>IF(C74&lt;&gt;Sem.03!C74,VLOOKUP(B74,Données!$D$3:$K$1003,5)+M74,M74+Sem.03!O74)</f>
        <v>#N/A</v>
      </c>
      <c r="P74" s="71" t="e">
        <f>IF(C74&lt;&gt;Sem.03!C74,VLOOKUP(B74,$D$3:$J$1035,6)+N74,N74+Sem.03!P74)</f>
        <v>#N/A</v>
      </c>
    </row>
    <row r="75" spans="1:16" x14ac:dyDescent="0.3">
      <c r="A75" s="73" t="e">
        <f>VLOOKUP(B75,Données!$D$3:$K$1003,4)</f>
        <v>#N/A</v>
      </c>
      <c r="B75" s="99"/>
      <c r="C75" s="80" t="e">
        <f>IF(B75=Données!$A$40,Données!$B$40,VLOOKUP(B75,Données!$D$3:$K$1003,2))</f>
        <v>#N/A</v>
      </c>
      <c r="D75" s="73" t="e">
        <f>IF(C75="Dummy",Données!$A$41,IF(C75&lt;&gt;Sem.03!C75,INT((R75+O75)/9),ROUNDDOWN(O75/P75,0)))</f>
        <v>#N/A</v>
      </c>
      <c r="E75" s="53"/>
      <c r="F75" s="53"/>
      <c r="G75" s="53"/>
      <c r="H75" s="53"/>
      <c r="I75" s="53"/>
      <c r="J75" s="53"/>
      <c r="K75" s="53"/>
      <c r="L75" s="53"/>
      <c r="M75" s="71">
        <f t="shared" si="0"/>
        <v>0</v>
      </c>
      <c r="N75" s="71">
        <f t="shared" si="1"/>
        <v>0</v>
      </c>
      <c r="O75" s="72" t="e">
        <f>IF(C75&lt;&gt;Sem.03!C75,VLOOKUP(B75,Données!$D$3:$K$1003,5)+M75,M75+Sem.03!O75)</f>
        <v>#N/A</v>
      </c>
      <c r="P75" s="71" t="e">
        <f>IF(C75&lt;&gt;Sem.03!C75,VLOOKUP(B75,$D$3:$J$1035,6)+N75,N75+Sem.03!P75)</f>
        <v>#N/A</v>
      </c>
    </row>
    <row r="76" spans="1:16" x14ac:dyDescent="0.3">
      <c r="A76" s="73" t="e">
        <f>VLOOKUP(B76,Données!$D$3:$K$1003,4)</f>
        <v>#N/A</v>
      </c>
      <c r="B76" s="99"/>
      <c r="C76" s="80" t="e">
        <f>IF(B76=Données!$A$40,Données!$B$40,VLOOKUP(B76,Données!$D$3:$K$1003,2))</f>
        <v>#N/A</v>
      </c>
      <c r="D76" s="73" t="e">
        <f>IF(C76="Dummy",Données!$A$41,IF(C76&lt;&gt;Sem.03!C76,INT((R76+O76)/9),ROUNDDOWN(O76/P76,0)))</f>
        <v>#N/A</v>
      </c>
      <c r="E76" s="53"/>
      <c r="F76" s="53"/>
      <c r="G76" s="53"/>
      <c r="H76" s="53"/>
      <c r="I76" s="53"/>
      <c r="J76" s="53"/>
      <c r="K76" s="53"/>
      <c r="L76" s="53"/>
      <c r="M76" s="71">
        <f t="shared" si="0"/>
        <v>0</v>
      </c>
      <c r="N76" s="71">
        <f t="shared" si="1"/>
        <v>0</v>
      </c>
      <c r="O76" s="72" t="e">
        <f>IF(C76&lt;&gt;Sem.03!C76,VLOOKUP(B76,Données!$D$3:$K$1003,5)+M76,M76+Sem.03!O76)</f>
        <v>#N/A</v>
      </c>
      <c r="P76" s="71" t="e">
        <f>IF(C76&lt;&gt;Sem.03!C76,VLOOKUP(B76,$D$3:$J$1035,6)+N76,N76+Sem.03!P76)</f>
        <v>#N/A</v>
      </c>
    </row>
    <row r="77" spans="1:16" x14ac:dyDescent="0.3">
      <c r="A77" s="75" t="s">
        <v>237</v>
      </c>
      <c r="B77" s="99"/>
      <c r="C77" s="94" t="e">
        <f>VLOOKUP(B77,Données!$D$3:$K$1003,2)</f>
        <v>#N/A</v>
      </c>
      <c r="D77" s="75" t="e">
        <f>VLOOKUP(B77,Données!$D$3:$K$1003,3)</f>
        <v>#N/A</v>
      </c>
      <c r="E77" s="53"/>
      <c r="F77" s="53"/>
      <c r="G77" s="53"/>
      <c r="H77" s="53"/>
      <c r="I77" s="53"/>
      <c r="J77" s="53"/>
      <c r="K77" s="53"/>
      <c r="L77" s="53"/>
      <c r="M77" s="95">
        <f t="shared" ref="M77:M80" si="16">SUM(E77:G77)</f>
        <v>0</v>
      </c>
      <c r="N77" s="95">
        <f t="shared" ref="N77:N80" si="17">COUNTIF(E77:G77,"&gt;0")</f>
        <v>0</v>
      </c>
      <c r="O77" s="96">
        <f>M77</f>
        <v>0</v>
      </c>
      <c r="P77" s="95">
        <f>N77</f>
        <v>0</v>
      </c>
    </row>
    <row r="78" spans="1:16" x14ac:dyDescent="0.3">
      <c r="A78" s="75" t="s">
        <v>237</v>
      </c>
      <c r="B78" s="99"/>
      <c r="C78" s="94" t="e">
        <f>VLOOKUP(B78,Données!$D$3:$K$1003,2)</f>
        <v>#N/A</v>
      </c>
      <c r="D78" s="75" t="e">
        <f>VLOOKUP(B78,Données!$D$3:$K$1003,3)</f>
        <v>#N/A</v>
      </c>
      <c r="E78" s="53"/>
      <c r="F78" s="53"/>
      <c r="G78" s="53"/>
      <c r="H78" s="53"/>
      <c r="I78" s="53"/>
      <c r="J78" s="53"/>
      <c r="K78" s="53"/>
      <c r="L78" s="53"/>
      <c r="M78" s="95">
        <f t="shared" si="16"/>
        <v>0</v>
      </c>
      <c r="N78" s="95">
        <f t="shared" si="17"/>
        <v>0</v>
      </c>
      <c r="O78" s="96">
        <f>M78</f>
        <v>0</v>
      </c>
      <c r="P78" s="95">
        <f>N78</f>
        <v>0</v>
      </c>
    </row>
    <row r="79" spans="1:16" x14ac:dyDescent="0.3">
      <c r="A79" s="90" t="s">
        <v>240</v>
      </c>
      <c r="B79" s="99"/>
      <c r="C79" s="91" t="e">
        <f>VLOOKUP(B79,Données!$D$3:$K$1003,2)</f>
        <v>#N/A</v>
      </c>
      <c r="D79" s="90" t="e">
        <f>IF(C79="Dummy",Données!$A$41,IF(C79&lt;&gt;Sem.03!C79,VLOOKUP(B79,Données!$D$3:$K$1003,3),ROUNDDOWN(O79/P79,0)))</f>
        <v>#N/A</v>
      </c>
      <c r="E79" s="53"/>
      <c r="F79" s="53"/>
      <c r="G79" s="53"/>
      <c r="H79" s="53"/>
      <c r="I79" s="53"/>
      <c r="J79" s="53"/>
      <c r="K79" s="53"/>
      <c r="L79" s="53"/>
      <c r="M79" s="92">
        <f t="shared" si="16"/>
        <v>0</v>
      </c>
      <c r="N79" s="92">
        <f t="shared" si="17"/>
        <v>0</v>
      </c>
      <c r="O79" s="93">
        <f>M79+Sem.03!O79</f>
        <v>0</v>
      </c>
      <c r="P79" s="92">
        <f>N79+Sem.03!P79</f>
        <v>0</v>
      </c>
    </row>
    <row r="80" spans="1:16" x14ac:dyDescent="0.3">
      <c r="A80" s="90" t="s">
        <v>240</v>
      </c>
      <c r="B80" s="99"/>
      <c r="C80" s="91" t="e">
        <f>VLOOKUP(B80,Données!$D$3:$K$1003,2)</f>
        <v>#N/A</v>
      </c>
      <c r="D80" s="90" t="e">
        <f>IF(C80="Dummy",Données!$A$41,IF(C80&lt;&gt;Sem.03!C80,VLOOKUP(B80,Données!$D$3:$K$1003,3),ROUNDDOWN(O80/P80,0)))</f>
        <v>#N/A</v>
      </c>
      <c r="E80" s="53"/>
      <c r="F80" s="53"/>
      <c r="G80" s="53"/>
      <c r="H80" s="53"/>
      <c r="I80" s="53"/>
      <c r="J80" s="53"/>
      <c r="K80" s="53"/>
      <c r="L80" s="53"/>
      <c r="M80" s="92">
        <f t="shared" si="16"/>
        <v>0</v>
      </c>
      <c r="N80" s="92">
        <f t="shared" si="17"/>
        <v>0</v>
      </c>
      <c r="O80" s="93">
        <f>M80+Sem.03!O80</f>
        <v>0</v>
      </c>
      <c r="P80" s="92">
        <f>N80+Sem.03!P80</f>
        <v>0</v>
      </c>
    </row>
    <row r="81" spans="1:16" x14ac:dyDescent="0.3">
      <c r="A81" s="70" t="s">
        <v>61</v>
      </c>
      <c r="B81" s="64"/>
      <c r="C81" s="65"/>
      <c r="D81" s="64"/>
      <c r="E81" s="55" t="e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#N/A</v>
      </c>
      <c r="F81" s="55" t="e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#N/A</v>
      </c>
      <c r="G81" s="55" t="e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=D75,IF(G76=0,SUM(G72:G76)+D76,SUM(G72:G76))))))))))))))))</f>
        <v>#N/A</v>
      </c>
      <c r="H81" s="67"/>
      <c r="I81" s="67"/>
      <c r="J81" s="67"/>
      <c r="K81" s="67"/>
      <c r="L81" s="67"/>
      <c r="M81" s="69" t="str">
        <f>IF(SUM(E72:G78)=0,"",SUM(E81:G81))</f>
        <v/>
      </c>
      <c r="N81" s="67"/>
      <c r="O81" s="68"/>
      <c r="P81" s="67"/>
    </row>
    <row r="82" spans="1:16" x14ac:dyDescent="0.3">
      <c r="A82" s="73" t="e">
        <f>VLOOKUP(B82,Données!$D$3:$K$1003,4)</f>
        <v>#N/A</v>
      </c>
      <c r="B82" s="99"/>
      <c r="C82" s="80" t="e">
        <f>IF(B82=Données!$A$40,Données!$B$40,VLOOKUP(B82,Données!$D$3:$K$1003,2))</f>
        <v>#N/A</v>
      </c>
      <c r="D82" s="73" t="e">
        <f>IF(C82="Dummy",Données!$A$41,IF(C82&lt;&gt;Sem.03!C82,INT((R82+O82)/9),ROUNDDOWN(O82/P82,0)))</f>
        <v>#N/A</v>
      </c>
      <c r="E82" s="53"/>
      <c r="F82" s="53"/>
      <c r="G82" s="53"/>
      <c r="H82" s="53"/>
      <c r="I82" s="53"/>
      <c r="J82" s="53"/>
      <c r="K82" s="53"/>
      <c r="L82" s="53"/>
      <c r="M82" s="71">
        <f t="shared" si="0"/>
        <v>0</v>
      </c>
      <c r="N82" s="71">
        <f t="shared" si="1"/>
        <v>0</v>
      </c>
      <c r="O82" s="72" t="e">
        <f>IF(C82&lt;&gt;Sem.03!C82,VLOOKUP(B82,Données!$D$3:$K$1003,5)+M82,M82+Sem.03!O82)</f>
        <v>#N/A</v>
      </c>
      <c r="P82" s="71" t="e">
        <f>IF(C82&lt;&gt;Sem.03!C82,VLOOKUP(B82,$D$3:$J$1035,6)+N82,N82+Sem.03!P82)</f>
        <v>#N/A</v>
      </c>
    </row>
    <row r="83" spans="1:16" x14ac:dyDescent="0.3">
      <c r="A83" s="73" t="e">
        <f>VLOOKUP(B83,Données!$D$3:$K$1003,4)</f>
        <v>#N/A</v>
      </c>
      <c r="B83" s="99"/>
      <c r="C83" s="80" t="e">
        <f>IF(B83=Données!$A$40,Données!$B$40,VLOOKUP(B83,Données!$D$3:$K$1003,2))</f>
        <v>#N/A</v>
      </c>
      <c r="D83" s="73" t="e">
        <f>IF(C83="Dummy",Données!$A$41,IF(C83&lt;&gt;Sem.03!C83,INT((R83+O83)/9),ROUNDDOWN(O83/P83,0)))</f>
        <v>#N/A</v>
      </c>
      <c r="E83" s="53"/>
      <c r="F83" s="53"/>
      <c r="G83" s="53"/>
      <c r="H83" s="53"/>
      <c r="I83" s="53"/>
      <c r="J83" s="53"/>
      <c r="K83" s="53"/>
      <c r="L83" s="53"/>
      <c r="M83" s="71">
        <f t="shared" si="0"/>
        <v>0</v>
      </c>
      <c r="N83" s="71">
        <f t="shared" si="1"/>
        <v>0</v>
      </c>
      <c r="O83" s="72" t="e">
        <f>IF(C83&lt;&gt;Sem.03!C83,VLOOKUP(B83,Données!$D$3:$K$1003,5)+M83,M83+Sem.03!O83)</f>
        <v>#N/A</v>
      </c>
      <c r="P83" s="71" t="e">
        <f>IF(C83&lt;&gt;Sem.03!C83,VLOOKUP(B83,$D$3:$J$1035,6)+N83,N83+Sem.03!P83)</f>
        <v>#N/A</v>
      </c>
    </row>
    <row r="84" spans="1:16" x14ac:dyDescent="0.3">
      <c r="A84" s="73" t="e">
        <f>VLOOKUP(B84,Données!$D$3:$K$1003,4)</f>
        <v>#N/A</v>
      </c>
      <c r="B84" s="99"/>
      <c r="C84" s="80" t="e">
        <f>IF(B84=Données!$A$40,Données!$B$40,VLOOKUP(B84,Données!$D$3:$K$1003,2))</f>
        <v>#N/A</v>
      </c>
      <c r="D84" s="73" t="e">
        <f>IF(C84="Dummy",Données!$A$41,IF(C84&lt;&gt;Sem.03!C84,INT((R84+O84)/9),ROUNDDOWN(O84/P84,0)))</f>
        <v>#N/A</v>
      </c>
      <c r="E84" s="53"/>
      <c r="F84" s="53"/>
      <c r="G84" s="53"/>
      <c r="H84" s="53"/>
      <c r="I84" s="53"/>
      <c r="J84" s="53"/>
      <c r="K84" s="53"/>
      <c r="L84" s="53"/>
      <c r="M84" s="71">
        <f t="shared" si="0"/>
        <v>0</v>
      </c>
      <c r="N84" s="71">
        <f t="shared" si="1"/>
        <v>0</v>
      </c>
      <c r="O84" s="72" t="e">
        <f>IF(C84&lt;&gt;Sem.03!C84,VLOOKUP(B84,Données!$D$3:$K$1003,5)+M84,M84+Sem.03!O84)</f>
        <v>#N/A</v>
      </c>
      <c r="P84" s="71" t="e">
        <f>IF(C84&lt;&gt;Sem.03!C84,VLOOKUP(B84,$D$3:$J$1035,6)+N84,N84+Sem.03!P84)</f>
        <v>#N/A</v>
      </c>
    </row>
    <row r="85" spans="1:16" x14ac:dyDescent="0.3">
      <c r="A85" s="73" t="e">
        <f>VLOOKUP(B85,Données!$D$3:$K$1003,4)</f>
        <v>#N/A</v>
      </c>
      <c r="B85" s="99"/>
      <c r="C85" s="80" t="e">
        <f>IF(B85=Données!$A$40,Données!$B$40,VLOOKUP(B85,Données!$D$3:$K$1003,2))</f>
        <v>#N/A</v>
      </c>
      <c r="D85" s="73" t="e">
        <f>IF(C85="Dummy",Données!$A$41,IF(C85&lt;&gt;Sem.03!C85,INT((R85+O85)/9),ROUNDDOWN(O85/P85,0)))</f>
        <v>#N/A</v>
      </c>
      <c r="E85" s="53"/>
      <c r="F85" s="53"/>
      <c r="G85" s="53"/>
      <c r="H85" s="53"/>
      <c r="I85" s="53"/>
      <c r="J85" s="53"/>
      <c r="K85" s="53"/>
      <c r="L85" s="53"/>
      <c r="M85" s="71">
        <f t="shared" si="0"/>
        <v>0</v>
      </c>
      <c r="N85" s="71">
        <f t="shared" si="1"/>
        <v>0</v>
      </c>
      <c r="O85" s="72" t="e">
        <f>IF(C85&lt;&gt;Sem.03!C85,VLOOKUP(B85,Données!$D$3:$K$1003,5)+M85,M85+Sem.03!O85)</f>
        <v>#N/A</v>
      </c>
      <c r="P85" s="71" t="e">
        <f>IF(C85&lt;&gt;Sem.03!C85,VLOOKUP(B85,$D$3:$J$1035,6)+N85,N85+Sem.03!P85)</f>
        <v>#N/A</v>
      </c>
    </row>
    <row r="86" spans="1:16" x14ac:dyDescent="0.3">
      <c r="A86" s="73" t="e">
        <f>VLOOKUP(B86,Données!$D$3:$K$1003,4)</f>
        <v>#N/A</v>
      </c>
      <c r="B86" s="99"/>
      <c r="C86" s="80" t="e">
        <f>IF(B86=Données!$A$40,Données!$B$40,VLOOKUP(B86,Données!$D$3:$K$1003,2))</f>
        <v>#N/A</v>
      </c>
      <c r="D86" s="73" t="e">
        <f>IF(C86="Dummy",Données!$A$41,IF(C86&lt;&gt;Sem.03!C86,INT((R86+O86)/9),ROUNDDOWN(O86/P86,0)))</f>
        <v>#N/A</v>
      </c>
      <c r="E86" s="53"/>
      <c r="F86" s="53"/>
      <c r="G86" s="53"/>
      <c r="H86" s="53"/>
      <c r="I86" s="53"/>
      <c r="J86" s="53"/>
      <c r="K86" s="53"/>
      <c r="L86" s="53"/>
      <c r="M86" s="71">
        <f t="shared" si="0"/>
        <v>0</v>
      </c>
      <c r="N86" s="71">
        <f t="shared" si="1"/>
        <v>0</v>
      </c>
      <c r="O86" s="72" t="e">
        <f>IF(C86&lt;&gt;Sem.03!C86,VLOOKUP(B86,Données!$D$3:$K$1003,5)+M86,M86+Sem.03!O86)</f>
        <v>#N/A</v>
      </c>
      <c r="P86" s="71" t="e">
        <f>IF(C86&lt;&gt;Sem.03!C86,VLOOKUP(B86,$D$3:$J$1035,6)+N86,N86+Sem.03!P86)</f>
        <v>#N/A</v>
      </c>
    </row>
    <row r="87" spans="1:16" x14ac:dyDescent="0.3">
      <c r="A87" s="75" t="s">
        <v>237</v>
      </c>
      <c r="B87" s="99"/>
      <c r="C87" s="94" t="e">
        <f>VLOOKUP(B87,Données!$D$3:$K$1003,2)</f>
        <v>#N/A</v>
      </c>
      <c r="D87" s="75" t="e">
        <f>VLOOKUP(B87,Données!$D$3:$K$1003,3)</f>
        <v>#N/A</v>
      </c>
      <c r="E87" s="53"/>
      <c r="F87" s="53"/>
      <c r="G87" s="53"/>
      <c r="H87" s="53"/>
      <c r="I87" s="53"/>
      <c r="J87" s="53"/>
      <c r="K87" s="53"/>
      <c r="L87" s="53"/>
      <c r="M87" s="95">
        <f t="shared" ref="M87:M90" si="18">SUM(E87:G87)</f>
        <v>0</v>
      </c>
      <c r="N87" s="95">
        <f t="shared" ref="N87:N90" si="19">COUNTIF(E87:G87,"&gt;0")</f>
        <v>0</v>
      </c>
      <c r="O87" s="96">
        <f>M87</f>
        <v>0</v>
      </c>
      <c r="P87" s="95">
        <f>N87</f>
        <v>0</v>
      </c>
    </row>
    <row r="88" spans="1:16" x14ac:dyDescent="0.3">
      <c r="A88" s="75" t="s">
        <v>237</v>
      </c>
      <c r="B88" s="99"/>
      <c r="C88" s="94" t="e">
        <f>VLOOKUP(B88,Données!$D$3:$K$1003,2)</f>
        <v>#N/A</v>
      </c>
      <c r="D88" s="75" t="e">
        <f>VLOOKUP(B88,Données!$D$3:$K$1003,3)</f>
        <v>#N/A</v>
      </c>
      <c r="E88" s="53"/>
      <c r="F88" s="53"/>
      <c r="G88" s="53"/>
      <c r="H88" s="53"/>
      <c r="I88" s="53"/>
      <c r="J88" s="53"/>
      <c r="K88" s="53"/>
      <c r="L88" s="53"/>
      <c r="M88" s="95">
        <f t="shared" si="18"/>
        <v>0</v>
      </c>
      <c r="N88" s="95">
        <f t="shared" si="19"/>
        <v>0</v>
      </c>
      <c r="O88" s="96">
        <f>M88</f>
        <v>0</v>
      </c>
      <c r="P88" s="95">
        <f>N88</f>
        <v>0</v>
      </c>
    </row>
    <row r="89" spans="1:16" x14ac:dyDescent="0.3">
      <c r="A89" s="90" t="s">
        <v>240</v>
      </c>
      <c r="B89" s="99"/>
      <c r="C89" s="91" t="e">
        <f>VLOOKUP(B89,Données!$D$3:$K$1003,2)</f>
        <v>#N/A</v>
      </c>
      <c r="D89" s="90" t="e">
        <f>IF(C89="Dummy",Données!$A$41,IF(C89&lt;&gt;Sem.03!C89,VLOOKUP(B89,Données!$D$3:$K$1003,3),ROUNDDOWN(O89/P89,0)))</f>
        <v>#N/A</v>
      </c>
      <c r="E89" s="53"/>
      <c r="F89" s="53"/>
      <c r="G89" s="53"/>
      <c r="H89" s="53"/>
      <c r="I89" s="53"/>
      <c r="J89" s="53"/>
      <c r="K89" s="53"/>
      <c r="L89" s="53"/>
      <c r="M89" s="92">
        <f t="shared" si="18"/>
        <v>0</v>
      </c>
      <c r="N89" s="92">
        <f t="shared" si="19"/>
        <v>0</v>
      </c>
      <c r="O89" s="93">
        <f>M89+Sem.03!O89</f>
        <v>0</v>
      </c>
      <c r="P89" s="92">
        <f>N89+Sem.03!P89</f>
        <v>0</v>
      </c>
    </row>
    <row r="90" spans="1:16" x14ac:dyDescent="0.3">
      <c r="A90" s="90" t="s">
        <v>240</v>
      </c>
      <c r="B90" s="99"/>
      <c r="C90" s="91" t="e">
        <f>VLOOKUP(B90,Données!$D$3:$K$1003,2)</f>
        <v>#N/A</v>
      </c>
      <c r="D90" s="90" t="e">
        <f>IF(C90="Dummy",Données!$A$41,IF(C90&lt;&gt;Sem.03!C90,VLOOKUP(B90,Données!$D$3:$K$1003,3),ROUNDDOWN(O90/P90,0)))</f>
        <v>#N/A</v>
      </c>
      <c r="E90" s="53"/>
      <c r="F90" s="53"/>
      <c r="G90" s="53"/>
      <c r="H90" s="53"/>
      <c r="I90" s="53"/>
      <c r="J90" s="53"/>
      <c r="K90" s="53"/>
      <c r="L90" s="53"/>
      <c r="M90" s="92">
        <f t="shared" si="18"/>
        <v>0</v>
      </c>
      <c r="N90" s="92">
        <f t="shared" si="19"/>
        <v>0</v>
      </c>
      <c r="O90" s="93">
        <f>M90+Sem.03!O90</f>
        <v>0</v>
      </c>
      <c r="P90" s="92">
        <f>N90+Sem.03!P90</f>
        <v>0</v>
      </c>
    </row>
    <row r="91" spans="1:16" x14ac:dyDescent="0.3">
      <c r="A91" s="70" t="s">
        <v>62</v>
      </c>
      <c r="B91" s="64"/>
      <c r="C91" s="65"/>
      <c r="D91" s="64"/>
      <c r="E91" s="55" t="e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#N/A</v>
      </c>
      <c r="F91" s="55" t="e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#N/A</v>
      </c>
      <c r="G91" s="55" t="e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=D85,IF(G86=0,SUM(G82:G86)+D86,SUM(G82:G86))))))))))))))))</f>
        <v>#N/A</v>
      </c>
      <c r="H91" s="67"/>
      <c r="I91" s="67"/>
      <c r="J91" s="67"/>
      <c r="K91" s="67"/>
      <c r="L91" s="67"/>
      <c r="M91" s="69" t="str">
        <f>IF(SUM(E82:G88)=0,"",SUM(E91:G91))</f>
        <v/>
      </c>
      <c r="N91" s="67"/>
      <c r="O91" s="68"/>
      <c r="P91" s="67"/>
    </row>
    <row r="92" spans="1:16" x14ac:dyDescent="0.3">
      <c r="A92" s="73" t="e">
        <f>VLOOKUP(B92,Données!$D$3:$K$1003,4)</f>
        <v>#N/A</v>
      </c>
      <c r="B92" s="99"/>
      <c r="C92" s="80" t="e">
        <f>IF(B92=Données!$A$40,Données!$B$40,VLOOKUP(B92,Données!$D$3:$K$1003,2))</f>
        <v>#N/A</v>
      </c>
      <c r="D92" s="73" t="e">
        <f>IF(C92="Dummy",Données!$A$41,IF(C92&lt;&gt;Sem.03!C92,INT((R92+O92)/9),ROUNDDOWN(O92/P92,0)))</f>
        <v>#N/A</v>
      </c>
      <c r="E92" s="53"/>
      <c r="F92" s="53"/>
      <c r="G92" s="53"/>
      <c r="H92" s="53"/>
      <c r="I92" s="53"/>
      <c r="J92" s="53"/>
      <c r="K92" s="53"/>
      <c r="L92" s="53"/>
      <c r="M92" s="71">
        <f t="shared" si="0"/>
        <v>0</v>
      </c>
      <c r="N92" s="71">
        <f t="shared" si="1"/>
        <v>0</v>
      </c>
      <c r="O92" s="72" t="e">
        <f>IF(C92&lt;&gt;Sem.03!C92,VLOOKUP(B92,Données!$D$3:$K$1003,5)+M92,M92+Sem.03!O92)</f>
        <v>#N/A</v>
      </c>
      <c r="P92" s="71" t="e">
        <f>IF(C92&lt;&gt;Sem.03!C92,VLOOKUP(B92,$D$3:$J$1035,6)+N92,N92+Sem.03!P92)</f>
        <v>#N/A</v>
      </c>
    </row>
    <row r="93" spans="1:16" x14ac:dyDescent="0.3">
      <c r="A93" s="73" t="e">
        <f>VLOOKUP(B93,Données!$D$3:$K$1003,4)</f>
        <v>#N/A</v>
      </c>
      <c r="B93" s="99"/>
      <c r="C93" s="80" t="e">
        <f>IF(B93=Données!$A$40,Données!$B$40,VLOOKUP(B93,Données!$D$3:$K$1003,2))</f>
        <v>#N/A</v>
      </c>
      <c r="D93" s="73" t="e">
        <f>IF(C93="Dummy",Données!$A$41,IF(C93&lt;&gt;Sem.03!C93,INT((R93+O93)/9),ROUNDDOWN(O93/P93,0)))</f>
        <v>#N/A</v>
      </c>
      <c r="E93" s="53"/>
      <c r="F93" s="53"/>
      <c r="G93" s="53"/>
      <c r="H93" s="53"/>
      <c r="I93" s="53"/>
      <c r="J93" s="53"/>
      <c r="K93" s="53"/>
      <c r="L93" s="53"/>
      <c r="M93" s="71">
        <f t="shared" si="0"/>
        <v>0</v>
      </c>
      <c r="N93" s="71">
        <f t="shared" si="1"/>
        <v>0</v>
      </c>
      <c r="O93" s="72" t="e">
        <f>IF(C93&lt;&gt;Sem.03!C93,VLOOKUP(B93,Données!$D$3:$K$1003,5)+M93,M93+Sem.03!O93)</f>
        <v>#N/A</v>
      </c>
      <c r="P93" s="71" t="e">
        <f>IF(C93&lt;&gt;Sem.03!C93,VLOOKUP(B93,$D$3:$J$1035,6)+N93,N93+Sem.03!P93)</f>
        <v>#N/A</v>
      </c>
    </row>
    <row r="94" spans="1:16" x14ac:dyDescent="0.3">
      <c r="A94" s="73" t="e">
        <f>VLOOKUP(B94,Données!$D$3:$K$1003,4)</f>
        <v>#N/A</v>
      </c>
      <c r="B94" s="99"/>
      <c r="C94" s="80" t="e">
        <f>IF(B94=Données!$A$40,Données!$B$40,VLOOKUP(B94,Données!$D$3:$K$1003,2))</f>
        <v>#N/A</v>
      </c>
      <c r="D94" s="73" t="e">
        <f>IF(C94="Dummy",Données!$A$41,IF(C94&lt;&gt;Sem.03!C94,INT((R94+O94)/9),ROUNDDOWN(O94/P94,0)))</f>
        <v>#N/A</v>
      </c>
      <c r="E94" s="53"/>
      <c r="F94" s="53"/>
      <c r="G94" s="53"/>
      <c r="H94" s="53"/>
      <c r="I94" s="53"/>
      <c r="J94" s="53"/>
      <c r="K94" s="53"/>
      <c r="L94" s="53"/>
      <c r="M94" s="71">
        <f t="shared" si="0"/>
        <v>0</v>
      </c>
      <c r="N94" s="71">
        <f t="shared" si="1"/>
        <v>0</v>
      </c>
      <c r="O94" s="72" t="e">
        <f>IF(C94&lt;&gt;Sem.03!C94,VLOOKUP(B94,Données!$D$3:$K$1003,5)+M94,M94+Sem.03!O94)</f>
        <v>#N/A</v>
      </c>
      <c r="P94" s="71" t="e">
        <f>IF(C94&lt;&gt;Sem.03!C94,VLOOKUP(B94,$D$3:$J$1035,6)+N94,N94+Sem.03!P94)</f>
        <v>#N/A</v>
      </c>
    </row>
    <row r="95" spans="1:16" x14ac:dyDescent="0.3">
      <c r="A95" s="73" t="e">
        <f>VLOOKUP(B95,Données!$D$3:$K$1003,4)</f>
        <v>#N/A</v>
      </c>
      <c r="B95" s="99"/>
      <c r="C95" s="80" t="e">
        <f>IF(B95=Données!$A$40,Données!$B$40,VLOOKUP(B95,Données!$D$3:$K$1003,2))</f>
        <v>#N/A</v>
      </c>
      <c r="D95" s="73" t="e">
        <f>IF(C95="Dummy",Données!$A$41,IF(C95&lt;&gt;Sem.03!C95,INT((R95+O95)/9),ROUNDDOWN(O95/P95,0)))</f>
        <v>#N/A</v>
      </c>
      <c r="E95" s="53"/>
      <c r="F95" s="53"/>
      <c r="G95" s="53"/>
      <c r="H95" s="53"/>
      <c r="I95" s="53"/>
      <c r="J95" s="53"/>
      <c r="K95" s="53"/>
      <c r="L95" s="53"/>
      <c r="M95" s="71">
        <f t="shared" si="0"/>
        <v>0</v>
      </c>
      <c r="N95" s="71">
        <f t="shared" si="1"/>
        <v>0</v>
      </c>
      <c r="O95" s="72" t="e">
        <f>IF(C95&lt;&gt;Sem.03!C95,VLOOKUP(B95,Données!$D$3:$K$1003,5)+M95,M95+Sem.03!O95)</f>
        <v>#N/A</v>
      </c>
      <c r="P95" s="71" t="e">
        <f>IF(C95&lt;&gt;Sem.03!C95,VLOOKUP(B95,$D$3:$J$1035,6)+N95,N95+Sem.03!P95)</f>
        <v>#N/A</v>
      </c>
    </row>
    <row r="96" spans="1:16" x14ac:dyDescent="0.3">
      <c r="A96" s="73" t="e">
        <f>VLOOKUP(B96,Données!$D$3:$K$1003,4)</f>
        <v>#N/A</v>
      </c>
      <c r="B96" s="99"/>
      <c r="C96" s="80" t="e">
        <f>IF(B96=Données!$A$40,Données!$B$40,VLOOKUP(B96,Données!$D$3:$K$1003,2))</f>
        <v>#N/A</v>
      </c>
      <c r="D96" s="73" t="e">
        <f>IF(C96="Dummy",Données!$A$41,IF(C96&lt;&gt;Sem.03!C96,INT((R96+O96)/9),ROUNDDOWN(O96/P96,0)))</f>
        <v>#N/A</v>
      </c>
      <c r="E96" s="53"/>
      <c r="F96" s="53"/>
      <c r="G96" s="53"/>
      <c r="H96" s="53"/>
      <c r="I96" s="53"/>
      <c r="J96" s="53"/>
      <c r="K96" s="53"/>
      <c r="L96" s="53"/>
      <c r="M96" s="71">
        <f t="shared" si="0"/>
        <v>0</v>
      </c>
      <c r="N96" s="71">
        <f t="shared" si="1"/>
        <v>0</v>
      </c>
      <c r="O96" s="72" t="e">
        <f>IF(C96&lt;&gt;Sem.03!C96,VLOOKUP(B96,Données!$D$3:$K$1003,5)+M96,M96+Sem.03!O96)</f>
        <v>#N/A</v>
      </c>
      <c r="P96" s="71" t="e">
        <f>IF(C96&lt;&gt;Sem.03!C96,VLOOKUP(B96,$D$3:$J$1035,6)+N96,N96+Sem.03!P96)</f>
        <v>#N/A</v>
      </c>
    </row>
    <row r="97" spans="1:16" x14ac:dyDescent="0.3">
      <c r="A97" s="75" t="s">
        <v>237</v>
      </c>
      <c r="B97" s="99"/>
      <c r="C97" s="94" t="e">
        <f>VLOOKUP(B97,Données!$D$3:$K$1003,2)</f>
        <v>#N/A</v>
      </c>
      <c r="D97" s="75" t="e">
        <f>VLOOKUP(B97,Données!$D$3:$K$1003,3)</f>
        <v>#N/A</v>
      </c>
      <c r="E97" s="53"/>
      <c r="F97" s="53"/>
      <c r="G97" s="53"/>
      <c r="H97" s="53"/>
      <c r="I97" s="53"/>
      <c r="J97" s="53"/>
      <c r="K97" s="53"/>
      <c r="L97" s="53"/>
      <c r="M97" s="95">
        <f t="shared" ref="M97:M100" si="20">SUM(E97:G97)</f>
        <v>0</v>
      </c>
      <c r="N97" s="95">
        <f t="shared" ref="N97:N100" si="21">COUNTIF(E97:G97,"&gt;0")</f>
        <v>0</v>
      </c>
      <c r="O97" s="96">
        <f>M97</f>
        <v>0</v>
      </c>
      <c r="P97" s="95">
        <f>N97</f>
        <v>0</v>
      </c>
    </row>
    <row r="98" spans="1:16" x14ac:dyDescent="0.3">
      <c r="A98" s="75" t="s">
        <v>237</v>
      </c>
      <c r="B98" s="99"/>
      <c r="C98" s="94" t="e">
        <f>VLOOKUP(B98,Données!$D$3:$K$1003,2)</f>
        <v>#N/A</v>
      </c>
      <c r="D98" s="75" t="e">
        <f>VLOOKUP(B98,Données!$D$3:$K$1003,3)</f>
        <v>#N/A</v>
      </c>
      <c r="E98" s="53"/>
      <c r="F98" s="53"/>
      <c r="G98" s="53"/>
      <c r="H98" s="53"/>
      <c r="I98" s="53"/>
      <c r="J98" s="53"/>
      <c r="K98" s="53"/>
      <c r="L98" s="53"/>
      <c r="M98" s="95">
        <f t="shared" si="20"/>
        <v>0</v>
      </c>
      <c r="N98" s="95">
        <f t="shared" si="21"/>
        <v>0</v>
      </c>
      <c r="O98" s="96">
        <f>M98</f>
        <v>0</v>
      </c>
      <c r="P98" s="95">
        <f>N98</f>
        <v>0</v>
      </c>
    </row>
    <row r="99" spans="1:16" x14ac:dyDescent="0.3">
      <c r="A99" s="90" t="s">
        <v>240</v>
      </c>
      <c r="B99" s="99"/>
      <c r="C99" s="91" t="e">
        <f>VLOOKUP(B99,Données!$D$3:$K$1003,2)</f>
        <v>#N/A</v>
      </c>
      <c r="D99" s="90" t="e">
        <f>IF(C99="Dummy",Données!$A$41,IF(C99&lt;&gt;Sem.03!C99,VLOOKUP(B99,Données!$D$3:$K$1003,3),ROUNDDOWN(O99/P99,0)))</f>
        <v>#N/A</v>
      </c>
      <c r="E99" s="53"/>
      <c r="F99" s="53"/>
      <c r="G99" s="53"/>
      <c r="H99" s="53"/>
      <c r="I99" s="53"/>
      <c r="J99" s="53"/>
      <c r="K99" s="53"/>
      <c r="L99" s="53"/>
      <c r="M99" s="92">
        <f t="shared" si="20"/>
        <v>0</v>
      </c>
      <c r="N99" s="92">
        <f t="shared" si="21"/>
        <v>0</v>
      </c>
      <c r="O99" s="93">
        <f>M99+Sem.03!O99</f>
        <v>0</v>
      </c>
      <c r="P99" s="92">
        <f>N99+Sem.03!P99</f>
        <v>0</v>
      </c>
    </row>
    <row r="100" spans="1:16" x14ac:dyDescent="0.3">
      <c r="A100" s="90" t="s">
        <v>240</v>
      </c>
      <c r="B100" s="99"/>
      <c r="C100" s="91" t="e">
        <f>VLOOKUP(B100,Données!$D$3:$K$1003,2)</f>
        <v>#N/A</v>
      </c>
      <c r="D100" s="90" t="e">
        <f>IF(C100="Dummy",Données!$A$41,IF(C100&lt;&gt;Sem.03!C100,VLOOKUP(B100,Données!$D$3:$K$1003,3),ROUNDDOWN(O100/P100,0)))</f>
        <v>#N/A</v>
      </c>
      <c r="E100" s="53"/>
      <c r="F100" s="53"/>
      <c r="G100" s="53"/>
      <c r="H100" s="53"/>
      <c r="I100" s="53"/>
      <c r="J100" s="53"/>
      <c r="K100" s="53"/>
      <c r="L100" s="53"/>
      <c r="M100" s="92">
        <f t="shared" si="20"/>
        <v>0</v>
      </c>
      <c r="N100" s="92">
        <f t="shared" si="21"/>
        <v>0</v>
      </c>
      <c r="O100" s="93">
        <f>M100+Sem.03!O100</f>
        <v>0</v>
      </c>
      <c r="P100" s="92">
        <f>N100+Sem.03!P100</f>
        <v>0</v>
      </c>
    </row>
    <row r="101" spans="1:16" x14ac:dyDescent="0.3">
      <c r="A101" s="70" t="s">
        <v>63</v>
      </c>
      <c r="B101" s="64"/>
      <c r="C101" s="65"/>
      <c r="D101" s="64"/>
      <c r="E101" s="55" t="e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#N/A</v>
      </c>
      <c r="F101" s="55" t="e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#N/A</v>
      </c>
      <c r="G101" s="55" t="e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=D95,IF(G96=0,SUM(G92:G96)+D96,SUM(G92:G96))))))))))))))))</f>
        <v>#N/A</v>
      </c>
      <c r="H101" s="67"/>
      <c r="I101" s="67"/>
      <c r="J101" s="67"/>
      <c r="K101" s="67"/>
      <c r="L101" s="67"/>
      <c r="M101" s="69" t="str">
        <f>IF(SUM(E92:G98)=0,"",SUM(E101:G101))</f>
        <v/>
      </c>
      <c r="N101" s="67"/>
      <c r="O101" s="68"/>
      <c r="P101" s="67"/>
    </row>
    <row r="102" spans="1:16" x14ac:dyDescent="0.3">
      <c r="A102" s="73" t="e">
        <f>VLOOKUP(B102,Données!$D$3:$K$1003,4)</f>
        <v>#N/A</v>
      </c>
      <c r="B102" s="99"/>
      <c r="C102" s="80" t="e">
        <f>IF(B102=Données!$A$40,Données!$B$40,VLOOKUP(B102,Données!$D$3:$K$1003,2))</f>
        <v>#N/A</v>
      </c>
      <c r="D102" s="73" t="e">
        <f>IF(C102="Dummy",Données!$A$41,IF(C102&lt;&gt;Sem.03!C102,INT((R102+O102)/9),ROUNDDOWN(O102/P102,0)))</f>
        <v>#N/A</v>
      </c>
      <c r="E102" s="53"/>
      <c r="F102" s="53"/>
      <c r="G102" s="53"/>
      <c r="H102" s="53"/>
      <c r="I102" s="53"/>
      <c r="J102" s="53"/>
      <c r="K102" s="53"/>
      <c r="L102" s="53"/>
      <c r="M102" s="71">
        <f t="shared" si="0"/>
        <v>0</v>
      </c>
      <c r="N102" s="71">
        <f t="shared" si="1"/>
        <v>0</v>
      </c>
      <c r="O102" s="72" t="e">
        <f>IF(C102&lt;&gt;Sem.03!C102,VLOOKUP(B102,Données!$D$3:$K$1003,5)+M102,M102+Sem.03!O102)</f>
        <v>#N/A</v>
      </c>
      <c r="P102" s="71" t="e">
        <f>IF(C102&lt;&gt;Sem.03!C102,VLOOKUP(B102,$D$3:$J$1035,6)+N102,N102+Sem.03!P102)</f>
        <v>#N/A</v>
      </c>
    </row>
    <row r="103" spans="1:16" x14ac:dyDescent="0.3">
      <c r="A103" s="73" t="e">
        <f>VLOOKUP(B103,Données!$D$3:$K$1003,4)</f>
        <v>#N/A</v>
      </c>
      <c r="B103" s="99"/>
      <c r="C103" s="80" t="e">
        <f>IF(B103=Données!$A$40,Données!$B$40,VLOOKUP(B103,Données!$D$3:$K$1003,2))</f>
        <v>#N/A</v>
      </c>
      <c r="D103" s="73" t="e">
        <f>IF(C103="Dummy",Données!$A$41,IF(C103&lt;&gt;Sem.03!C103,INT((R103+O103)/9),ROUNDDOWN(O103/P103,0)))</f>
        <v>#N/A</v>
      </c>
      <c r="E103" s="53"/>
      <c r="F103" s="53"/>
      <c r="G103" s="53"/>
      <c r="H103" s="53"/>
      <c r="I103" s="53"/>
      <c r="J103" s="53"/>
      <c r="K103" s="53"/>
      <c r="L103" s="53"/>
      <c r="M103" s="71">
        <f t="shared" si="0"/>
        <v>0</v>
      </c>
      <c r="N103" s="71">
        <f t="shared" si="1"/>
        <v>0</v>
      </c>
      <c r="O103" s="72" t="e">
        <f>IF(C103&lt;&gt;Sem.03!C103,VLOOKUP(B103,Données!$D$3:$K$1003,5)+M103,M103+Sem.03!O103)</f>
        <v>#N/A</v>
      </c>
      <c r="P103" s="71" t="e">
        <f>IF(C103&lt;&gt;Sem.03!C103,VLOOKUP(B103,$D$3:$J$1035,6)+N103,N103+Sem.03!P103)</f>
        <v>#N/A</v>
      </c>
    </row>
    <row r="104" spans="1:16" x14ac:dyDescent="0.3">
      <c r="A104" s="73" t="e">
        <f>VLOOKUP(B104,Données!$D$3:$K$1003,4)</f>
        <v>#N/A</v>
      </c>
      <c r="B104" s="99"/>
      <c r="C104" s="80" t="e">
        <f>IF(B104=Données!$A$40,Données!$B$40,VLOOKUP(B104,Données!$D$3:$K$1003,2))</f>
        <v>#N/A</v>
      </c>
      <c r="D104" s="73" t="e">
        <f>IF(C104="Dummy",Données!$A$41,IF(C104&lt;&gt;Sem.03!C104,INT((R104+O104)/9),ROUNDDOWN(O104/P104,0)))</f>
        <v>#N/A</v>
      </c>
      <c r="E104" s="53"/>
      <c r="F104" s="53"/>
      <c r="G104" s="53"/>
      <c r="H104" s="53"/>
      <c r="I104" s="53"/>
      <c r="J104" s="53"/>
      <c r="K104" s="53"/>
      <c r="L104" s="53"/>
      <c r="M104" s="71">
        <f t="shared" si="0"/>
        <v>0</v>
      </c>
      <c r="N104" s="71">
        <f t="shared" si="1"/>
        <v>0</v>
      </c>
      <c r="O104" s="72" t="e">
        <f>IF(C104&lt;&gt;Sem.03!C104,VLOOKUP(B104,Données!$D$3:$K$1003,5)+M104,M104+Sem.03!O104)</f>
        <v>#N/A</v>
      </c>
      <c r="P104" s="71" t="e">
        <f>IF(C104&lt;&gt;Sem.03!C104,VLOOKUP(B104,$D$3:$J$1035,6)+N104,N104+Sem.03!P104)</f>
        <v>#N/A</v>
      </c>
    </row>
    <row r="105" spans="1:16" x14ac:dyDescent="0.3">
      <c r="A105" s="73" t="e">
        <f>VLOOKUP(B105,Données!$D$3:$K$1003,4)</f>
        <v>#N/A</v>
      </c>
      <c r="B105" s="99"/>
      <c r="C105" s="80" t="e">
        <f>IF(B105=Données!$A$40,Données!$B$40,VLOOKUP(B105,Données!$D$3:$K$1003,2))</f>
        <v>#N/A</v>
      </c>
      <c r="D105" s="73" t="e">
        <f>IF(C105="Dummy",Données!$A$41,IF(C105&lt;&gt;Sem.03!C105,INT((R105+O105)/9),ROUNDDOWN(O105/P105,0)))</f>
        <v>#N/A</v>
      </c>
      <c r="E105" s="53"/>
      <c r="F105" s="53"/>
      <c r="G105" s="53"/>
      <c r="H105" s="53"/>
      <c r="I105" s="53"/>
      <c r="J105" s="53"/>
      <c r="K105" s="53"/>
      <c r="L105" s="53"/>
      <c r="M105" s="71">
        <f t="shared" si="0"/>
        <v>0</v>
      </c>
      <c r="N105" s="71">
        <f t="shared" si="1"/>
        <v>0</v>
      </c>
      <c r="O105" s="72" t="e">
        <f>IF(C105&lt;&gt;Sem.03!C105,VLOOKUP(B105,Données!$D$3:$K$1003,5)+M105,M105+Sem.03!O105)</f>
        <v>#N/A</v>
      </c>
      <c r="P105" s="71" t="e">
        <f>IF(C105&lt;&gt;Sem.03!C105,VLOOKUP(B105,$D$3:$J$1035,6)+N105,N105+Sem.03!P105)</f>
        <v>#N/A</v>
      </c>
    </row>
    <row r="106" spans="1:16" x14ac:dyDescent="0.3">
      <c r="A106" s="73" t="e">
        <f>VLOOKUP(B106,Données!$D$3:$K$1003,4)</f>
        <v>#N/A</v>
      </c>
      <c r="B106" s="99"/>
      <c r="C106" s="80" t="e">
        <f>IF(B106=Données!$A$40,Données!$B$40,VLOOKUP(B106,Données!$D$3:$K$1003,2))</f>
        <v>#N/A</v>
      </c>
      <c r="D106" s="73" t="e">
        <f>IF(C106="Dummy",Données!$A$41,IF(C106&lt;&gt;Sem.03!C106,INT((R106+O106)/9),ROUNDDOWN(O106/P106,0)))</f>
        <v>#N/A</v>
      </c>
      <c r="E106" s="53"/>
      <c r="F106" s="53"/>
      <c r="G106" s="53"/>
      <c r="H106" s="53"/>
      <c r="I106" s="53"/>
      <c r="J106" s="53"/>
      <c r="K106" s="53"/>
      <c r="L106" s="53"/>
      <c r="M106" s="71">
        <f t="shared" si="0"/>
        <v>0</v>
      </c>
      <c r="N106" s="71">
        <f t="shared" si="1"/>
        <v>0</v>
      </c>
      <c r="O106" s="72" t="e">
        <f>IF(C106&lt;&gt;Sem.03!C106,VLOOKUP(B106,Données!$D$3:$K$1003,5)+M106,M106+Sem.03!O106)</f>
        <v>#N/A</v>
      </c>
      <c r="P106" s="71" t="e">
        <f>IF(C106&lt;&gt;Sem.03!C106,VLOOKUP(B106,$D$3:$J$1035,6)+N106,N106+Sem.03!P106)</f>
        <v>#N/A</v>
      </c>
    </row>
    <row r="107" spans="1:16" x14ac:dyDescent="0.3">
      <c r="A107" s="75" t="s">
        <v>237</v>
      </c>
      <c r="B107" s="99"/>
      <c r="C107" s="94" t="e">
        <f>VLOOKUP(B107,Données!$D$3:$K$1003,2)</f>
        <v>#N/A</v>
      </c>
      <c r="D107" s="75" t="e">
        <f>VLOOKUP(B107,Données!$D$3:$K$1003,3)</f>
        <v>#N/A</v>
      </c>
      <c r="E107" s="53"/>
      <c r="F107" s="53"/>
      <c r="G107" s="53"/>
      <c r="H107" s="53"/>
      <c r="I107" s="53"/>
      <c r="J107" s="53"/>
      <c r="K107" s="53"/>
      <c r="L107" s="53"/>
      <c r="M107" s="95">
        <f t="shared" ref="M107:M110" si="22">SUM(E107:G107)</f>
        <v>0</v>
      </c>
      <c r="N107" s="95">
        <f t="shared" ref="N107:N110" si="23">COUNTIF(E107:G107,"&gt;0")</f>
        <v>0</v>
      </c>
      <c r="O107" s="96">
        <f>M107</f>
        <v>0</v>
      </c>
      <c r="P107" s="95">
        <f>N107</f>
        <v>0</v>
      </c>
    </row>
    <row r="108" spans="1:16" x14ac:dyDescent="0.3">
      <c r="A108" s="75" t="s">
        <v>237</v>
      </c>
      <c r="B108" s="99"/>
      <c r="C108" s="94" t="e">
        <f>VLOOKUP(B108,Données!$D$3:$K$1003,2)</f>
        <v>#N/A</v>
      </c>
      <c r="D108" s="75" t="e">
        <f>VLOOKUP(B108,Données!$D$3:$K$1003,3)</f>
        <v>#N/A</v>
      </c>
      <c r="E108" s="53"/>
      <c r="F108" s="53"/>
      <c r="G108" s="53"/>
      <c r="H108" s="53"/>
      <c r="I108" s="53"/>
      <c r="J108" s="53"/>
      <c r="K108" s="53"/>
      <c r="L108" s="53"/>
      <c r="M108" s="95">
        <f t="shared" si="22"/>
        <v>0</v>
      </c>
      <c r="N108" s="95">
        <f t="shared" si="23"/>
        <v>0</v>
      </c>
      <c r="O108" s="96">
        <f>M108</f>
        <v>0</v>
      </c>
      <c r="P108" s="95">
        <f>N108</f>
        <v>0</v>
      </c>
    </row>
    <row r="109" spans="1:16" x14ac:dyDescent="0.3">
      <c r="A109" s="90" t="s">
        <v>240</v>
      </c>
      <c r="B109" s="99"/>
      <c r="C109" s="91" t="e">
        <f>VLOOKUP(B109,Données!$D$3:$K$1003,2)</f>
        <v>#N/A</v>
      </c>
      <c r="D109" s="90" t="e">
        <f>IF(C109="Dummy",Données!$A$41,IF(C109&lt;&gt;Sem.03!C109,VLOOKUP(B109,Données!$D$3:$K$1003,3),ROUNDDOWN(O109/P109,0)))</f>
        <v>#N/A</v>
      </c>
      <c r="E109" s="53"/>
      <c r="F109" s="53"/>
      <c r="G109" s="53"/>
      <c r="H109" s="53"/>
      <c r="I109" s="53"/>
      <c r="J109" s="53"/>
      <c r="K109" s="53"/>
      <c r="L109" s="53"/>
      <c r="M109" s="92">
        <f t="shared" si="22"/>
        <v>0</v>
      </c>
      <c r="N109" s="92">
        <f t="shared" si="23"/>
        <v>0</v>
      </c>
      <c r="O109" s="93">
        <f>M109+Sem.03!O109</f>
        <v>0</v>
      </c>
      <c r="P109" s="92">
        <f>N109+Sem.03!P109</f>
        <v>0</v>
      </c>
    </row>
    <row r="110" spans="1:16" x14ac:dyDescent="0.3">
      <c r="A110" s="90" t="s">
        <v>240</v>
      </c>
      <c r="B110" s="99"/>
      <c r="C110" s="91" t="e">
        <f>VLOOKUP(B110,Données!$D$3:$K$1003,2)</f>
        <v>#N/A</v>
      </c>
      <c r="D110" s="90" t="e">
        <f>IF(C110="Dummy",Données!$A$41,IF(C110&lt;&gt;Sem.03!C110,VLOOKUP(B110,Données!$D$3:$K$1003,3),ROUNDDOWN(O110/P110,0)))</f>
        <v>#N/A</v>
      </c>
      <c r="E110" s="53"/>
      <c r="F110" s="53"/>
      <c r="G110" s="53"/>
      <c r="H110" s="53"/>
      <c r="I110" s="53"/>
      <c r="J110" s="53"/>
      <c r="K110" s="53"/>
      <c r="L110" s="53"/>
      <c r="M110" s="92">
        <f t="shared" si="22"/>
        <v>0</v>
      </c>
      <c r="N110" s="92">
        <f t="shared" si="23"/>
        <v>0</v>
      </c>
      <c r="O110" s="93">
        <f>M110+Sem.03!O110</f>
        <v>0</v>
      </c>
      <c r="P110" s="92">
        <f>N110+Sem.03!P110</f>
        <v>0</v>
      </c>
    </row>
    <row r="111" spans="1:16" x14ac:dyDescent="0.3">
      <c r="A111" s="70" t="s">
        <v>64</v>
      </c>
      <c r="B111" s="64"/>
      <c r="C111" s="65"/>
      <c r="D111" s="64"/>
      <c r="E111" s="55" t="e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#N/A</v>
      </c>
      <c r="F111" s="55" t="e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#N/A</v>
      </c>
      <c r="G111" s="55" t="e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=D105,IF(G106=0,SUM(G102:G106)+D106,SUM(G102:G106))))))))))))))))</f>
        <v>#N/A</v>
      </c>
      <c r="H111" s="67"/>
      <c r="I111" s="67"/>
      <c r="J111" s="67"/>
      <c r="K111" s="67"/>
      <c r="L111" s="67"/>
      <c r="M111" s="69" t="str">
        <f>IF(SUM(E102:G108)=0,"",SUM(E111:G111))</f>
        <v/>
      </c>
      <c r="N111" s="67"/>
      <c r="O111" s="68"/>
      <c r="P111" s="67"/>
    </row>
    <row r="112" spans="1:16" x14ac:dyDescent="0.3">
      <c r="A112" s="73" t="e">
        <f>VLOOKUP(B112,Données!$D$3:$K$1003,4)</f>
        <v>#N/A</v>
      </c>
      <c r="B112" s="99"/>
      <c r="C112" s="80" t="e">
        <f>IF(B112=Données!$A$40,Données!$B$40,VLOOKUP(B112,Données!$D$3:$K$1003,2))</f>
        <v>#N/A</v>
      </c>
      <c r="D112" s="73" t="e">
        <f>IF(C112="Dummy",Données!$A$41,IF(C112&lt;&gt;Sem.03!C112,INT((R112+O112)/9),ROUNDDOWN(O112/P112,0)))</f>
        <v>#N/A</v>
      </c>
      <c r="E112" s="53"/>
      <c r="F112" s="53"/>
      <c r="G112" s="53"/>
      <c r="H112" s="53"/>
      <c r="I112" s="53"/>
      <c r="J112" s="53"/>
      <c r="K112" s="53"/>
      <c r="L112" s="53"/>
      <c r="M112" s="71">
        <f t="shared" ref="M112:M160" si="24">SUM(E112:G112)</f>
        <v>0</v>
      </c>
      <c r="N112" s="71">
        <f t="shared" ref="N112:N160" si="25">COUNTIF(E112:G112,"&gt;0")</f>
        <v>0</v>
      </c>
      <c r="O112" s="72" t="e">
        <f>IF(C112&lt;&gt;Sem.03!C112,VLOOKUP(B112,Données!$D$3:$K$1003,5)+M112,M112+Sem.03!O112)</f>
        <v>#N/A</v>
      </c>
      <c r="P112" s="71" t="e">
        <f>IF(C112&lt;&gt;Sem.03!C112,VLOOKUP(B112,$D$3:$J$1035,6)+N112,N112+Sem.03!P112)</f>
        <v>#N/A</v>
      </c>
    </row>
    <row r="113" spans="1:16" x14ac:dyDescent="0.3">
      <c r="A113" s="73" t="e">
        <f>VLOOKUP(B113,Données!$D$3:$K$1003,4)</f>
        <v>#N/A</v>
      </c>
      <c r="B113" s="99"/>
      <c r="C113" s="80" t="e">
        <f>IF(B113=Données!$A$40,Données!$B$40,VLOOKUP(B113,Données!$D$3:$K$1003,2))</f>
        <v>#N/A</v>
      </c>
      <c r="D113" s="73" t="e">
        <f>IF(C113="Dummy",Données!$A$41,IF(C113&lt;&gt;Sem.03!C113,INT((R113+O113)/9),ROUNDDOWN(O113/P113,0)))</f>
        <v>#N/A</v>
      </c>
      <c r="E113" s="53"/>
      <c r="F113" s="53"/>
      <c r="G113" s="53"/>
      <c r="H113" s="53"/>
      <c r="I113" s="53"/>
      <c r="J113" s="53"/>
      <c r="K113" s="53"/>
      <c r="L113" s="53"/>
      <c r="M113" s="71">
        <f t="shared" si="24"/>
        <v>0</v>
      </c>
      <c r="N113" s="71">
        <f t="shared" si="25"/>
        <v>0</v>
      </c>
      <c r="O113" s="72" t="e">
        <f>IF(C113&lt;&gt;Sem.03!C113,VLOOKUP(B113,Données!$D$3:$K$1003,5)+M113,M113+Sem.03!O113)</f>
        <v>#N/A</v>
      </c>
      <c r="P113" s="71" t="e">
        <f>IF(C113&lt;&gt;Sem.03!C113,VLOOKUP(B113,$D$3:$J$1035,6)+N113,N113+Sem.03!P113)</f>
        <v>#N/A</v>
      </c>
    </row>
    <row r="114" spans="1:16" x14ac:dyDescent="0.3">
      <c r="A114" s="73" t="e">
        <f>VLOOKUP(B114,Données!$D$3:$K$1003,4)</f>
        <v>#N/A</v>
      </c>
      <c r="B114" s="99"/>
      <c r="C114" s="80" t="e">
        <f>IF(B114=Données!$A$40,Données!$B$40,VLOOKUP(B114,Données!$D$3:$K$1003,2))</f>
        <v>#N/A</v>
      </c>
      <c r="D114" s="73" t="e">
        <f>IF(C114="Dummy",Données!$A$41,IF(C114&lt;&gt;Sem.03!C114,INT((R114+O114)/9),ROUNDDOWN(O114/P114,0)))</f>
        <v>#N/A</v>
      </c>
      <c r="E114" s="53"/>
      <c r="F114" s="53"/>
      <c r="G114" s="53"/>
      <c r="H114" s="53"/>
      <c r="I114" s="53"/>
      <c r="J114" s="53"/>
      <c r="K114" s="53"/>
      <c r="L114" s="53"/>
      <c r="M114" s="71">
        <f t="shared" si="24"/>
        <v>0</v>
      </c>
      <c r="N114" s="71">
        <f t="shared" si="25"/>
        <v>0</v>
      </c>
      <c r="O114" s="72" t="e">
        <f>IF(C114&lt;&gt;Sem.03!C114,VLOOKUP(B114,Données!$D$3:$K$1003,5)+M114,M114+Sem.03!O114)</f>
        <v>#N/A</v>
      </c>
      <c r="P114" s="71" t="e">
        <f>IF(C114&lt;&gt;Sem.03!C114,VLOOKUP(B114,$D$3:$J$1035,6)+N114,N114+Sem.03!P114)</f>
        <v>#N/A</v>
      </c>
    </row>
    <row r="115" spans="1:16" x14ac:dyDescent="0.3">
      <c r="A115" s="73" t="e">
        <f>VLOOKUP(B115,Données!$D$3:$K$1003,4)</f>
        <v>#N/A</v>
      </c>
      <c r="B115" s="99"/>
      <c r="C115" s="80" t="e">
        <f>IF(B115=Données!$A$40,Données!$B$40,VLOOKUP(B115,Données!$D$3:$K$1003,2))</f>
        <v>#N/A</v>
      </c>
      <c r="D115" s="73" t="e">
        <f>IF(C115="Dummy",Données!$A$41,IF(C115&lt;&gt;Sem.03!C115,INT((R115+O115)/9),ROUNDDOWN(O115/P115,0)))</f>
        <v>#N/A</v>
      </c>
      <c r="E115" s="53"/>
      <c r="F115" s="53"/>
      <c r="G115" s="53"/>
      <c r="H115" s="53"/>
      <c r="I115" s="53"/>
      <c r="J115" s="53"/>
      <c r="K115" s="53"/>
      <c r="L115" s="53"/>
      <c r="M115" s="71">
        <f t="shared" si="24"/>
        <v>0</v>
      </c>
      <c r="N115" s="71">
        <f t="shared" si="25"/>
        <v>0</v>
      </c>
      <c r="O115" s="72" t="e">
        <f>IF(C115&lt;&gt;Sem.03!C115,VLOOKUP(B115,Données!$D$3:$K$1003,5)+M115,M115+Sem.03!O115)</f>
        <v>#N/A</v>
      </c>
      <c r="P115" s="71" t="e">
        <f>IF(C115&lt;&gt;Sem.03!C115,VLOOKUP(B115,$D$3:$J$1035,6)+N115,N115+Sem.03!P115)</f>
        <v>#N/A</v>
      </c>
    </row>
    <row r="116" spans="1:16" x14ac:dyDescent="0.3">
      <c r="A116" s="73" t="e">
        <f>VLOOKUP(B116,Données!$D$3:$K$1003,4)</f>
        <v>#N/A</v>
      </c>
      <c r="B116" s="99"/>
      <c r="C116" s="80" t="e">
        <f>IF(B116=Données!$A$40,Données!$B$40,VLOOKUP(B116,Données!$D$3:$K$1003,2))</f>
        <v>#N/A</v>
      </c>
      <c r="D116" s="73" t="e">
        <f>IF(C116="Dummy",Données!$A$41,IF(C116&lt;&gt;Sem.03!C116,INT((R116+O116)/9),ROUNDDOWN(O116/P116,0)))</f>
        <v>#N/A</v>
      </c>
      <c r="E116" s="53"/>
      <c r="F116" s="53"/>
      <c r="G116" s="53"/>
      <c r="H116" s="53"/>
      <c r="I116" s="53"/>
      <c r="J116" s="53"/>
      <c r="K116" s="53"/>
      <c r="L116" s="53"/>
      <c r="M116" s="71">
        <f t="shared" si="24"/>
        <v>0</v>
      </c>
      <c r="N116" s="71">
        <f t="shared" si="25"/>
        <v>0</v>
      </c>
      <c r="O116" s="72" t="e">
        <f>IF(C116&lt;&gt;Sem.03!C116,VLOOKUP(B116,Données!$D$3:$K$1003,5)+M116,M116+Sem.03!O116)</f>
        <v>#N/A</v>
      </c>
      <c r="P116" s="71" t="e">
        <f>IF(C116&lt;&gt;Sem.03!C116,VLOOKUP(B116,$D$3:$J$1035,6)+N116,N116+Sem.03!P116)</f>
        <v>#N/A</v>
      </c>
    </row>
    <row r="117" spans="1:16" x14ac:dyDescent="0.3">
      <c r="A117" s="75" t="s">
        <v>237</v>
      </c>
      <c r="B117" s="99"/>
      <c r="C117" s="94" t="e">
        <f>VLOOKUP(B117,Données!$D$3:$K$1003,2)</f>
        <v>#N/A</v>
      </c>
      <c r="D117" s="75" t="e">
        <f>VLOOKUP(B117,Données!$D$3:$K$1003,3)</f>
        <v>#N/A</v>
      </c>
      <c r="E117" s="53"/>
      <c r="F117" s="53"/>
      <c r="G117" s="53"/>
      <c r="H117" s="53"/>
      <c r="I117" s="53"/>
      <c r="J117" s="53"/>
      <c r="K117" s="53"/>
      <c r="L117" s="53"/>
      <c r="M117" s="95">
        <f t="shared" si="24"/>
        <v>0</v>
      </c>
      <c r="N117" s="95">
        <f t="shared" si="25"/>
        <v>0</v>
      </c>
      <c r="O117" s="96">
        <f>M117</f>
        <v>0</v>
      </c>
      <c r="P117" s="95">
        <f>N117</f>
        <v>0</v>
      </c>
    </row>
    <row r="118" spans="1:16" x14ac:dyDescent="0.3">
      <c r="A118" s="75" t="s">
        <v>237</v>
      </c>
      <c r="B118" s="99"/>
      <c r="C118" s="94" t="e">
        <f>VLOOKUP(B118,Données!$D$3:$K$1003,2)</f>
        <v>#N/A</v>
      </c>
      <c r="D118" s="75" t="e">
        <f>VLOOKUP(B118,Données!$D$3:$K$1003,3)</f>
        <v>#N/A</v>
      </c>
      <c r="E118" s="53"/>
      <c r="F118" s="53"/>
      <c r="G118" s="53"/>
      <c r="H118" s="53"/>
      <c r="I118" s="53"/>
      <c r="J118" s="53"/>
      <c r="K118" s="53"/>
      <c r="L118" s="53"/>
      <c r="M118" s="95">
        <f t="shared" si="24"/>
        <v>0</v>
      </c>
      <c r="N118" s="95">
        <f t="shared" si="25"/>
        <v>0</v>
      </c>
      <c r="O118" s="96">
        <f>M118</f>
        <v>0</v>
      </c>
      <c r="P118" s="95">
        <f>N118</f>
        <v>0</v>
      </c>
    </row>
    <row r="119" spans="1:16" x14ac:dyDescent="0.3">
      <c r="A119" s="90" t="s">
        <v>240</v>
      </c>
      <c r="B119" s="99"/>
      <c r="C119" s="91" t="e">
        <f>VLOOKUP(B119,Données!$D$3:$K$1003,2)</f>
        <v>#N/A</v>
      </c>
      <c r="D119" s="90" t="e">
        <f>IF(C119="Dummy",Données!$A$41,IF(C119&lt;&gt;Sem.03!C119,VLOOKUP(B119,Données!$D$3:$K$1003,3),ROUNDDOWN(O119/P119,0)))</f>
        <v>#N/A</v>
      </c>
      <c r="E119" s="53"/>
      <c r="F119" s="53"/>
      <c r="G119" s="53"/>
      <c r="H119" s="53"/>
      <c r="I119" s="53"/>
      <c r="J119" s="53"/>
      <c r="K119" s="53"/>
      <c r="L119" s="53"/>
      <c r="M119" s="92">
        <f t="shared" si="24"/>
        <v>0</v>
      </c>
      <c r="N119" s="92">
        <f t="shared" si="25"/>
        <v>0</v>
      </c>
      <c r="O119" s="93">
        <f>M119+Sem.03!O119</f>
        <v>0</v>
      </c>
      <c r="P119" s="92">
        <f>N119+Sem.03!P119</f>
        <v>0</v>
      </c>
    </row>
    <row r="120" spans="1:16" x14ac:dyDescent="0.3">
      <c r="A120" s="90" t="s">
        <v>240</v>
      </c>
      <c r="B120" s="99"/>
      <c r="C120" s="91" t="e">
        <f>VLOOKUP(B120,Données!$D$3:$K$1003,2)</f>
        <v>#N/A</v>
      </c>
      <c r="D120" s="90" t="e">
        <f>IF(C120="Dummy",Données!$A$41,IF(C120&lt;&gt;Sem.03!C120,VLOOKUP(B120,Données!$D$3:$K$1003,3),ROUNDDOWN(O120/P120,0)))</f>
        <v>#N/A</v>
      </c>
      <c r="E120" s="53"/>
      <c r="F120" s="53"/>
      <c r="G120" s="53"/>
      <c r="H120" s="53"/>
      <c r="I120" s="53"/>
      <c r="J120" s="53"/>
      <c r="K120" s="53"/>
      <c r="L120" s="53"/>
      <c r="M120" s="92">
        <f t="shared" si="24"/>
        <v>0</v>
      </c>
      <c r="N120" s="92">
        <f t="shared" si="25"/>
        <v>0</v>
      </c>
      <c r="O120" s="93">
        <f>M120+Sem.03!O120</f>
        <v>0</v>
      </c>
      <c r="P120" s="92">
        <f>N120+Sem.03!P120</f>
        <v>0</v>
      </c>
    </row>
    <row r="121" spans="1:16" x14ac:dyDescent="0.3">
      <c r="A121" s="70" t="s">
        <v>65</v>
      </c>
      <c r="B121" s="64"/>
      <c r="C121" s="65"/>
      <c r="D121" s="64"/>
      <c r="E121" s="55" t="e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#N/A</v>
      </c>
      <c r="F121" s="55" t="e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#N/A</v>
      </c>
      <c r="G121" s="55" t="e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=D115,IF(G116=0,SUM(G112:G116)+D116,SUM(G112:G116))))))))))))))))</f>
        <v>#N/A</v>
      </c>
      <c r="H121" s="67"/>
      <c r="I121" s="67"/>
      <c r="J121" s="67"/>
      <c r="K121" s="67"/>
      <c r="L121" s="67"/>
      <c r="M121" s="69" t="str">
        <f>IF(SUM(E112:G118)=0,"",SUM(E121:G121))</f>
        <v/>
      </c>
      <c r="N121" s="67"/>
      <c r="O121" s="68"/>
      <c r="P121" s="67"/>
    </row>
    <row r="122" spans="1:16" x14ac:dyDescent="0.3">
      <c r="A122" s="73" t="e">
        <f>VLOOKUP(B122,Données!$D$3:$K$1003,4)</f>
        <v>#N/A</v>
      </c>
      <c r="B122" s="99"/>
      <c r="C122" s="80" t="e">
        <f>IF(B122=Données!$A$40,Données!$B$40,VLOOKUP(B122,Données!$D$3:$K$1003,2))</f>
        <v>#N/A</v>
      </c>
      <c r="D122" s="73" t="e">
        <f>IF(C122="Dummy",Données!$A$41,IF(C122&lt;&gt;Sem.03!C122,INT((R122+O122)/9),ROUNDDOWN(O122/P122,0)))</f>
        <v>#N/A</v>
      </c>
      <c r="E122" s="53"/>
      <c r="F122" s="53"/>
      <c r="G122" s="53"/>
      <c r="H122" s="53"/>
      <c r="I122" s="53"/>
      <c r="J122" s="53"/>
      <c r="K122" s="53"/>
      <c r="L122" s="53"/>
      <c r="M122" s="71">
        <f t="shared" si="24"/>
        <v>0</v>
      </c>
      <c r="N122" s="71">
        <f t="shared" si="25"/>
        <v>0</v>
      </c>
      <c r="O122" s="72" t="e">
        <f>IF(C122&lt;&gt;Sem.03!C122,VLOOKUP(B122,Données!$D$3:$K$1003,5)+M122,M122+Sem.03!O122)</f>
        <v>#N/A</v>
      </c>
      <c r="P122" s="71" t="e">
        <f>IF(C122&lt;&gt;Sem.03!C122,VLOOKUP(B122,$D$3:$J$1035,6)+N122,N122+Sem.03!P122)</f>
        <v>#N/A</v>
      </c>
    </row>
    <row r="123" spans="1:16" x14ac:dyDescent="0.3">
      <c r="A123" s="73" t="e">
        <f>VLOOKUP(B123,Données!$D$3:$K$1003,4)</f>
        <v>#N/A</v>
      </c>
      <c r="B123" s="99"/>
      <c r="C123" s="80" t="e">
        <f>IF(B123=Données!$A$40,Données!$B$40,VLOOKUP(B123,Données!$D$3:$K$1003,2))</f>
        <v>#N/A</v>
      </c>
      <c r="D123" s="73" t="e">
        <f>IF(C123="Dummy",Données!$A$41,IF(C123&lt;&gt;Sem.03!C123,INT((R123+O123)/9),ROUNDDOWN(O123/P123,0)))</f>
        <v>#N/A</v>
      </c>
      <c r="E123" s="53"/>
      <c r="F123" s="53"/>
      <c r="G123" s="53"/>
      <c r="H123" s="53"/>
      <c r="I123" s="53"/>
      <c r="J123" s="53"/>
      <c r="K123" s="53"/>
      <c r="L123" s="53"/>
      <c r="M123" s="71">
        <f t="shared" si="24"/>
        <v>0</v>
      </c>
      <c r="N123" s="71">
        <f t="shared" si="25"/>
        <v>0</v>
      </c>
      <c r="O123" s="72" t="e">
        <f>IF(C123&lt;&gt;Sem.03!C123,VLOOKUP(B123,Données!$D$3:$K$1003,5)+M123,M123+Sem.03!O123)</f>
        <v>#N/A</v>
      </c>
      <c r="P123" s="71" t="e">
        <f>IF(C123&lt;&gt;Sem.03!C123,VLOOKUP(B123,$D$3:$J$1035,6)+N123,N123+Sem.03!P123)</f>
        <v>#N/A</v>
      </c>
    </row>
    <row r="124" spans="1:16" x14ac:dyDescent="0.3">
      <c r="A124" s="73" t="e">
        <f>VLOOKUP(B124,Données!$D$3:$K$1003,4)</f>
        <v>#N/A</v>
      </c>
      <c r="B124" s="99"/>
      <c r="C124" s="80" t="e">
        <f>IF(B124=Données!$A$40,Données!$B$40,VLOOKUP(B124,Données!$D$3:$K$1003,2))</f>
        <v>#N/A</v>
      </c>
      <c r="D124" s="73" t="e">
        <f>IF(C124="Dummy",Données!$A$41,IF(C124&lt;&gt;Sem.03!C124,INT((R124+O124)/9),ROUNDDOWN(O124/P124,0)))</f>
        <v>#N/A</v>
      </c>
      <c r="E124" s="53"/>
      <c r="F124" s="53"/>
      <c r="G124" s="53"/>
      <c r="H124" s="53"/>
      <c r="I124" s="53"/>
      <c r="J124" s="53"/>
      <c r="K124" s="53"/>
      <c r="L124" s="53"/>
      <c r="M124" s="71">
        <f t="shared" si="24"/>
        <v>0</v>
      </c>
      <c r="N124" s="71">
        <f t="shared" si="25"/>
        <v>0</v>
      </c>
      <c r="O124" s="72" t="e">
        <f>IF(C124&lt;&gt;Sem.03!C124,VLOOKUP(B124,Données!$D$3:$K$1003,5)+M124,M124+Sem.03!O124)</f>
        <v>#N/A</v>
      </c>
      <c r="P124" s="71" t="e">
        <f>IF(C124&lt;&gt;Sem.03!C124,VLOOKUP(B124,$D$3:$J$1035,6)+N124,N124+Sem.03!P124)</f>
        <v>#N/A</v>
      </c>
    </row>
    <row r="125" spans="1:16" x14ac:dyDescent="0.3">
      <c r="A125" s="73" t="e">
        <f>VLOOKUP(B125,Données!$D$3:$K$1003,4)</f>
        <v>#N/A</v>
      </c>
      <c r="B125" s="99"/>
      <c r="C125" s="80" t="e">
        <f>IF(B125=Données!$A$40,Données!$B$40,VLOOKUP(B125,Données!$D$3:$K$1003,2))</f>
        <v>#N/A</v>
      </c>
      <c r="D125" s="73" t="e">
        <f>IF(C125="Dummy",Données!$A$41,IF(C125&lt;&gt;Sem.03!C125,INT((R125+O125)/9),ROUNDDOWN(O125/P125,0)))</f>
        <v>#N/A</v>
      </c>
      <c r="E125" s="53"/>
      <c r="F125" s="53"/>
      <c r="G125" s="53"/>
      <c r="H125" s="53"/>
      <c r="I125" s="53"/>
      <c r="J125" s="53"/>
      <c r="K125" s="53"/>
      <c r="L125" s="53"/>
      <c r="M125" s="71">
        <f t="shared" si="24"/>
        <v>0</v>
      </c>
      <c r="N125" s="71">
        <f t="shared" si="25"/>
        <v>0</v>
      </c>
      <c r="O125" s="72" t="e">
        <f>IF(C125&lt;&gt;Sem.03!C125,VLOOKUP(B125,Données!$D$3:$K$1003,5)+M125,M125+Sem.03!O125)</f>
        <v>#N/A</v>
      </c>
      <c r="P125" s="71" t="e">
        <f>IF(C125&lt;&gt;Sem.03!C125,VLOOKUP(B125,$D$3:$J$1035,6)+N125,N125+Sem.03!P125)</f>
        <v>#N/A</v>
      </c>
    </row>
    <row r="126" spans="1:16" x14ac:dyDescent="0.3">
      <c r="A126" s="73" t="e">
        <f>VLOOKUP(B126,Données!$D$3:$K$1003,4)</f>
        <v>#N/A</v>
      </c>
      <c r="B126" s="99"/>
      <c r="C126" s="80" t="e">
        <f>IF(B126=Données!$A$40,Données!$B$40,VLOOKUP(B126,Données!$D$3:$K$1003,2))</f>
        <v>#N/A</v>
      </c>
      <c r="D126" s="73" t="e">
        <f>IF(C126="Dummy",Données!$A$41,IF(C126&lt;&gt;Sem.03!C126,INT((R126+O126)/9),ROUNDDOWN(O126/P126,0)))</f>
        <v>#N/A</v>
      </c>
      <c r="E126" s="53"/>
      <c r="F126" s="53"/>
      <c r="G126" s="53"/>
      <c r="H126" s="53"/>
      <c r="I126" s="53"/>
      <c r="J126" s="53"/>
      <c r="K126" s="53"/>
      <c r="L126" s="53"/>
      <c r="M126" s="71">
        <f t="shared" si="24"/>
        <v>0</v>
      </c>
      <c r="N126" s="71">
        <f t="shared" si="25"/>
        <v>0</v>
      </c>
      <c r="O126" s="72" t="e">
        <f>IF(C126&lt;&gt;Sem.03!C126,VLOOKUP(B126,Données!$D$3:$K$1003,5)+M126,M126+Sem.03!O126)</f>
        <v>#N/A</v>
      </c>
      <c r="P126" s="71" t="e">
        <f>IF(C126&lt;&gt;Sem.03!C126,VLOOKUP(B126,$D$3:$J$1035,6)+N126,N126+Sem.03!P126)</f>
        <v>#N/A</v>
      </c>
    </row>
    <row r="127" spans="1:16" x14ac:dyDescent="0.3">
      <c r="A127" s="75" t="s">
        <v>237</v>
      </c>
      <c r="B127" s="99"/>
      <c r="C127" s="94" t="e">
        <f>VLOOKUP(B127,Données!$D$3:$K$1003,2)</f>
        <v>#N/A</v>
      </c>
      <c r="D127" s="75" t="e">
        <f>VLOOKUP(B127,Données!$D$3:$K$1003,3)</f>
        <v>#N/A</v>
      </c>
      <c r="E127" s="53"/>
      <c r="F127" s="53"/>
      <c r="G127" s="53"/>
      <c r="H127" s="53"/>
      <c r="I127" s="53"/>
      <c r="J127" s="53"/>
      <c r="K127" s="53"/>
      <c r="L127" s="53"/>
      <c r="M127" s="95">
        <f t="shared" si="24"/>
        <v>0</v>
      </c>
      <c r="N127" s="95">
        <f t="shared" si="25"/>
        <v>0</v>
      </c>
      <c r="O127" s="96">
        <f>M127</f>
        <v>0</v>
      </c>
      <c r="P127" s="95">
        <f>N127</f>
        <v>0</v>
      </c>
    </row>
    <row r="128" spans="1:16" x14ac:dyDescent="0.3">
      <c r="A128" s="75" t="s">
        <v>237</v>
      </c>
      <c r="B128" s="99"/>
      <c r="C128" s="94" t="e">
        <f>VLOOKUP(B128,Données!$D$3:$K$1003,2)</f>
        <v>#N/A</v>
      </c>
      <c r="D128" s="75" t="e">
        <f>VLOOKUP(B128,Données!$D$3:$K$1003,3)</f>
        <v>#N/A</v>
      </c>
      <c r="E128" s="53"/>
      <c r="F128" s="53"/>
      <c r="G128" s="53"/>
      <c r="H128" s="53"/>
      <c r="I128" s="53"/>
      <c r="J128" s="53"/>
      <c r="K128" s="53"/>
      <c r="L128" s="53"/>
      <c r="M128" s="95">
        <f t="shared" si="24"/>
        <v>0</v>
      </c>
      <c r="N128" s="95">
        <f t="shared" si="25"/>
        <v>0</v>
      </c>
      <c r="O128" s="96">
        <f>M128</f>
        <v>0</v>
      </c>
      <c r="P128" s="95">
        <f>N128</f>
        <v>0</v>
      </c>
    </row>
    <row r="129" spans="1:16" x14ac:dyDescent="0.3">
      <c r="A129" s="90" t="s">
        <v>240</v>
      </c>
      <c r="B129" s="99"/>
      <c r="C129" s="91" t="e">
        <f>VLOOKUP(B129,Données!$D$3:$K$1003,2)</f>
        <v>#N/A</v>
      </c>
      <c r="D129" s="90" t="e">
        <f>IF(C129="Dummy",Données!$A$41,IF(C129&lt;&gt;Sem.03!C129,VLOOKUP(B129,Données!$D$3:$K$1003,3),ROUNDDOWN(O129/P129,0)))</f>
        <v>#N/A</v>
      </c>
      <c r="E129" s="53"/>
      <c r="F129" s="53"/>
      <c r="G129" s="53"/>
      <c r="H129" s="53"/>
      <c r="I129" s="53"/>
      <c r="J129" s="53"/>
      <c r="K129" s="53"/>
      <c r="L129" s="53"/>
      <c r="M129" s="92">
        <f t="shared" si="24"/>
        <v>0</v>
      </c>
      <c r="N129" s="92">
        <f t="shared" si="25"/>
        <v>0</v>
      </c>
      <c r="O129" s="93">
        <f>M129+Sem.03!O129</f>
        <v>0</v>
      </c>
      <c r="P129" s="92">
        <f>N129+Sem.03!P129</f>
        <v>0</v>
      </c>
    </row>
    <row r="130" spans="1:16" x14ac:dyDescent="0.3">
      <c r="A130" s="90" t="s">
        <v>240</v>
      </c>
      <c r="B130" s="99"/>
      <c r="C130" s="91" t="e">
        <f>VLOOKUP(B130,Données!$D$3:$K$1003,2)</f>
        <v>#N/A</v>
      </c>
      <c r="D130" s="90" t="e">
        <f>IF(C130="Dummy",Données!$A$41,IF(C130&lt;&gt;Sem.03!C130,VLOOKUP(B130,Données!$D$3:$K$1003,3),ROUNDDOWN(O130/P130,0)))</f>
        <v>#N/A</v>
      </c>
      <c r="E130" s="53"/>
      <c r="F130" s="53"/>
      <c r="G130" s="53"/>
      <c r="H130" s="53"/>
      <c r="I130" s="53"/>
      <c r="J130" s="53"/>
      <c r="K130" s="53"/>
      <c r="L130" s="53"/>
      <c r="M130" s="92">
        <f t="shared" si="24"/>
        <v>0</v>
      </c>
      <c r="N130" s="92">
        <f t="shared" si="25"/>
        <v>0</v>
      </c>
      <c r="O130" s="93">
        <f>M130+Sem.03!O130</f>
        <v>0</v>
      </c>
      <c r="P130" s="92">
        <f>N130+Sem.03!P130</f>
        <v>0</v>
      </c>
    </row>
    <row r="131" spans="1:16" x14ac:dyDescent="0.3">
      <c r="A131" s="70" t="s">
        <v>66</v>
      </c>
      <c r="B131" s="64"/>
      <c r="C131" s="65"/>
      <c r="D131" s="64"/>
      <c r="E131" s="55" t="e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#N/A</v>
      </c>
      <c r="F131" s="55" t="e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#N/A</v>
      </c>
      <c r="G131" s="55" t="e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=D125,IF(G126=0,SUM(G122:G126)+D126,SUM(G122:G126))))))))))))))))</f>
        <v>#N/A</v>
      </c>
      <c r="H131" s="67"/>
      <c r="I131" s="67"/>
      <c r="J131" s="67"/>
      <c r="K131" s="67"/>
      <c r="L131" s="67"/>
      <c r="M131" s="69" t="str">
        <f>IF(SUM(E122:G128)=0,"",SUM(E131:G131))</f>
        <v/>
      </c>
      <c r="N131" s="67"/>
      <c r="O131" s="68"/>
      <c r="P131" s="67"/>
    </row>
    <row r="132" spans="1:16" x14ac:dyDescent="0.3">
      <c r="A132" s="73" t="e">
        <f>VLOOKUP(B132,Données!$D$3:$K$1003,4)</f>
        <v>#N/A</v>
      </c>
      <c r="B132" s="99"/>
      <c r="C132" s="80" t="e">
        <f>IF(B132=Données!$A$40,Données!$B$40,VLOOKUP(B132,Données!$D$3:$K$1003,2))</f>
        <v>#N/A</v>
      </c>
      <c r="D132" s="73" t="e">
        <f>IF(C132="Dummy",Données!$A$41,IF(C132&lt;&gt;Sem.03!C132,INT((R132+O132)/9),ROUNDDOWN(O132/P132,0)))</f>
        <v>#N/A</v>
      </c>
      <c r="E132" s="53"/>
      <c r="F132" s="53"/>
      <c r="G132" s="53"/>
      <c r="H132" s="53"/>
      <c r="I132" s="53"/>
      <c r="J132" s="53"/>
      <c r="K132" s="53"/>
      <c r="L132" s="53"/>
      <c r="M132" s="71">
        <f t="shared" si="24"/>
        <v>0</v>
      </c>
      <c r="N132" s="71">
        <f t="shared" si="25"/>
        <v>0</v>
      </c>
      <c r="O132" s="72" t="e">
        <f>IF(C132&lt;&gt;Sem.03!C132,VLOOKUP(B132,Données!$D$3:$K$1003,5)+M132,M132+Sem.03!O132)</f>
        <v>#N/A</v>
      </c>
      <c r="P132" s="71" t="e">
        <f>IF(C132&lt;&gt;Sem.03!C132,VLOOKUP(B132,$D$3:$J$1035,6)+N132,N132+Sem.03!P132)</f>
        <v>#N/A</v>
      </c>
    </row>
    <row r="133" spans="1:16" x14ac:dyDescent="0.3">
      <c r="A133" s="73" t="e">
        <f>VLOOKUP(B133,Données!$D$3:$K$1003,4)</f>
        <v>#N/A</v>
      </c>
      <c r="B133" s="99"/>
      <c r="C133" s="80" t="e">
        <f>IF(B133=Données!$A$40,Données!$B$40,VLOOKUP(B133,Données!$D$3:$K$1003,2))</f>
        <v>#N/A</v>
      </c>
      <c r="D133" s="73" t="e">
        <f>IF(C133="Dummy",Données!$A$41,IF(C133&lt;&gt;Sem.03!C133,INT((R133+O133)/9),ROUNDDOWN(O133/P133,0)))</f>
        <v>#N/A</v>
      </c>
      <c r="E133" s="53"/>
      <c r="F133" s="53"/>
      <c r="G133" s="53"/>
      <c r="H133" s="53"/>
      <c r="I133" s="53"/>
      <c r="J133" s="53"/>
      <c r="K133" s="53"/>
      <c r="L133" s="53"/>
      <c r="M133" s="71">
        <f t="shared" si="24"/>
        <v>0</v>
      </c>
      <c r="N133" s="71">
        <f t="shared" si="25"/>
        <v>0</v>
      </c>
      <c r="O133" s="72" t="e">
        <f>IF(C133&lt;&gt;Sem.03!C133,VLOOKUP(B133,Données!$D$3:$K$1003,5)+M133,M133+Sem.03!O133)</f>
        <v>#N/A</v>
      </c>
      <c r="P133" s="71" t="e">
        <f>IF(C133&lt;&gt;Sem.03!C133,VLOOKUP(B133,$D$3:$J$1035,6)+N133,N133+Sem.03!P133)</f>
        <v>#N/A</v>
      </c>
    </row>
    <row r="134" spans="1:16" x14ac:dyDescent="0.3">
      <c r="A134" s="73" t="e">
        <f>VLOOKUP(B134,Données!$D$3:$K$1003,4)</f>
        <v>#N/A</v>
      </c>
      <c r="B134" s="99"/>
      <c r="C134" s="80" t="e">
        <f>IF(B134=Données!$A$40,Données!$B$40,VLOOKUP(B134,Données!$D$3:$K$1003,2))</f>
        <v>#N/A</v>
      </c>
      <c r="D134" s="73" t="e">
        <f>IF(C134="Dummy",Données!$A$41,IF(C134&lt;&gt;Sem.03!C134,INT((R134+O134)/9),ROUNDDOWN(O134/P134,0)))</f>
        <v>#N/A</v>
      </c>
      <c r="E134" s="53"/>
      <c r="F134" s="53"/>
      <c r="G134" s="53"/>
      <c r="H134" s="53"/>
      <c r="I134" s="53"/>
      <c r="J134" s="53"/>
      <c r="K134" s="53"/>
      <c r="L134" s="53"/>
      <c r="M134" s="71">
        <f t="shared" si="24"/>
        <v>0</v>
      </c>
      <c r="N134" s="71">
        <f t="shared" si="25"/>
        <v>0</v>
      </c>
      <c r="O134" s="72" t="e">
        <f>IF(C134&lt;&gt;Sem.03!C134,VLOOKUP(B134,Données!$D$3:$K$1003,5)+M134,M134+Sem.03!O134)</f>
        <v>#N/A</v>
      </c>
      <c r="P134" s="71" t="e">
        <f>IF(C134&lt;&gt;Sem.03!C134,VLOOKUP(B134,$D$3:$J$1035,6)+N134,N134+Sem.03!P134)</f>
        <v>#N/A</v>
      </c>
    </row>
    <row r="135" spans="1:16" x14ac:dyDescent="0.3">
      <c r="A135" s="73" t="e">
        <f>VLOOKUP(B135,Données!$D$3:$K$1003,4)</f>
        <v>#N/A</v>
      </c>
      <c r="B135" s="99"/>
      <c r="C135" s="80" t="e">
        <f>IF(B135=Données!$A$40,Données!$B$40,VLOOKUP(B135,Données!$D$3:$K$1003,2))</f>
        <v>#N/A</v>
      </c>
      <c r="D135" s="73" t="e">
        <f>IF(C135="Dummy",Données!$A$41,IF(C135&lt;&gt;Sem.03!C135,INT((R135+O135)/9),ROUNDDOWN(O135/P135,0)))</f>
        <v>#N/A</v>
      </c>
      <c r="E135" s="53"/>
      <c r="F135" s="53"/>
      <c r="G135" s="53"/>
      <c r="H135" s="53"/>
      <c r="I135" s="53"/>
      <c r="J135" s="53"/>
      <c r="K135" s="53"/>
      <c r="L135" s="53"/>
      <c r="M135" s="71">
        <f t="shared" si="24"/>
        <v>0</v>
      </c>
      <c r="N135" s="71">
        <f t="shared" si="25"/>
        <v>0</v>
      </c>
      <c r="O135" s="72" t="e">
        <f>IF(C135&lt;&gt;Sem.03!C135,VLOOKUP(B135,Données!$D$3:$K$1003,5)+M135,M135+Sem.03!O135)</f>
        <v>#N/A</v>
      </c>
      <c r="P135" s="71" t="e">
        <f>IF(C135&lt;&gt;Sem.03!C135,VLOOKUP(B135,$D$3:$J$1035,6)+N135,N135+Sem.03!P135)</f>
        <v>#N/A</v>
      </c>
    </row>
    <row r="136" spans="1:16" x14ac:dyDescent="0.3">
      <c r="A136" s="73" t="e">
        <f>VLOOKUP(B136,Données!$D$3:$K$1003,4)</f>
        <v>#N/A</v>
      </c>
      <c r="B136" s="99"/>
      <c r="C136" s="80" t="e">
        <f>IF(B136=Données!$A$40,Données!$B$40,VLOOKUP(B136,Données!$D$3:$K$1003,2))</f>
        <v>#N/A</v>
      </c>
      <c r="D136" s="73" t="e">
        <f>IF(C136="Dummy",Données!$A$41,IF(C136&lt;&gt;Sem.03!C136,INT((R136+O136)/9),ROUNDDOWN(O136/P136,0)))</f>
        <v>#N/A</v>
      </c>
      <c r="E136" s="53"/>
      <c r="F136" s="53"/>
      <c r="G136" s="53"/>
      <c r="H136" s="53"/>
      <c r="I136" s="53"/>
      <c r="J136" s="53"/>
      <c r="K136" s="53"/>
      <c r="L136" s="53"/>
      <c r="M136" s="71">
        <f t="shared" si="24"/>
        <v>0</v>
      </c>
      <c r="N136" s="71">
        <f t="shared" si="25"/>
        <v>0</v>
      </c>
      <c r="O136" s="72" t="e">
        <f>IF(C136&lt;&gt;Sem.03!C136,VLOOKUP(B136,Données!$D$3:$K$1003,5)+M136,M136+Sem.03!O136)</f>
        <v>#N/A</v>
      </c>
      <c r="P136" s="71" t="e">
        <f>IF(C136&lt;&gt;Sem.03!C136,VLOOKUP(B136,$D$3:$J$1035,6)+N136,N136+Sem.03!P136)</f>
        <v>#N/A</v>
      </c>
    </row>
    <row r="137" spans="1:16" x14ac:dyDescent="0.3">
      <c r="A137" s="75" t="s">
        <v>237</v>
      </c>
      <c r="B137" s="99"/>
      <c r="C137" s="94" t="e">
        <f>VLOOKUP(B137,Données!$D$3:$K$1003,2)</f>
        <v>#N/A</v>
      </c>
      <c r="D137" s="75" t="e">
        <f>VLOOKUP(B137,Données!$D$3:$K$1003,3)</f>
        <v>#N/A</v>
      </c>
      <c r="E137" s="53"/>
      <c r="F137" s="53"/>
      <c r="G137" s="53"/>
      <c r="H137" s="53"/>
      <c r="I137" s="53"/>
      <c r="J137" s="53"/>
      <c r="K137" s="53"/>
      <c r="L137" s="53"/>
      <c r="M137" s="95">
        <f t="shared" si="24"/>
        <v>0</v>
      </c>
      <c r="N137" s="95">
        <f t="shared" si="25"/>
        <v>0</v>
      </c>
      <c r="O137" s="96">
        <f>M137</f>
        <v>0</v>
      </c>
      <c r="P137" s="95">
        <f>N137</f>
        <v>0</v>
      </c>
    </row>
    <row r="138" spans="1:16" x14ac:dyDescent="0.3">
      <c r="A138" s="75" t="s">
        <v>237</v>
      </c>
      <c r="B138" s="99"/>
      <c r="C138" s="94" t="e">
        <f>VLOOKUP(B138,Données!$D$3:$K$1003,2)</f>
        <v>#N/A</v>
      </c>
      <c r="D138" s="75" t="e">
        <f>VLOOKUP(B138,Données!$D$3:$K$1003,3)</f>
        <v>#N/A</v>
      </c>
      <c r="E138" s="53"/>
      <c r="F138" s="53"/>
      <c r="G138" s="53"/>
      <c r="H138" s="53"/>
      <c r="I138" s="53"/>
      <c r="J138" s="53"/>
      <c r="K138" s="53"/>
      <c r="L138" s="53"/>
      <c r="M138" s="95">
        <f t="shared" si="24"/>
        <v>0</v>
      </c>
      <c r="N138" s="95">
        <f t="shared" si="25"/>
        <v>0</v>
      </c>
      <c r="O138" s="96">
        <f>M138</f>
        <v>0</v>
      </c>
      <c r="P138" s="95">
        <f>N138</f>
        <v>0</v>
      </c>
    </row>
    <row r="139" spans="1:16" x14ac:dyDescent="0.3">
      <c r="A139" s="90" t="s">
        <v>240</v>
      </c>
      <c r="B139" s="99"/>
      <c r="C139" s="91" t="e">
        <f>VLOOKUP(B139,Données!$D$3:$K$1003,2)</f>
        <v>#N/A</v>
      </c>
      <c r="D139" s="90" t="e">
        <f>IF(C139="Dummy",Données!$A$41,IF(C139&lt;&gt;Sem.03!C139,VLOOKUP(B139,Données!$D$3:$K$1003,3),ROUNDDOWN(O139/P139,0)))</f>
        <v>#N/A</v>
      </c>
      <c r="E139" s="53"/>
      <c r="F139" s="53"/>
      <c r="G139" s="53"/>
      <c r="H139" s="53"/>
      <c r="I139" s="53"/>
      <c r="J139" s="53"/>
      <c r="K139" s="53"/>
      <c r="L139" s="53"/>
      <c r="M139" s="92">
        <f t="shared" si="24"/>
        <v>0</v>
      </c>
      <c r="N139" s="92">
        <f t="shared" si="25"/>
        <v>0</v>
      </c>
      <c r="O139" s="93">
        <f>M139+Sem.03!O139</f>
        <v>0</v>
      </c>
      <c r="P139" s="92">
        <f>N139+Sem.03!P139</f>
        <v>0</v>
      </c>
    </row>
    <row r="140" spans="1:16" x14ac:dyDescent="0.3">
      <c r="A140" s="90" t="s">
        <v>240</v>
      </c>
      <c r="B140" s="99"/>
      <c r="C140" s="91" t="e">
        <f>VLOOKUP(B140,Données!$D$3:$K$1003,2)</f>
        <v>#N/A</v>
      </c>
      <c r="D140" s="90" t="e">
        <f>IF(C140="Dummy",Données!$A$41,IF(C140&lt;&gt;Sem.03!C140,VLOOKUP(B140,Données!$D$3:$K$1003,3),ROUNDDOWN(O140/P140,0)))</f>
        <v>#N/A</v>
      </c>
      <c r="E140" s="53"/>
      <c r="F140" s="53"/>
      <c r="G140" s="53"/>
      <c r="H140" s="53"/>
      <c r="I140" s="53"/>
      <c r="J140" s="53"/>
      <c r="K140" s="53"/>
      <c r="L140" s="53"/>
      <c r="M140" s="92">
        <f t="shared" si="24"/>
        <v>0</v>
      </c>
      <c r="N140" s="92">
        <f t="shared" si="25"/>
        <v>0</v>
      </c>
      <c r="O140" s="93">
        <f>M140+Sem.03!O140</f>
        <v>0</v>
      </c>
      <c r="P140" s="92">
        <f>N140+Sem.03!P140</f>
        <v>0</v>
      </c>
    </row>
    <row r="141" spans="1:16" x14ac:dyDescent="0.3">
      <c r="A141" s="70" t="s">
        <v>67</v>
      </c>
      <c r="B141" s="64"/>
      <c r="C141" s="65"/>
      <c r="D141" s="64"/>
      <c r="E141" s="55" t="e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#N/A</v>
      </c>
      <c r="F141" s="55" t="e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#N/A</v>
      </c>
      <c r="G141" s="55" t="e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=D135,IF(G136=0,SUM(G132:G136)+D136,SUM(G132:G136))))))))))))))))</f>
        <v>#N/A</v>
      </c>
      <c r="H141" s="67"/>
      <c r="I141" s="67"/>
      <c r="J141" s="67"/>
      <c r="K141" s="67"/>
      <c r="L141" s="67"/>
      <c r="M141" s="69" t="str">
        <f>IF(SUM(E132:G138)=0,"",SUM(E141:G141))</f>
        <v/>
      </c>
      <c r="N141" s="67"/>
      <c r="O141" s="68"/>
      <c r="P141" s="67"/>
    </row>
    <row r="142" spans="1:16" x14ac:dyDescent="0.3">
      <c r="A142" s="73" t="e">
        <f>VLOOKUP(B142,Données!$D$3:$K$1003,4)</f>
        <v>#N/A</v>
      </c>
      <c r="B142" s="99"/>
      <c r="C142" s="80" t="e">
        <f>IF(B142=Données!$A$40,Données!$B$40,VLOOKUP(B142,Données!$D$3:$K$1003,2))</f>
        <v>#N/A</v>
      </c>
      <c r="D142" s="73" t="e">
        <f>IF(C142="Dummy",Données!$A$41,IF(C142&lt;&gt;Sem.03!C142,INT((R142+O142)/9),ROUNDDOWN(O142/P142,0)))</f>
        <v>#N/A</v>
      </c>
      <c r="E142" s="53"/>
      <c r="F142" s="53"/>
      <c r="G142" s="53"/>
      <c r="H142" s="53"/>
      <c r="I142" s="53"/>
      <c r="J142" s="53"/>
      <c r="K142" s="53"/>
      <c r="L142" s="53"/>
      <c r="M142" s="71">
        <f t="shared" si="24"/>
        <v>0</v>
      </c>
      <c r="N142" s="71">
        <f t="shared" si="25"/>
        <v>0</v>
      </c>
      <c r="O142" s="72" t="e">
        <f>IF(C142&lt;&gt;Sem.03!C142,VLOOKUP(B142,Données!$D$3:$K$1003,5)+M142,M142+Sem.03!O142)</f>
        <v>#N/A</v>
      </c>
      <c r="P142" s="71" t="e">
        <f>IF(C142&lt;&gt;Sem.03!C142,VLOOKUP(B142,$D$3:$J$1035,6)+N142,N142+Sem.03!P142)</f>
        <v>#N/A</v>
      </c>
    </row>
    <row r="143" spans="1:16" x14ac:dyDescent="0.3">
      <c r="A143" s="73" t="e">
        <f>VLOOKUP(B143,Données!$D$3:$K$1003,4)</f>
        <v>#N/A</v>
      </c>
      <c r="B143" s="99"/>
      <c r="C143" s="80" t="e">
        <f>IF(B143=Données!$A$40,Données!$B$40,VLOOKUP(B143,Données!$D$3:$K$1003,2))</f>
        <v>#N/A</v>
      </c>
      <c r="D143" s="73" t="e">
        <f>IF(C143="Dummy",Données!$A$41,IF(C143&lt;&gt;Sem.03!C143,INT((R143+O143)/9),ROUNDDOWN(O143/P143,0)))</f>
        <v>#N/A</v>
      </c>
      <c r="E143" s="53"/>
      <c r="F143" s="53"/>
      <c r="G143" s="53"/>
      <c r="H143" s="53"/>
      <c r="I143" s="53"/>
      <c r="J143" s="53"/>
      <c r="K143" s="53"/>
      <c r="L143" s="53"/>
      <c r="M143" s="71">
        <f t="shared" si="24"/>
        <v>0</v>
      </c>
      <c r="N143" s="71">
        <f t="shared" si="25"/>
        <v>0</v>
      </c>
      <c r="O143" s="72" t="e">
        <f>IF(C143&lt;&gt;Sem.03!C143,VLOOKUP(B143,Données!$D$3:$K$1003,5)+M143,M143+Sem.03!O143)</f>
        <v>#N/A</v>
      </c>
      <c r="P143" s="71" t="e">
        <f>IF(C143&lt;&gt;Sem.03!C143,VLOOKUP(B143,$D$3:$J$1035,6)+N143,N143+Sem.03!P143)</f>
        <v>#N/A</v>
      </c>
    </row>
    <row r="144" spans="1:16" x14ac:dyDescent="0.3">
      <c r="A144" s="73" t="e">
        <f>VLOOKUP(B144,Données!$D$3:$K$1003,4)</f>
        <v>#N/A</v>
      </c>
      <c r="B144" s="99"/>
      <c r="C144" s="80" t="e">
        <f>IF(B144=Données!$A$40,Données!$B$40,VLOOKUP(B144,Données!$D$3:$K$1003,2))</f>
        <v>#N/A</v>
      </c>
      <c r="D144" s="73" t="e">
        <f>IF(C144="Dummy",Données!$A$41,IF(C144&lt;&gt;Sem.03!C144,INT((R144+O144)/9),ROUNDDOWN(O144/P144,0)))</f>
        <v>#N/A</v>
      </c>
      <c r="E144" s="53"/>
      <c r="F144" s="53"/>
      <c r="G144" s="53"/>
      <c r="H144" s="53"/>
      <c r="I144" s="53"/>
      <c r="J144" s="53"/>
      <c r="K144" s="53"/>
      <c r="L144" s="53"/>
      <c r="M144" s="71">
        <f t="shared" si="24"/>
        <v>0</v>
      </c>
      <c r="N144" s="71">
        <f t="shared" si="25"/>
        <v>0</v>
      </c>
      <c r="O144" s="72" t="e">
        <f>IF(C144&lt;&gt;Sem.03!C144,VLOOKUP(B144,Données!$D$3:$K$1003,5)+M144,M144+Sem.03!O144)</f>
        <v>#N/A</v>
      </c>
      <c r="P144" s="71" t="e">
        <f>IF(C144&lt;&gt;Sem.03!C144,VLOOKUP(B144,$D$3:$J$1035,6)+N144,N144+Sem.03!P144)</f>
        <v>#N/A</v>
      </c>
    </row>
    <row r="145" spans="1:16" x14ac:dyDescent="0.3">
      <c r="A145" s="73" t="e">
        <f>VLOOKUP(B145,Données!$D$3:$K$1003,4)</f>
        <v>#N/A</v>
      </c>
      <c r="B145" s="99"/>
      <c r="C145" s="80" t="e">
        <f>IF(B145=Données!$A$40,Données!$B$40,VLOOKUP(B145,Données!$D$3:$K$1003,2))</f>
        <v>#N/A</v>
      </c>
      <c r="D145" s="73" t="e">
        <f>IF(C145="Dummy",Données!$A$41,IF(C145&lt;&gt;Sem.03!C145,INT((R145+O145)/9),ROUNDDOWN(O145/P145,0)))</f>
        <v>#N/A</v>
      </c>
      <c r="E145" s="53"/>
      <c r="F145" s="53"/>
      <c r="G145" s="53"/>
      <c r="H145" s="53"/>
      <c r="I145" s="53"/>
      <c r="J145" s="53"/>
      <c r="K145" s="53"/>
      <c r="L145" s="53"/>
      <c r="M145" s="71">
        <f t="shared" si="24"/>
        <v>0</v>
      </c>
      <c r="N145" s="71">
        <f t="shared" si="25"/>
        <v>0</v>
      </c>
      <c r="O145" s="72" t="e">
        <f>IF(C145&lt;&gt;Sem.03!C145,VLOOKUP(B145,Données!$D$3:$K$1003,5)+M145,M145+Sem.03!O145)</f>
        <v>#N/A</v>
      </c>
      <c r="P145" s="71" t="e">
        <f>IF(C145&lt;&gt;Sem.03!C145,VLOOKUP(B145,$D$3:$J$1035,6)+N145,N145+Sem.03!P145)</f>
        <v>#N/A</v>
      </c>
    </row>
    <row r="146" spans="1:16" x14ac:dyDescent="0.3">
      <c r="A146" s="73" t="e">
        <f>VLOOKUP(B146,Données!$D$3:$K$1003,4)</f>
        <v>#N/A</v>
      </c>
      <c r="B146" s="99"/>
      <c r="C146" s="80" t="e">
        <f>IF(B146=Données!$A$40,Données!$B$40,VLOOKUP(B146,Données!$D$3:$K$1003,2))</f>
        <v>#N/A</v>
      </c>
      <c r="D146" s="73" t="e">
        <f>IF(C146="Dummy",Données!$A$41,IF(C146&lt;&gt;Sem.03!C146,INT((R146+O146)/9),ROUNDDOWN(O146/P146,0)))</f>
        <v>#N/A</v>
      </c>
      <c r="E146" s="53"/>
      <c r="F146" s="53"/>
      <c r="G146" s="53"/>
      <c r="H146" s="53"/>
      <c r="I146" s="53"/>
      <c r="J146" s="53"/>
      <c r="K146" s="53"/>
      <c r="L146" s="53"/>
      <c r="M146" s="71">
        <f t="shared" si="24"/>
        <v>0</v>
      </c>
      <c r="N146" s="71">
        <f t="shared" si="25"/>
        <v>0</v>
      </c>
      <c r="O146" s="72" t="e">
        <f>IF(C146&lt;&gt;Sem.03!C146,VLOOKUP(B146,Données!$D$3:$K$1003,5)+M146,M146+Sem.03!O146)</f>
        <v>#N/A</v>
      </c>
      <c r="P146" s="71" t="e">
        <f>IF(C146&lt;&gt;Sem.03!C146,VLOOKUP(B146,$D$3:$J$1035,6)+N146,N146+Sem.03!P146)</f>
        <v>#N/A</v>
      </c>
    </row>
    <row r="147" spans="1:16" x14ac:dyDescent="0.3">
      <c r="A147" s="75" t="s">
        <v>237</v>
      </c>
      <c r="B147" s="99"/>
      <c r="C147" s="94" t="e">
        <f>VLOOKUP(B147,Données!$D$3:$K$1003,2)</f>
        <v>#N/A</v>
      </c>
      <c r="D147" s="75" t="e">
        <f>VLOOKUP(B147,Données!$D$3:$K$1003,3)</f>
        <v>#N/A</v>
      </c>
      <c r="E147" s="53"/>
      <c r="F147" s="53"/>
      <c r="G147" s="53"/>
      <c r="H147" s="53"/>
      <c r="I147" s="53"/>
      <c r="J147" s="53"/>
      <c r="K147" s="53"/>
      <c r="L147" s="53"/>
      <c r="M147" s="95">
        <f t="shared" si="24"/>
        <v>0</v>
      </c>
      <c r="N147" s="95">
        <f t="shared" si="25"/>
        <v>0</v>
      </c>
      <c r="O147" s="96">
        <f>M147</f>
        <v>0</v>
      </c>
      <c r="P147" s="95">
        <f>N147</f>
        <v>0</v>
      </c>
    </row>
    <row r="148" spans="1:16" x14ac:dyDescent="0.3">
      <c r="A148" s="75" t="s">
        <v>237</v>
      </c>
      <c r="B148" s="99"/>
      <c r="C148" s="94" t="e">
        <f>VLOOKUP(B148,Données!$D$3:$K$1003,2)</f>
        <v>#N/A</v>
      </c>
      <c r="D148" s="75" t="e">
        <f>VLOOKUP(B148,Données!$D$3:$K$1003,3)</f>
        <v>#N/A</v>
      </c>
      <c r="E148" s="53"/>
      <c r="F148" s="53"/>
      <c r="G148" s="53"/>
      <c r="H148" s="53"/>
      <c r="I148" s="53"/>
      <c r="J148" s="53"/>
      <c r="K148" s="53"/>
      <c r="L148" s="53"/>
      <c r="M148" s="95">
        <f t="shared" si="24"/>
        <v>0</v>
      </c>
      <c r="N148" s="95">
        <f t="shared" si="25"/>
        <v>0</v>
      </c>
      <c r="O148" s="96">
        <f>M148</f>
        <v>0</v>
      </c>
      <c r="P148" s="95">
        <f>N148</f>
        <v>0</v>
      </c>
    </row>
    <row r="149" spans="1:16" x14ac:dyDescent="0.3">
      <c r="A149" s="90" t="s">
        <v>240</v>
      </c>
      <c r="B149" s="99"/>
      <c r="C149" s="91" t="e">
        <f>VLOOKUP(B149,Données!$D$3:$K$1003,2)</f>
        <v>#N/A</v>
      </c>
      <c r="D149" s="90" t="e">
        <f>IF(C149="Dummy",Données!$A$41,IF(C149&lt;&gt;Sem.03!C149,VLOOKUP(B149,Données!$D$3:$K$1003,3),ROUNDDOWN(O149/P149,0)))</f>
        <v>#N/A</v>
      </c>
      <c r="E149" s="53"/>
      <c r="F149" s="53"/>
      <c r="G149" s="53"/>
      <c r="H149" s="53"/>
      <c r="I149" s="53"/>
      <c r="J149" s="53"/>
      <c r="K149" s="53"/>
      <c r="L149" s="53"/>
      <c r="M149" s="92">
        <f t="shared" si="24"/>
        <v>0</v>
      </c>
      <c r="N149" s="92">
        <f t="shared" si="25"/>
        <v>0</v>
      </c>
      <c r="O149" s="93">
        <f>M149+Sem.03!O149</f>
        <v>0</v>
      </c>
      <c r="P149" s="92">
        <f>N149+Sem.03!P149</f>
        <v>0</v>
      </c>
    </row>
    <row r="150" spans="1:16" x14ac:dyDescent="0.3">
      <c r="A150" s="90" t="s">
        <v>240</v>
      </c>
      <c r="B150" s="99"/>
      <c r="C150" s="91" t="e">
        <f>VLOOKUP(B150,Données!$D$3:$K$1003,2)</f>
        <v>#N/A</v>
      </c>
      <c r="D150" s="90" t="e">
        <f>IF(C150="Dummy",Données!$A$41,IF(C150&lt;&gt;Sem.03!C150,VLOOKUP(B150,Données!$D$3:$K$1003,3),ROUNDDOWN(O150/P150,0)))</f>
        <v>#N/A</v>
      </c>
      <c r="E150" s="53"/>
      <c r="F150" s="53"/>
      <c r="G150" s="53"/>
      <c r="H150" s="53"/>
      <c r="I150" s="53"/>
      <c r="J150" s="53"/>
      <c r="K150" s="53"/>
      <c r="L150" s="53"/>
      <c r="M150" s="92">
        <f t="shared" si="24"/>
        <v>0</v>
      </c>
      <c r="N150" s="92">
        <f t="shared" si="25"/>
        <v>0</v>
      </c>
      <c r="O150" s="93">
        <f>M150+Sem.03!O150</f>
        <v>0</v>
      </c>
      <c r="P150" s="92">
        <f>N150+Sem.03!P150</f>
        <v>0</v>
      </c>
    </row>
    <row r="151" spans="1:16" x14ac:dyDescent="0.3">
      <c r="A151" s="70" t="s">
        <v>68</v>
      </c>
      <c r="B151" s="64"/>
      <c r="C151" s="65"/>
      <c r="D151" s="64"/>
      <c r="E151" s="55" t="e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#N/A</v>
      </c>
      <c r="F151" s="55" t="e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#N/A</v>
      </c>
      <c r="G151" s="55" t="e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=D145,IF(G146=0,SUM(G142:G146)+D146,SUM(G142:G146))))))))))))))))</f>
        <v>#N/A</v>
      </c>
      <c r="H151" s="67"/>
      <c r="I151" s="67"/>
      <c r="J151" s="67"/>
      <c r="K151" s="67"/>
      <c r="L151" s="67"/>
      <c r="M151" s="69" t="str">
        <f>IF(SUM(E142:G148)=0,"",SUM(E151:G151))</f>
        <v/>
      </c>
      <c r="N151" s="67"/>
      <c r="O151" s="68"/>
      <c r="P151" s="67"/>
    </row>
    <row r="152" spans="1:16" x14ac:dyDescent="0.3">
      <c r="A152" s="73" t="e">
        <f>VLOOKUP(B152,Données!$D$3:$K$1003,4)</f>
        <v>#N/A</v>
      </c>
      <c r="B152" s="99"/>
      <c r="C152" s="80" t="e">
        <f>IF(B152=Données!$A$40,Données!$B$40,VLOOKUP(B152,Données!$D$3:$K$1003,2))</f>
        <v>#N/A</v>
      </c>
      <c r="D152" s="73" t="e">
        <f>IF(C152="Dummy",Données!$A$41,IF(C152&lt;&gt;Sem.03!C152,INT((R152+O152)/9),ROUNDDOWN(O152/P152,0)))</f>
        <v>#N/A</v>
      </c>
      <c r="E152" s="53"/>
      <c r="F152" s="53"/>
      <c r="G152" s="53"/>
      <c r="H152" s="53"/>
      <c r="I152" s="53"/>
      <c r="J152" s="53"/>
      <c r="K152" s="53"/>
      <c r="L152" s="53"/>
      <c r="M152" s="71">
        <f t="shared" si="24"/>
        <v>0</v>
      </c>
      <c r="N152" s="71">
        <f t="shared" si="25"/>
        <v>0</v>
      </c>
      <c r="O152" s="72" t="e">
        <f>IF(C152&lt;&gt;Sem.03!C152,VLOOKUP(B152,Données!$D$3:$K$1003,5)+M152,M152+Sem.03!O152)</f>
        <v>#N/A</v>
      </c>
      <c r="P152" s="71" t="e">
        <f>IF(C152&lt;&gt;Sem.03!C152,VLOOKUP(B152,$D$3:$J$1035,6)+N152,N152+Sem.03!P152)</f>
        <v>#N/A</v>
      </c>
    </row>
    <row r="153" spans="1:16" x14ac:dyDescent="0.3">
      <c r="A153" s="73" t="e">
        <f>VLOOKUP(B153,Données!$D$3:$K$1003,4)</f>
        <v>#N/A</v>
      </c>
      <c r="B153" s="99"/>
      <c r="C153" s="80" t="e">
        <f>IF(B153=Données!$A$40,Données!$B$40,VLOOKUP(B153,Données!$D$3:$K$1003,2))</f>
        <v>#N/A</v>
      </c>
      <c r="D153" s="73" t="e">
        <f>IF(C153="Dummy",Données!$A$41,IF(C153&lt;&gt;Sem.03!C153,INT((R153+O153)/9),ROUNDDOWN(O153/P153,0)))</f>
        <v>#N/A</v>
      </c>
      <c r="E153" s="53"/>
      <c r="F153" s="53"/>
      <c r="G153" s="53"/>
      <c r="H153" s="53"/>
      <c r="I153" s="53"/>
      <c r="J153" s="53"/>
      <c r="K153" s="53"/>
      <c r="L153" s="53"/>
      <c r="M153" s="71">
        <f t="shared" si="24"/>
        <v>0</v>
      </c>
      <c r="N153" s="71">
        <f t="shared" si="25"/>
        <v>0</v>
      </c>
      <c r="O153" s="72" t="e">
        <f>IF(C153&lt;&gt;Sem.03!C153,VLOOKUP(B153,Données!$D$3:$K$1003,5)+M153,M153+Sem.03!O153)</f>
        <v>#N/A</v>
      </c>
      <c r="P153" s="71" t="e">
        <f>IF(C153&lt;&gt;Sem.03!C153,VLOOKUP(B153,$D$3:$J$1035,6)+N153,N153+Sem.03!P153)</f>
        <v>#N/A</v>
      </c>
    </row>
    <row r="154" spans="1:16" x14ac:dyDescent="0.3">
      <c r="A154" s="73" t="e">
        <f>VLOOKUP(B154,Données!$D$3:$K$1003,4)</f>
        <v>#N/A</v>
      </c>
      <c r="B154" s="99"/>
      <c r="C154" s="80" t="e">
        <f>IF(B154=Données!$A$40,Données!$B$40,VLOOKUP(B154,Données!$D$3:$K$1003,2))</f>
        <v>#N/A</v>
      </c>
      <c r="D154" s="73" t="e">
        <f>IF(C154="Dummy",Données!$A$41,IF(C154&lt;&gt;Sem.03!C154,INT((R154+O154)/9),ROUNDDOWN(O154/P154,0)))</f>
        <v>#N/A</v>
      </c>
      <c r="E154" s="53"/>
      <c r="F154" s="53"/>
      <c r="G154" s="53"/>
      <c r="H154" s="53"/>
      <c r="I154" s="53"/>
      <c r="J154" s="53"/>
      <c r="K154" s="53"/>
      <c r="L154" s="53"/>
      <c r="M154" s="71">
        <f t="shared" si="24"/>
        <v>0</v>
      </c>
      <c r="N154" s="71">
        <f t="shared" si="25"/>
        <v>0</v>
      </c>
      <c r="O154" s="72" t="e">
        <f>IF(C154&lt;&gt;Sem.03!C154,VLOOKUP(B154,Données!$D$3:$K$1003,5)+M154,M154+Sem.03!O154)</f>
        <v>#N/A</v>
      </c>
      <c r="P154" s="71" t="e">
        <f>IF(C154&lt;&gt;Sem.03!C154,VLOOKUP(B154,$D$3:$J$1035,6)+N154,N154+Sem.03!P154)</f>
        <v>#N/A</v>
      </c>
    </row>
    <row r="155" spans="1:16" x14ac:dyDescent="0.3">
      <c r="A155" s="73" t="e">
        <f>VLOOKUP(B155,Données!$D$3:$K$1003,4)</f>
        <v>#N/A</v>
      </c>
      <c r="B155" s="99"/>
      <c r="C155" s="80" t="e">
        <f>IF(B155=Données!$A$40,Données!$B$40,VLOOKUP(B155,Données!$D$3:$K$1003,2))</f>
        <v>#N/A</v>
      </c>
      <c r="D155" s="73" t="e">
        <f>IF(C155="Dummy",Données!$A$41,IF(C155&lt;&gt;Sem.03!C155,INT((R155+O155)/9),ROUNDDOWN(O155/P155,0)))</f>
        <v>#N/A</v>
      </c>
      <c r="E155" s="53"/>
      <c r="F155" s="53"/>
      <c r="G155" s="53"/>
      <c r="H155" s="53"/>
      <c r="I155" s="53"/>
      <c r="J155" s="53"/>
      <c r="K155" s="53"/>
      <c r="L155" s="53"/>
      <c r="M155" s="71">
        <f t="shared" si="24"/>
        <v>0</v>
      </c>
      <c r="N155" s="71">
        <f t="shared" si="25"/>
        <v>0</v>
      </c>
      <c r="O155" s="72" t="e">
        <f>IF(C155&lt;&gt;Sem.03!C155,VLOOKUP(B155,Données!$D$3:$K$1003,5)+M155,M155+Sem.03!O155)</f>
        <v>#N/A</v>
      </c>
      <c r="P155" s="71" t="e">
        <f>IF(C155&lt;&gt;Sem.03!C155,VLOOKUP(B155,$D$3:$J$1035,6)+N155,N155+Sem.03!P155)</f>
        <v>#N/A</v>
      </c>
    </row>
    <row r="156" spans="1:16" x14ac:dyDescent="0.3">
      <c r="A156" s="73" t="e">
        <f>VLOOKUP(B156,Données!$D$3:$K$1003,4)</f>
        <v>#N/A</v>
      </c>
      <c r="B156" s="99"/>
      <c r="C156" s="80" t="e">
        <f>IF(B156=Données!$A$40,Données!$B$40,VLOOKUP(B156,Données!$D$3:$K$1003,2))</f>
        <v>#N/A</v>
      </c>
      <c r="D156" s="73" t="e">
        <f>IF(C156="Dummy",Données!$A$41,IF(C156&lt;&gt;Sem.03!C156,INT((R156+O156)/9),ROUNDDOWN(O156/P156,0)))</f>
        <v>#N/A</v>
      </c>
      <c r="E156" s="53"/>
      <c r="F156" s="53"/>
      <c r="G156" s="53"/>
      <c r="H156" s="53"/>
      <c r="I156" s="53"/>
      <c r="J156" s="53"/>
      <c r="K156" s="53"/>
      <c r="L156" s="53"/>
      <c r="M156" s="71">
        <f t="shared" si="24"/>
        <v>0</v>
      </c>
      <c r="N156" s="71">
        <f t="shared" si="25"/>
        <v>0</v>
      </c>
      <c r="O156" s="72" t="e">
        <f>IF(C156&lt;&gt;Sem.03!C156,VLOOKUP(B156,Données!$D$3:$K$1003,5)+M156,M156+Sem.03!O156)</f>
        <v>#N/A</v>
      </c>
      <c r="P156" s="71" t="e">
        <f>IF(C156&lt;&gt;Sem.03!C156,VLOOKUP(B156,$D$3:$J$1035,6)+N156,N156+Sem.03!P156)</f>
        <v>#N/A</v>
      </c>
    </row>
    <row r="157" spans="1:16" x14ac:dyDescent="0.3">
      <c r="A157" s="75" t="s">
        <v>237</v>
      </c>
      <c r="B157" s="99"/>
      <c r="C157" s="94" t="e">
        <f>VLOOKUP(B157,Données!$D$3:$K$1003,2)</f>
        <v>#N/A</v>
      </c>
      <c r="D157" s="75" t="e">
        <f>VLOOKUP(B157,Données!$D$3:$K$1003,3)</f>
        <v>#N/A</v>
      </c>
      <c r="E157" s="53"/>
      <c r="F157" s="53"/>
      <c r="G157" s="53"/>
      <c r="H157" s="53"/>
      <c r="I157" s="53"/>
      <c r="J157" s="53"/>
      <c r="K157" s="53"/>
      <c r="L157" s="53"/>
      <c r="M157" s="95">
        <f t="shared" si="24"/>
        <v>0</v>
      </c>
      <c r="N157" s="95">
        <f t="shared" si="25"/>
        <v>0</v>
      </c>
      <c r="O157" s="96">
        <f>M157</f>
        <v>0</v>
      </c>
      <c r="P157" s="95">
        <f>N157</f>
        <v>0</v>
      </c>
    </row>
    <row r="158" spans="1:16" x14ac:dyDescent="0.3">
      <c r="A158" s="75" t="s">
        <v>237</v>
      </c>
      <c r="B158" s="99"/>
      <c r="C158" s="94" t="e">
        <f>VLOOKUP(B158,Données!$D$3:$K$1003,2)</f>
        <v>#N/A</v>
      </c>
      <c r="D158" s="75" t="e">
        <f>VLOOKUP(B158,Données!$D$3:$K$1003,3)</f>
        <v>#N/A</v>
      </c>
      <c r="E158" s="53"/>
      <c r="F158" s="53"/>
      <c r="G158" s="53"/>
      <c r="H158" s="53"/>
      <c r="I158" s="53"/>
      <c r="J158" s="53"/>
      <c r="K158" s="53"/>
      <c r="L158" s="53"/>
      <c r="M158" s="95">
        <f t="shared" si="24"/>
        <v>0</v>
      </c>
      <c r="N158" s="95">
        <f t="shared" si="25"/>
        <v>0</v>
      </c>
      <c r="O158" s="96">
        <f>M158</f>
        <v>0</v>
      </c>
      <c r="P158" s="95">
        <f>N158</f>
        <v>0</v>
      </c>
    </row>
    <row r="159" spans="1:16" x14ac:dyDescent="0.3">
      <c r="A159" s="90" t="s">
        <v>240</v>
      </c>
      <c r="B159" s="99"/>
      <c r="C159" s="91" t="e">
        <f>VLOOKUP(B159,Données!$D$3:$K$1003,2)</f>
        <v>#N/A</v>
      </c>
      <c r="D159" s="90" t="e">
        <f>IF(C159="Dummy",Données!$A$41,IF(C159&lt;&gt;Sem.03!C159,VLOOKUP(B159,Données!$D$3:$K$1003,3),ROUNDDOWN(O159/P159,0)))</f>
        <v>#N/A</v>
      </c>
      <c r="E159" s="53"/>
      <c r="F159" s="53"/>
      <c r="G159" s="53"/>
      <c r="H159" s="53"/>
      <c r="I159" s="53"/>
      <c r="J159" s="53"/>
      <c r="K159" s="53"/>
      <c r="L159" s="53"/>
      <c r="M159" s="92">
        <f t="shared" si="24"/>
        <v>0</v>
      </c>
      <c r="N159" s="92">
        <f t="shared" si="25"/>
        <v>0</v>
      </c>
      <c r="O159" s="93">
        <f>M159+Sem.03!O159</f>
        <v>0</v>
      </c>
      <c r="P159" s="92">
        <f>N159+Sem.03!P159</f>
        <v>0</v>
      </c>
    </row>
    <row r="160" spans="1:16" x14ac:dyDescent="0.3">
      <c r="A160" s="90" t="s">
        <v>240</v>
      </c>
      <c r="B160" s="99"/>
      <c r="C160" s="91" t="e">
        <f>VLOOKUP(B160,Données!$D$3:$K$1003,2)</f>
        <v>#N/A</v>
      </c>
      <c r="D160" s="90" t="e">
        <f>IF(C160="Dummy",Données!$A$41,IF(C160&lt;&gt;Sem.03!C160,VLOOKUP(B160,Données!$D$3:$K$1003,3),ROUNDDOWN(O160/P160,0)))</f>
        <v>#N/A</v>
      </c>
      <c r="E160" s="53"/>
      <c r="F160" s="53"/>
      <c r="G160" s="53"/>
      <c r="H160" s="53"/>
      <c r="I160" s="53"/>
      <c r="J160" s="53"/>
      <c r="K160" s="53"/>
      <c r="L160" s="53"/>
      <c r="M160" s="92">
        <f t="shared" si="24"/>
        <v>0</v>
      </c>
      <c r="N160" s="92">
        <f t="shared" si="25"/>
        <v>0</v>
      </c>
      <c r="O160" s="93">
        <f>M160+Sem.03!O160</f>
        <v>0</v>
      </c>
      <c r="P160" s="92">
        <f>N160+Sem.03!P160</f>
        <v>0</v>
      </c>
    </row>
    <row r="161" spans="1:16" x14ac:dyDescent="0.3">
      <c r="A161" s="64"/>
      <c r="B161" s="64"/>
      <c r="C161" s="65"/>
      <c r="D161" s="66"/>
      <c r="E161" s="55" t="e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#N/A</v>
      </c>
      <c r="F161" s="55" t="e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#N/A</v>
      </c>
      <c r="G161" s="55" t="e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=D155,IF(G156=0,SUM(G152:G156)+D156,SUM(G152:G156))))))))))))))))</f>
        <v>#N/A</v>
      </c>
      <c r="H161" s="67"/>
      <c r="I161" s="67"/>
      <c r="J161" s="67"/>
      <c r="K161" s="67"/>
      <c r="L161" s="67"/>
      <c r="M161" s="69" t="str">
        <f>IF(SUM(E152:G158)=0,"",SUM(E161:G161))</f>
        <v/>
      </c>
      <c r="N161" s="67"/>
      <c r="O161" s="68"/>
      <c r="P161" s="67"/>
    </row>
  </sheetData>
  <conditionalFormatting sqref="A2:P6">
    <cfRule type="cellIs" dxfId="223" priority="31" operator="equal">
      <formula>0</formula>
    </cfRule>
    <cfRule type="containsErrors" dxfId="222" priority="112">
      <formula>ISERROR(A2)</formula>
    </cfRule>
  </conditionalFormatting>
  <conditionalFormatting sqref="A7:P8">
    <cfRule type="cellIs" dxfId="221" priority="110" operator="equal">
      <formula>0</formula>
    </cfRule>
    <cfRule type="containsErrors" dxfId="220" priority="111">
      <formula>ISERROR(A7)</formula>
    </cfRule>
  </conditionalFormatting>
  <conditionalFormatting sqref="A9:P10">
    <cfRule type="cellIs" dxfId="219" priority="108" operator="equal">
      <formula>0</formula>
    </cfRule>
    <cfRule type="containsErrors" dxfId="218" priority="109">
      <formula>ISERROR(A9)</formula>
    </cfRule>
  </conditionalFormatting>
  <conditionalFormatting sqref="A17:P18">
    <cfRule type="cellIs" dxfId="217" priority="106" operator="equal">
      <formula>0</formula>
    </cfRule>
    <cfRule type="containsErrors" dxfId="216" priority="107">
      <formula>ISERROR(A17)</formula>
    </cfRule>
  </conditionalFormatting>
  <conditionalFormatting sqref="A19:P20">
    <cfRule type="cellIs" dxfId="215" priority="104" operator="equal">
      <formula>0</formula>
    </cfRule>
    <cfRule type="containsErrors" dxfId="214" priority="105">
      <formula>ISERROR(A19)</formula>
    </cfRule>
  </conditionalFormatting>
  <conditionalFormatting sqref="A27:P28">
    <cfRule type="cellIs" dxfId="213" priority="102" operator="equal">
      <formula>0</formula>
    </cfRule>
    <cfRule type="containsErrors" dxfId="212" priority="103">
      <formula>ISERROR(A27)</formula>
    </cfRule>
  </conditionalFormatting>
  <conditionalFormatting sqref="A29:P30">
    <cfRule type="cellIs" dxfId="211" priority="100" operator="equal">
      <formula>0</formula>
    </cfRule>
    <cfRule type="containsErrors" dxfId="210" priority="101">
      <formula>ISERROR(A29)</formula>
    </cfRule>
  </conditionalFormatting>
  <conditionalFormatting sqref="A37:P38">
    <cfRule type="cellIs" dxfId="209" priority="98" operator="equal">
      <formula>0</formula>
    </cfRule>
    <cfRule type="containsErrors" dxfId="208" priority="99">
      <formula>ISERROR(A37)</formula>
    </cfRule>
  </conditionalFormatting>
  <conditionalFormatting sqref="A39:P40">
    <cfRule type="cellIs" dxfId="207" priority="96" operator="equal">
      <formula>0</formula>
    </cfRule>
    <cfRule type="containsErrors" dxfId="206" priority="97">
      <formula>ISERROR(A39)</formula>
    </cfRule>
  </conditionalFormatting>
  <conditionalFormatting sqref="A47:P48">
    <cfRule type="cellIs" dxfId="205" priority="94" operator="equal">
      <formula>0</formula>
    </cfRule>
    <cfRule type="containsErrors" dxfId="204" priority="95">
      <formula>ISERROR(A47)</formula>
    </cfRule>
  </conditionalFormatting>
  <conditionalFormatting sqref="A49:P50">
    <cfRule type="cellIs" dxfId="203" priority="92" operator="equal">
      <formula>0</formula>
    </cfRule>
    <cfRule type="containsErrors" dxfId="202" priority="93">
      <formula>ISERROR(A49)</formula>
    </cfRule>
  </conditionalFormatting>
  <conditionalFormatting sqref="A57:P58">
    <cfRule type="cellIs" dxfId="201" priority="90" operator="equal">
      <formula>0</formula>
    </cfRule>
    <cfRule type="containsErrors" dxfId="200" priority="91">
      <formula>ISERROR(A57)</formula>
    </cfRule>
  </conditionalFormatting>
  <conditionalFormatting sqref="A59:P60">
    <cfRule type="cellIs" dxfId="199" priority="88" operator="equal">
      <formula>0</formula>
    </cfRule>
    <cfRule type="containsErrors" dxfId="198" priority="89">
      <formula>ISERROR(A59)</formula>
    </cfRule>
  </conditionalFormatting>
  <conditionalFormatting sqref="A67:P68">
    <cfRule type="cellIs" dxfId="197" priority="86" operator="equal">
      <formula>0</formula>
    </cfRule>
    <cfRule type="containsErrors" dxfId="196" priority="87">
      <formula>ISERROR(A67)</formula>
    </cfRule>
  </conditionalFormatting>
  <conditionalFormatting sqref="A69:P70">
    <cfRule type="cellIs" dxfId="195" priority="84" operator="equal">
      <formula>0</formula>
    </cfRule>
    <cfRule type="containsErrors" dxfId="194" priority="85">
      <formula>ISERROR(A69)</formula>
    </cfRule>
  </conditionalFormatting>
  <conditionalFormatting sqref="A77:P78">
    <cfRule type="cellIs" dxfId="193" priority="82" operator="equal">
      <formula>0</formula>
    </cfRule>
    <cfRule type="containsErrors" dxfId="192" priority="83">
      <formula>ISERROR(A77)</formula>
    </cfRule>
  </conditionalFormatting>
  <conditionalFormatting sqref="A79:P80">
    <cfRule type="cellIs" dxfId="191" priority="80" operator="equal">
      <formula>0</formula>
    </cfRule>
    <cfRule type="containsErrors" dxfId="190" priority="81">
      <formula>ISERROR(A79)</formula>
    </cfRule>
  </conditionalFormatting>
  <conditionalFormatting sqref="A87:P88">
    <cfRule type="cellIs" dxfId="189" priority="78" operator="equal">
      <formula>0</formula>
    </cfRule>
    <cfRule type="containsErrors" dxfId="188" priority="79">
      <formula>ISERROR(A87)</formula>
    </cfRule>
  </conditionalFormatting>
  <conditionalFormatting sqref="A89:P90">
    <cfRule type="cellIs" dxfId="187" priority="76" operator="equal">
      <formula>0</formula>
    </cfRule>
    <cfRule type="containsErrors" dxfId="186" priority="77">
      <formula>ISERROR(A89)</formula>
    </cfRule>
  </conditionalFormatting>
  <conditionalFormatting sqref="A97:P98">
    <cfRule type="cellIs" dxfId="185" priority="74" operator="equal">
      <formula>0</formula>
    </cfRule>
    <cfRule type="containsErrors" dxfId="184" priority="75">
      <formula>ISERROR(A97)</formula>
    </cfRule>
  </conditionalFormatting>
  <conditionalFormatting sqref="A99:P100">
    <cfRule type="cellIs" dxfId="183" priority="72" operator="equal">
      <formula>0</formula>
    </cfRule>
    <cfRule type="containsErrors" dxfId="182" priority="73">
      <formula>ISERROR(A99)</formula>
    </cfRule>
  </conditionalFormatting>
  <conditionalFormatting sqref="A107:P108">
    <cfRule type="cellIs" dxfId="181" priority="70" operator="equal">
      <formula>0</formula>
    </cfRule>
    <cfRule type="containsErrors" dxfId="180" priority="71">
      <formula>ISERROR(A107)</formula>
    </cfRule>
  </conditionalFormatting>
  <conditionalFormatting sqref="A109:P110">
    <cfRule type="cellIs" dxfId="179" priority="68" operator="equal">
      <formula>0</formula>
    </cfRule>
    <cfRule type="containsErrors" dxfId="178" priority="69">
      <formula>ISERROR(A109)</formula>
    </cfRule>
  </conditionalFormatting>
  <conditionalFormatting sqref="A117:P118">
    <cfRule type="cellIs" dxfId="177" priority="66" operator="equal">
      <formula>0</formula>
    </cfRule>
    <cfRule type="containsErrors" dxfId="176" priority="67">
      <formula>ISERROR(A117)</formula>
    </cfRule>
  </conditionalFormatting>
  <conditionalFormatting sqref="A119:P120">
    <cfRule type="cellIs" dxfId="175" priority="64" operator="equal">
      <formula>0</formula>
    </cfRule>
    <cfRule type="containsErrors" dxfId="174" priority="65">
      <formula>ISERROR(A119)</formula>
    </cfRule>
  </conditionalFormatting>
  <conditionalFormatting sqref="A127:P128">
    <cfRule type="cellIs" dxfId="173" priority="62" operator="equal">
      <formula>0</formula>
    </cfRule>
    <cfRule type="containsErrors" dxfId="172" priority="63">
      <formula>ISERROR(A127)</formula>
    </cfRule>
  </conditionalFormatting>
  <conditionalFormatting sqref="A129:P130">
    <cfRule type="cellIs" dxfId="171" priority="60" operator="equal">
      <formula>0</formula>
    </cfRule>
    <cfRule type="containsErrors" dxfId="170" priority="61">
      <formula>ISERROR(A129)</formula>
    </cfRule>
  </conditionalFormatting>
  <conditionalFormatting sqref="A137:P138">
    <cfRule type="cellIs" dxfId="169" priority="58" operator="equal">
      <formula>0</formula>
    </cfRule>
    <cfRule type="containsErrors" dxfId="168" priority="59">
      <formula>ISERROR(A137)</formula>
    </cfRule>
  </conditionalFormatting>
  <conditionalFormatting sqref="A139:P140">
    <cfRule type="cellIs" dxfId="167" priority="56" operator="equal">
      <formula>0</formula>
    </cfRule>
    <cfRule type="containsErrors" dxfId="166" priority="57">
      <formula>ISERROR(A139)</formula>
    </cfRule>
  </conditionalFormatting>
  <conditionalFormatting sqref="A147:P148">
    <cfRule type="cellIs" dxfId="165" priority="54" operator="equal">
      <formula>0</formula>
    </cfRule>
    <cfRule type="containsErrors" dxfId="164" priority="55">
      <formula>ISERROR(A147)</formula>
    </cfRule>
  </conditionalFormatting>
  <conditionalFormatting sqref="A149:P150">
    <cfRule type="cellIs" dxfId="163" priority="52" operator="equal">
      <formula>0</formula>
    </cfRule>
    <cfRule type="containsErrors" dxfId="162" priority="53">
      <formula>ISERROR(A149)</formula>
    </cfRule>
  </conditionalFormatting>
  <conditionalFormatting sqref="A157:P158">
    <cfRule type="cellIs" dxfId="161" priority="50" operator="equal">
      <formula>0</formula>
    </cfRule>
    <cfRule type="containsErrors" dxfId="160" priority="51">
      <formula>ISERROR(A157)</formula>
    </cfRule>
  </conditionalFormatting>
  <conditionalFormatting sqref="A159:P160">
    <cfRule type="cellIs" dxfId="159" priority="48" operator="equal">
      <formula>0</formula>
    </cfRule>
    <cfRule type="containsErrors" dxfId="158" priority="49">
      <formula>ISERROR(A159)</formula>
    </cfRule>
  </conditionalFormatting>
  <conditionalFormatting sqref="E11:G11">
    <cfRule type="containsErrors" dxfId="157" priority="47">
      <formula>ISERROR(E11)</formula>
    </cfRule>
  </conditionalFormatting>
  <conditionalFormatting sqref="E21:G21">
    <cfRule type="containsErrors" dxfId="156" priority="46">
      <formula>ISERROR(E21)</formula>
    </cfRule>
  </conditionalFormatting>
  <conditionalFormatting sqref="E31:G31">
    <cfRule type="containsErrors" dxfId="155" priority="45">
      <formula>ISERROR(E31)</formula>
    </cfRule>
  </conditionalFormatting>
  <conditionalFormatting sqref="E41:G41">
    <cfRule type="containsErrors" dxfId="154" priority="44">
      <formula>ISERROR(E41)</formula>
    </cfRule>
  </conditionalFormatting>
  <conditionalFormatting sqref="E51:G51">
    <cfRule type="containsErrors" dxfId="153" priority="43">
      <formula>ISERROR(E51)</formula>
    </cfRule>
  </conditionalFormatting>
  <conditionalFormatting sqref="E61:G61">
    <cfRule type="containsErrors" dxfId="152" priority="42">
      <formula>ISERROR(E61)</formula>
    </cfRule>
  </conditionalFormatting>
  <conditionalFormatting sqref="E71:G71">
    <cfRule type="containsErrors" dxfId="151" priority="41">
      <formula>ISERROR(E71)</formula>
    </cfRule>
  </conditionalFormatting>
  <conditionalFormatting sqref="E81:G81">
    <cfRule type="containsErrors" dxfId="150" priority="40">
      <formula>ISERROR(E81)</formula>
    </cfRule>
  </conditionalFormatting>
  <conditionalFormatting sqref="E91:G91">
    <cfRule type="containsErrors" dxfId="149" priority="39">
      <formula>ISERROR(E91)</formula>
    </cfRule>
  </conditionalFormatting>
  <conditionalFormatting sqref="E101:G101">
    <cfRule type="containsErrors" dxfId="148" priority="38">
      <formula>ISERROR(E101)</formula>
    </cfRule>
  </conditionalFormatting>
  <conditionalFormatting sqref="E111:G111">
    <cfRule type="containsErrors" dxfId="147" priority="37">
      <formula>ISERROR(E111)</formula>
    </cfRule>
  </conditionalFormatting>
  <conditionalFormatting sqref="E121:G121">
    <cfRule type="containsErrors" dxfId="146" priority="36">
      <formula>ISERROR(E121)</formula>
    </cfRule>
  </conditionalFormatting>
  <conditionalFormatting sqref="E131:G131">
    <cfRule type="containsErrors" dxfId="145" priority="35">
      <formula>ISERROR(E131)</formula>
    </cfRule>
  </conditionalFormatting>
  <conditionalFormatting sqref="E141:G141">
    <cfRule type="containsErrors" dxfId="144" priority="34">
      <formula>ISERROR(E141)</formula>
    </cfRule>
  </conditionalFormatting>
  <conditionalFormatting sqref="E151:G151">
    <cfRule type="containsErrors" dxfId="143" priority="33">
      <formula>ISERROR(E151)</formula>
    </cfRule>
  </conditionalFormatting>
  <conditionalFormatting sqref="E161:G161">
    <cfRule type="containsErrors" dxfId="142" priority="32">
      <formula>ISERROR(E161)</formula>
    </cfRule>
  </conditionalFormatting>
  <conditionalFormatting sqref="A12:P16">
    <cfRule type="cellIs" dxfId="141" priority="29" operator="equal">
      <formula>0</formula>
    </cfRule>
    <cfRule type="containsErrors" dxfId="140" priority="30">
      <formula>ISERROR(A12)</formula>
    </cfRule>
  </conditionalFormatting>
  <conditionalFormatting sqref="A22:P26">
    <cfRule type="cellIs" dxfId="139" priority="27" operator="equal">
      <formula>0</formula>
    </cfRule>
    <cfRule type="containsErrors" dxfId="138" priority="28">
      <formula>ISERROR(A22)</formula>
    </cfRule>
  </conditionalFormatting>
  <conditionalFormatting sqref="A32:P36">
    <cfRule type="cellIs" dxfId="137" priority="25" operator="equal">
      <formula>0</formula>
    </cfRule>
    <cfRule type="containsErrors" dxfId="136" priority="26">
      <formula>ISERROR(A32)</formula>
    </cfRule>
  </conditionalFormatting>
  <conditionalFormatting sqref="A42:P46">
    <cfRule type="cellIs" dxfId="135" priority="23" operator="equal">
      <formula>0</formula>
    </cfRule>
    <cfRule type="containsErrors" dxfId="134" priority="24">
      <formula>ISERROR(A42)</formula>
    </cfRule>
  </conditionalFormatting>
  <conditionalFormatting sqref="A52:P56">
    <cfRule type="cellIs" dxfId="133" priority="21" operator="equal">
      <formula>0</formula>
    </cfRule>
    <cfRule type="containsErrors" dxfId="132" priority="22">
      <formula>ISERROR(A52)</formula>
    </cfRule>
  </conditionalFormatting>
  <conditionalFormatting sqref="A62:P66">
    <cfRule type="cellIs" dxfId="131" priority="19" operator="equal">
      <formula>0</formula>
    </cfRule>
    <cfRule type="containsErrors" dxfId="130" priority="20">
      <formula>ISERROR(A62)</formula>
    </cfRule>
  </conditionalFormatting>
  <conditionalFormatting sqref="A72:P76">
    <cfRule type="cellIs" dxfId="129" priority="17" operator="equal">
      <formula>0</formula>
    </cfRule>
    <cfRule type="containsErrors" dxfId="128" priority="18">
      <formula>ISERROR(A72)</formula>
    </cfRule>
  </conditionalFormatting>
  <conditionalFormatting sqref="A82:P86">
    <cfRule type="cellIs" dxfId="127" priority="15" operator="equal">
      <formula>0</formula>
    </cfRule>
    <cfRule type="containsErrors" dxfId="126" priority="16">
      <formula>ISERROR(A82)</formula>
    </cfRule>
  </conditionalFormatting>
  <conditionalFormatting sqref="A92:P96">
    <cfRule type="cellIs" dxfId="125" priority="13" operator="equal">
      <formula>0</formula>
    </cfRule>
    <cfRule type="containsErrors" dxfId="124" priority="14">
      <formula>ISERROR(A92)</formula>
    </cfRule>
  </conditionalFormatting>
  <conditionalFormatting sqref="A102:P106">
    <cfRule type="cellIs" dxfId="123" priority="11" operator="equal">
      <formula>0</formula>
    </cfRule>
    <cfRule type="containsErrors" dxfId="122" priority="12">
      <formula>ISERROR(A102)</formula>
    </cfRule>
  </conditionalFormatting>
  <conditionalFormatting sqref="A112:P116">
    <cfRule type="cellIs" dxfId="121" priority="9" operator="equal">
      <formula>0</formula>
    </cfRule>
    <cfRule type="containsErrors" dxfId="120" priority="10">
      <formula>ISERROR(A112)</formula>
    </cfRule>
  </conditionalFormatting>
  <conditionalFormatting sqref="A122:P126">
    <cfRule type="cellIs" dxfId="119" priority="7" operator="equal">
      <formula>0</formula>
    </cfRule>
    <cfRule type="containsErrors" dxfId="118" priority="8">
      <formula>ISERROR(A122)</formula>
    </cfRule>
  </conditionalFormatting>
  <conditionalFormatting sqref="A132:P136">
    <cfRule type="cellIs" dxfId="117" priority="5" operator="equal">
      <formula>0</formula>
    </cfRule>
    <cfRule type="containsErrors" dxfId="116" priority="6">
      <formula>ISERROR(A132)</formula>
    </cfRule>
  </conditionalFormatting>
  <conditionalFormatting sqref="A142:P146">
    <cfRule type="cellIs" dxfId="115" priority="3" operator="equal">
      <formula>0</formula>
    </cfRule>
    <cfRule type="containsErrors" dxfId="114" priority="4">
      <formula>ISERROR(A142)</formula>
    </cfRule>
  </conditionalFormatting>
  <conditionalFormatting sqref="A152:P156">
    <cfRule type="cellIs" dxfId="113" priority="1" operator="equal">
      <formula>0</formula>
    </cfRule>
    <cfRule type="containsErrors" dxfId="112" priority="2">
      <formula>ISERROR(A152)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3" name="Button 1">
              <controlPr defaultSize="0" print="0" autoFill="0" autoPict="0" macro="[0]!Semaine04">
                <anchor moveWithCells="1">
                  <from>
                    <xdr:col>2</xdr:col>
                    <xdr:colOff>7620</xdr:colOff>
                    <xdr:row>0</xdr:row>
                    <xdr:rowOff>7620</xdr:rowOff>
                  </from>
                  <to>
                    <xdr:col>3</xdr:col>
                    <xdr:colOff>0</xdr:colOff>
                    <xdr:row>0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CH161"/>
  <sheetViews>
    <sheetView workbookViewId="0"/>
  </sheetViews>
  <sheetFormatPr baseColWidth="10" defaultRowHeight="14.4" x14ac:dyDescent="0.3"/>
  <cols>
    <col min="1" max="1" width="11.5546875" style="39"/>
    <col min="2" max="2" width="9.77734375" style="39" customWidth="1"/>
    <col min="3" max="3" width="20.77734375" style="50" customWidth="1"/>
    <col min="4" max="4" width="5.77734375" style="1" customWidth="1"/>
    <col min="5" max="12" width="4.77734375" style="1" customWidth="1"/>
    <col min="13" max="13" width="6.77734375" style="1" customWidth="1"/>
    <col min="14" max="14" width="5.77734375" style="1" customWidth="1"/>
    <col min="15" max="15" width="7.44140625" style="1" customWidth="1"/>
    <col min="16" max="16" width="8.5546875" style="2" customWidth="1"/>
  </cols>
  <sheetData>
    <row r="1" spans="1:86" ht="48" x14ac:dyDescent="0.3">
      <c r="A1" s="83" t="s">
        <v>236</v>
      </c>
      <c r="B1" s="74" t="s">
        <v>232</v>
      </c>
      <c r="C1" s="74" t="s">
        <v>79</v>
      </c>
      <c r="D1" s="75" t="s">
        <v>6</v>
      </c>
      <c r="E1" s="76" t="s">
        <v>70</v>
      </c>
      <c r="F1" s="76" t="s">
        <v>71</v>
      </c>
      <c r="G1" s="76" t="s">
        <v>72</v>
      </c>
      <c r="H1" s="77" t="s">
        <v>74</v>
      </c>
      <c r="I1" s="74">
        <v>69</v>
      </c>
      <c r="J1" s="74">
        <v>169</v>
      </c>
      <c r="K1" s="74">
        <v>269</v>
      </c>
      <c r="L1" s="78" t="s">
        <v>75</v>
      </c>
      <c r="M1" s="76" t="s">
        <v>69</v>
      </c>
      <c r="N1" s="76" t="s">
        <v>73</v>
      </c>
      <c r="O1" s="79" t="s">
        <v>76</v>
      </c>
      <c r="P1" s="76" t="s">
        <v>77</v>
      </c>
      <c r="CA1" s="53"/>
      <c r="CD1" s="2"/>
      <c r="CE1" s="54">
        <f ca="1">AMENDE(CA1)</f>
        <v>0</v>
      </c>
      <c r="CH1" s="52"/>
    </row>
    <row r="2" spans="1:86" x14ac:dyDescent="0.3">
      <c r="A2" s="73">
        <f>VLOOKUP(B2,Données!$D$3:$K$1003,4)</f>
        <v>0</v>
      </c>
      <c r="B2" s="99">
        <v>1052</v>
      </c>
      <c r="C2" s="80" t="str">
        <f>IF(B2=Données!$A$40,Données!$B$40,VLOOKUP(B2,Données!$D$3:$K$1003,2))</f>
        <v>Jean-Claude Matte</v>
      </c>
      <c r="D2" s="73">
        <f>IF(C2="Dummy",Données!$A$41,IF(C2&lt;&gt;Sem.04!C2,INT((R2+O2)/9),ROUNDDOWN(O2/P2,0)))</f>
        <v>154</v>
      </c>
      <c r="E2" s="53">
        <v>158</v>
      </c>
      <c r="F2" s="53">
        <v>151</v>
      </c>
      <c r="G2" s="53">
        <v>133</v>
      </c>
      <c r="H2" s="53"/>
      <c r="I2" s="53"/>
      <c r="J2" s="53"/>
      <c r="K2" s="53"/>
      <c r="L2" s="53"/>
      <c r="M2" s="71">
        <f>SUM(E2:G2)</f>
        <v>442</v>
      </c>
      <c r="N2" s="71">
        <f>COUNTIF(E2:G2,"&gt;0")</f>
        <v>3</v>
      </c>
      <c r="O2" s="72">
        <f>IF(C2&lt;&gt;Sem.04!C2,VLOOKUP(B2,Données!$D$3:$K$1003,5)+M2,M2+Sem.04!O2)</f>
        <v>2312</v>
      </c>
      <c r="P2" s="71">
        <f>IF(C2&lt;&gt;Sem.04!C2,VLOOKUP(B2,$D$3:$J$1035,6)+N2,N2+Sem.04!P2)</f>
        <v>15</v>
      </c>
    </row>
    <row r="3" spans="1:86" x14ac:dyDescent="0.3">
      <c r="A3" s="73">
        <f>VLOOKUP(B3,Données!$D$3:$K$1003,4)</f>
        <v>0</v>
      </c>
      <c r="B3" s="99">
        <v>5000</v>
      </c>
      <c r="C3" s="80" t="str">
        <f>IF(B3=Données!$A$40,Données!$B$40,VLOOKUP(B3,Données!$D$3:$K$1003,2))</f>
        <v>Dummy</v>
      </c>
      <c r="D3" s="73">
        <f>IF(C3="Dummy",Données!$A$41,IF(C3&lt;&gt;Sem.04!C3,INT((R3+O3)/9),ROUNDDOWN(O3/P3,0)))</f>
        <v>130</v>
      </c>
      <c r="E3" s="53">
        <v>126</v>
      </c>
      <c r="F3" s="53">
        <v>170</v>
      </c>
      <c r="G3" s="53">
        <v>172</v>
      </c>
      <c r="H3" s="53"/>
      <c r="I3" s="53"/>
      <c r="J3" s="53"/>
      <c r="K3" s="53"/>
      <c r="L3" s="53"/>
      <c r="M3" s="71">
        <f t="shared" ref="M3:M106" si="0">SUM(E3:G3)</f>
        <v>468</v>
      </c>
      <c r="N3" s="71">
        <f t="shared" ref="N3:N106" si="1">COUNTIF(E3:G3,"&gt;0")</f>
        <v>3</v>
      </c>
      <c r="O3" s="72">
        <f>IF(C3&lt;&gt;Sem.04!C3,VLOOKUP(B3,Données!$D$3:$K$1003,5)+M3,M3+Sem.04!O3)</f>
        <v>2403</v>
      </c>
      <c r="P3" s="71">
        <f>IF(C3&lt;&gt;Sem.04!C3,VLOOKUP(B3,$D$3:$J$1035,6)+N3,N3+Sem.04!P3)</f>
        <v>15</v>
      </c>
    </row>
    <row r="4" spans="1:86" x14ac:dyDescent="0.3">
      <c r="A4" s="73">
        <f>VLOOKUP(B4,Données!$D$3:$K$1003,4)</f>
        <v>0</v>
      </c>
      <c r="B4" s="99">
        <v>1002</v>
      </c>
      <c r="C4" s="80" t="str">
        <f>IF(B4=Données!$A$40,Données!$B$40,VLOOKUP(B4,Données!$D$3:$K$1003,2))</f>
        <v>Charlotte Jolicoeur</v>
      </c>
      <c r="D4" s="73">
        <f>IF(C4="Dummy",Données!$A$41,IF(C4&lt;&gt;Sem.04!C4,INT((R4+O4)/9),ROUNDDOWN(O4/P4,0)))</f>
        <v>161</v>
      </c>
      <c r="E4" s="53">
        <v>124</v>
      </c>
      <c r="F4" s="53">
        <v>141</v>
      </c>
      <c r="G4" s="53">
        <v>147</v>
      </c>
      <c r="H4" s="53"/>
      <c r="I4" s="53"/>
      <c r="J4" s="53"/>
      <c r="K4" s="53"/>
      <c r="L4" s="53"/>
      <c r="M4" s="71">
        <f t="shared" si="0"/>
        <v>412</v>
      </c>
      <c r="N4" s="71">
        <f t="shared" si="1"/>
        <v>3</v>
      </c>
      <c r="O4" s="72">
        <f>IF(C4&lt;&gt;Sem.04!C4,VLOOKUP(B4,Données!$D$3:$K$1003,5)+M4,M4+Sem.04!O4)</f>
        <v>2421</v>
      </c>
      <c r="P4" s="71">
        <f>IF(C4&lt;&gt;Sem.04!C4,VLOOKUP(B4,$D$3:$J$1035,6)+N4,N4+Sem.04!P4)</f>
        <v>15</v>
      </c>
    </row>
    <row r="5" spans="1:86" x14ac:dyDescent="0.3">
      <c r="A5" s="73">
        <f>VLOOKUP(B5,Données!$D$3:$K$1003,4)</f>
        <v>0</v>
      </c>
      <c r="B5" s="99">
        <v>1003</v>
      </c>
      <c r="C5" s="80" t="str">
        <f>IF(B5=Données!$A$40,Données!$B$40,VLOOKUP(B5,Données!$D$3:$K$1003,2))</f>
        <v>Denis Locas</v>
      </c>
      <c r="D5" s="73">
        <f>IF(C5="Dummy",Données!$A$41,IF(C5&lt;&gt;Sem.04!C5,INT((R5+O5)/9),ROUNDDOWN(O5/P5,0)))</f>
        <v>187</v>
      </c>
      <c r="E5" s="53">
        <v>170</v>
      </c>
      <c r="F5" s="53">
        <v>174</v>
      </c>
      <c r="G5" s="53">
        <v>197</v>
      </c>
      <c r="H5" s="53"/>
      <c r="I5" s="53"/>
      <c r="J5" s="53"/>
      <c r="K5" s="53"/>
      <c r="L5" s="53"/>
      <c r="M5" s="71">
        <f t="shared" si="0"/>
        <v>541</v>
      </c>
      <c r="N5" s="71">
        <f t="shared" si="1"/>
        <v>3</v>
      </c>
      <c r="O5" s="72">
        <f>IF(C5&lt;&gt;Sem.04!C5,VLOOKUP(B5,Données!$D$3:$K$1003,5)+M5,M5+Sem.04!O5)</f>
        <v>2818</v>
      </c>
      <c r="P5" s="71">
        <f>IF(C5&lt;&gt;Sem.04!C5,VLOOKUP(B5,$D$3:$J$1035,6)+N5,N5+Sem.04!P5)</f>
        <v>15</v>
      </c>
    </row>
    <row r="6" spans="1:86" x14ac:dyDescent="0.3">
      <c r="A6" s="73">
        <f>VLOOKUP(B6,Données!$D$3:$K$1003,4)</f>
        <v>0</v>
      </c>
      <c r="B6" s="99">
        <v>1004</v>
      </c>
      <c r="C6" s="80" t="str">
        <f>IF(B6=Données!$A$40,Données!$B$40,VLOOKUP(B6,Données!$D$3:$K$1003,2))</f>
        <v>Lucille Pinel</v>
      </c>
      <c r="D6" s="73">
        <f>IF(C6="Dummy",Données!$A$41,IF(C6&lt;&gt;Sem.04!C6,INT((R6+O6)/9),ROUNDDOWN(O6/P6,0)))</f>
        <v>143</v>
      </c>
      <c r="E6" s="53">
        <v>126</v>
      </c>
      <c r="F6" s="53">
        <v>157</v>
      </c>
      <c r="G6" s="53">
        <v>111</v>
      </c>
      <c r="H6" s="53"/>
      <c r="I6" s="53"/>
      <c r="J6" s="53"/>
      <c r="K6" s="53"/>
      <c r="L6" s="53"/>
      <c r="M6" s="71">
        <f t="shared" si="0"/>
        <v>394</v>
      </c>
      <c r="N6" s="71">
        <f t="shared" si="1"/>
        <v>3</v>
      </c>
      <c r="O6" s="72">
        <f>IF(C6&lt;&gt;Sem.04!C6,VLOOKUP(B6,Données!$D$3:$K$1003,5)+M6,M6+Sem.04!O6)</f>
        <v>2004</v>
      </c>
      <c r="P6" s="71">
        <f>IF(C6&lt;&gt;Sem.04!C6,VLOOKUP(B6,$D$3:$J$1035,6)+N6,N6+Sem.04!P6)</f>
        <v>14</v>
      </c>
    </row>
    <row r="7" spans="1:86" x14ac:dyDescent="0.3">
      <c r="A7" s="75" t="s">
        <v>237</v>
      </c>
      <c r="B7" s="99"/>
      <c r="C7" s="94" t="e">
        <f>VLOOKUP(B7,Données!$D$3:$K$1003,2)</f>
        <v>#N/A</v>
      </c>
      <c r="D7" s="75" t="e">
        <f>VLOOKUP(B7,Données!$D$3:$K$1003,3)</f>
        <v>#N/A</v>
      </c>
      <c r="E7" s="53"/>
      <c r="F7" s="53"/>
      <c r="G7" s="53"/>
      <c r="H7" s="53"/>
      <c r="I7" s="53"/>
      <c r="J7" s="53"/>
      <c r="K7" s="53"/>
      <c r="L7" s="53"/>
      <c r="M7" s="95">
        <f t="shared" si="0"/>
        <v>0</v>
      </c>
      <c r="N7" s="95">
        <f t="shared" si="1"/>
        <v>0</v>
      </c>
      <c r="O7" s="96">
        <f>M7</f>
        <v>0</v>
      </c>
      <c r="P7" s="95">
        <f>N7</f>
        <v>0</v>
      </c>
    </row>
    <row r="8" spans="1:86" x14ac:dyDescent="0.3">
      <c r="A8" s="75" t="s">
        <v>237</v>
      </c>
      <c r="B8" s="99"/>
      <c r="C8" s="94" t="e">
        <f>VLOOKUP(B8,Données!$D$3:$K$1003,2)</f>
        <v>#N/A</v>
      </c>
      <c r="D8" s="75" t="e">
        <f>VLOOKUP(B8,Données!$D$3:$K$1003,3)</f>
        <v>#N/A</v>
      </c>
      <c r="E8" s="53"/>
      <c r="F8" s="53"/>
      <c r="G8" s="53"/>
      <c r="H8" s="53"/>
      <c r="I8" s="53"/>
      <c r="J8" s="53"/>
      <c r="K8" s="53"/>
      <c r="L8" s="53"/>
      <c r="M8" s="95">
        <f t="shared" si="0"/>
        <v>0</v>
      </c>
      <c r="N8" s="95">
        <f t="shared" si="1"/>
        <v>0</v>
      </c>
      <c r="O8" s="96">
        <f>M8</f>
        <v>0</v>
      </c>
      <c r="P8" s="95">
        <f>N8</f>
        <v>0</v>
      </c>
    </row>
    <row r="9" spans="1:86" x14ac:dyDescent="0.3">
      <c r="A9" s="90" t="s">
        <v>240</v>
      </c>
      <c r="B9" s="99"/>
      <c r="C9" s="91" t="e">
        <f>VLOOKUP(B9,Données!$D$3:$K$1003,2)</f>
        <v>#N/A</v>
      </c>
      <c r="D9" s="90" t="e">
        <f>IF(C9="Dummy",Données!$A$41,IF(C9&lt;&gt;Sem.04!C9,VLOOKUP(B9,Données!$D$3:$K$1003,3),ROUNDDOWN(O9/P9,0)))</f>
        <v>#N/A</v>
      </c>
      <c r="E9" s="53"/>
      <c r="F9" s="53"/>
      <c r="G9" s="53"/>
      <c r="H9" s="53"/>
      <c r="I9" s="53"/>
      <c r="J9" s="53"/>
      <c r="K9" s="53"/>
      <c r="L9" s="53"/>
      <c r="M9" s="92">
        <f t="shared" ref="M9:M10" si="2">SUM(E9:G9)</f>
        <v>0</v>
      </c>
      <c r="N9" s="92">
        <f t="shared" ref="N9:N10" si="3">COUNTIF(E9:G9,"&gt;0")</f>
        <v>0</v>
      </c>
      <c r="O9" s="93">
        <f>M9+Sem.04!O9</f>
        <v>0</v>
      </c>
      <c r="P9" s="92">
        <f>N9+Sem.04!P9</f>
        <v>0</v>
      </c>
    </row>
    <row r="10" spans="1:86" x14ac:dyDescent="0.3">
      <c r="A10" s="90" t="s">
        <v>240</v>
      </c>
      <c r="B10" s="99"/>
      <c r="C10" s="91" t="e">
        <f>VLOOKUP(B10,Données!$D$3:$K$1003,2)</f>
        <v>#N/A</v>
      </c>
      <c r="D10" s="90" t="e">
        <f>IF(C10="Dummy",Données!$A$41,IF(C10&lt;&gt;Sem.04!C10,VLOOKUP(B10,Données!$D$3:$K$1003,3),ROUNDDOWN(O10/P10,0)))</f>
        <v>#N/A</v>
      </c>
      <c r="E10" s="53"/>
      <c r="F10" s="53"/>
      <c r="G10" s="53"/>
      <c r="H10" s="53"/>
      <c r="I10" s="53"/>
      <c r="J10" s="53"/>
      <c r="K10" s="53"/>
      <c r="L10" s="53"/>
      <c r="M10" s="92">
        <f t="shared" si="2"/>
        <v>0</v>
      </c>
      <c r="N10" s="92">
        <f t="shared" si="3"/>
        <v>0</v>
      </c>
      <c r="O10" s="93">
        <f>M10+Sem.04!O10</f>
        <v>0</v>
      </c>
      <c r="P10" s="92">
        <f>N10+Sem.04!P10</f>
        <v>0</v>
      </c>
    </row>
    <row r="11" spans="1:86" x14ac:dyDescent="0.3">
      <c r="A11" s="70" t="s">
        <v>54</v>
      </c>
      <c r="B11" s="64"/>
      <c r="C11" s="65"/>
      <c r="D11" s="64"/>
      <c r="E11" s="55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704</v>
      </c>
      <c r="F11" s="55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793</v>
      </c>
      <c r="G11" s="55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=D5,IF(G6=0,SUM(G2:G6)+D6,SUM(G2:G6))))))))))))))))</f>
        <v>760</v>
      </c>
      <c r="H11" s="67"/>
      <c r="I11" s="67"/>
      <c r="J11" s="67"/>
      <c r="K11" s="67"/>
      <c r="L11" s="67"/>
      <c r="M11" s="69">
        <f>IF(SUM(E2:G8)=0,"",SUM(E11:G11))</f>
        <v>2257</v>
      </c>
      <c r="N11" s="67"/>
      <c r="O11" s="68"/>
      <c r="P11" s="67"/>
    </row>
    <row r="12" spans="1:86" x14ac:dyDescent="0.3">
      <c r="A12" s="73">
        <f>VLOOKUP(B12,Données!$D$3:$K$1003,4)</f>
        <v>0</v>
      </c>
      <c r="B12" s="99">
        <v>1020</v>
      </c>
      <c r="C12" s="80" t="str">
        <f>IF(B12=Données!$A$40,Données!$B$40,VLOOKUP(B12,Données!$D$3:$K$1003,2))</f>
        <v>Juliette Lavallée</v>
      </c>
      <c r="D12" s="73">
        <f>IF(C12="Dummy",Données!$A$41,IF(C12&lt;&gt;Sem.04!C12,INT((R12+O12)/9),ROUNDDOWN(O12/P12,0)))</f>
        <v>140</v>
      </c>
      <c r="E12" s="53">
        <v>91</v>
      </c>
      <c r="F12" s="53">
        <v>154</v>
      </c>
      <c r="G12" s="53">
        <v>105</v>
      </c>
      <c r="H12" s="53"/>
      <c r="I12" s="53"/>
      <c r="J12" s="53"/>
      <c r="K12" s="53"/>
      <c r="L12" s="53"/>
      <c r="M12" s="71">
        <f t="shared" si="0"/>
        <v>350</v>
      </c>
      <c r="N12" s="71">
        <f t="shared" si="1"/>
        <v>3</v>
      </c>
      <c r="O12" s="72">
        <f>IF(C12&lt;&gt;Sem.04!C12,VLOOKUP(B12,Données!$D$3:$K$1003,5)+M12,M12+Sem.04!O12)</f>
        <v>1971</v>
      </c>
      <c r="P12" s="71">
        <f>IF(C12&lt;&gt;Sem.04!C12,VLOOKUP(B12,$D$3:$J$1035,6)+N12,N12+Sem.04!P12)</f>
        <v>14</v>
      </c>
    </row>
    <row r="13" spans="1:86" x14ac:dyDescent="0.3">
      <c r="A13" s="73">
        <f>VLOOKUP(B13,Données!$D$3:$K$1003,4)</f>
        <v>0</v>
      </c>
      <c r="B13" s="99">
        <v>1034</v>
      </c>
      <c r="C13" s="80" t="str">
        <f>IF(B13=Données!$A$40,Données!$B$40,VLOOKUP(B13,Données!$D$3:$K$1003,2))</f>
        <v>Cécile Hébert</v>
      </c>
      <c r="D13" s="73">
        <f>IF(C13="Dummy",Données!$A$41,IF(C13&lt;&gt;Sem.04!C13,INT((R13+O13)/9),ROUNDDOWN(O13/P13,0)))</f>
        <v>159</v>
      </c>
      <c r="E13" s="53">
        <v>122</v>
      </c>
      <c r="F13" s="53">
        <v>136</v>
      </c>
      <c r="G13" s="53">
        <v>139</v>
      </c>
      <c r="H13" s="53"/>
      <c r="I13" s="53"/>
      <c r="J13" s="53"/>
      <c r="K13" s="53"/>
      <c r="L13" s="53"/>
      <c r="M13" s="71">
        <f t="shared" si="0"/>
        <v>397</v>
      </c>
      <c r="N13" s="71">
        <f t="shared" si="1"/>
        <v>3</v>
      </c>
      <c r="O13" s="72">
        <f>IF(C13&lt;&gt;Sem.04!C13,VLOOKUP(B13,Données!$D$3:$K$1003,5)+M13,M13+Sem.04!O13)</f>
        <v>2395</v>
      </c>
      <c r="P13" s="71">
        <f>IF(C13&lt;&gt;Sem.04!C13,VLOOKUP(B13,$D$3:$J$1035,6)+N13,N13+Sem.04!P13)</f>
        <v>15</v>
      </c>
    </row>
    <row r="14" spans="1:86" x14ac:dyDescent="0.3">
      <c r="A14" s="73">
        <f>VLOOKUP(B14,Données!$D$3:$K$1003,4)</f>
        <v>0</v>
      </c>
      <c r="B14" s="99">
        <v>1023</v>
      </c>
      <c r="C14" s="80" t="str">
        <f>IF(B14=Données!$A$40,Données!$B$40,VLOOKUP(B14,Données!$D$3:$K$1003,2))</f>
        <v>Émile Beauchesne</v>
      </c>
      <c r="D14" s="73">
        <f>IF(C14="Dummy",Données!$A$41,IF(C14&lt;&gt;Sem.04!C14,INT((R14+O14)/9),ROUNDDOWN(O14/P14,0)))</f>
        <v>158</v>
      </c>
      <c r="E14" s="53">
        <v>215</v>
      </c>
      <c r="F14" s="53">
        <v>181</v>
      </c>
      <c r="G14" s="53">
        <v>198</v>
      </c>
      <c r="H14" s="53"/>
      <c r="I14" s="53"/>
      <c r="J14" s="53"/>
      <c r="K14" s="53"/>
      <c r="L14" s="53"/>
      <c r="M14" s="71">
        <f t="shared" si="0"/>
        <v>594</v>
      </c>
      <c r="N14" s="71">
        <f t="shared" si="1"/>
        <v>3</v>
      </c>
      <c r="O14" s="72">
        <f>IF(C14&lt;&gt;Sem.04!C14,VLOOKUP(B14,Données!$D$3:$K$1003,5)+M14,M14+Sem.04!O14)</f>
        <v>2382</v>
      </c>
      <c r="P14" s="71">
        <f>IF(C14&lt;&gt;Sem.04!C14,VLOOKUP(B14,$D$3:$J$1035,6)+N14,N14+Sem.04!P14)</f>
        <v>15</v>
      </c>
    </row>
    <row r="15" spans="1:86" x14ac:dyDescent="0.3">
      <c r="A15" s="73">
        <f>VLOOKUP(B15,Données!$D$3:$K$1003,4)</f>
        <v>0</v>
      </c>
      <c r="B15" s="99">
        <v>1045</v>
      </c>
      <c r="C15" s="80" t="str">
        <f>IF(B15=Données!$A$40,Données!$B$40,VLOOKUP(B15,Données!$D$3:$K$1003,2))</f>
        <v>Danielle Turgeon</v>
      </c>
      <c r="D15" s="73">
        <f>IF(C15="Dummy",Données!$A$41,IF(C15&lt;&gt;Sem.04!C15,INT((R15+O15)/9),ROUNDDOWN(O15/P15,0)))</f>
        <v>170</v>
      </c>
      <c r="E15" s="53">
        <v>161</v>
      </c>
      <c r="F15" s="53">
        <v>146</v>
      </c>
      <c r="G15" s="53">
        <v>188</v>
      </c>
      <c r="H15" s="53"/>
      <c r="I15" s="53"/>
      <c r="J15" s="53"/>
      <c r="K15" s="53"/>
      <c r="L15" s="53"/>
      <c r="M15" s="71">
        <f t="shared" si="0"/>
        <v>495</v>
      </c>
      <c r="N15" s="71">
        <f t="shared" si="1"/>
        <v>3</v>
      </c>
      <c r="O15" s="72">
        <f>IF(C15&lt;&gt;Sem.04!C15,VLOOKUP(B15,Données!$D$3:$K$1003,5)+M15,M15+Sem.04!O15)</f>
        <v>2553</v>
      </c>
      <c r="P15" s="71">
        <f>IF(C15&lt;&gt;Sem.04!C15,VLOOKUP(B15,$D$3:$J$1035,6)+N15,N15+Sem.04!P15)</f>
        <v>15</v>
      </c>
    </row>
    <row r="16" spans="1:86" x14ac:dyDescent="0.3">
      <c r="A16" s="73">
        <f>VLOOKUP(B16,Données!$D$3:$K$1003,4)</f>
        <v>0</v>
      </c>
      <c r="B16" s="99">
        <v>1068</v>
      </c>
      <c r="C16" s="80" t="str">
        <f>IF(B16=Données!$A$40,Données!$B$40,VLOOKUP(B16,Données!$D$3:$K$1003,2))</f>
        <v>Gilles Tremblay</v>
      </c>
      <c r="D16" s="73">
        <f>IF(C16="Dummy",Données!$A$41,IF(C16&lt;&gt;Sem.04!C16,INT((R16+O16)/9),ROUNDDOWN(O16/P16,0)))</f>
        <v>134</v>
      </c>
      <c r="E16" s="53">
        <v>149</v>
      </c>
      <c r="F16" s="53">
        <v>103</v>
      </c>
      <c r="G16" s="53">
        <v>142</v>
      </c>
      <c r="H16" s="53"/>
      <c r="I16" s="53"/>
      <c r="J16" s="53"/>
      <c r="K16" s="53"/>
      <c r="L16" s="53"/>
      <c r="M16" s="71">
        <f t="shared" si="0"/>
        <v>394</v>
      </c>
      <c r="N16" s="71">
        <f t="shared" si="1"/>
        <v>3</v>
      </c>
      <c r="O16" s="72">
        <f>IF(C16&lt;&gt;Sem.04!C16,VLOOKUP(B16,Données!$D$3:$K$1003,5)+M16,M16+Sem.04!O16)</f>
        <v>2022</v>
      </c>
      <c r="P16" s="71">
        <f>IF(C16&lt;&gt;Sem.04!C16,VLOOKUP(B16,$D$3:$J$1035,6)+N16,N16+Sem.04!P16)</f>
        <v>15</v>
      </c>
    </row>
    <row r="17" spans="1:16" x14ac:dyDescent="0.3">
      <c r="A17" s="75" t="s">
        <v>237</v>
      </c>
      <c r="B17" s="99"/>
      <c r="C17" s="94" t="e">
        <f>VLOOKUP(B17,Données!$D$3:$K$1003,2)</f>
        <v>#N/A</v>
      </c>
      <c r="D17" s="75" t="e">
        <f>VLOOKUP(B17,Données!$D$3:$K$1003,3)</f>
        <v>#N/A</v>
      </c>
      <c r="E17" s="53"/>
      <c r="F17" s="53"/>
      <c r="G17" s="53"/>
      <c r="H17" s="53"/>
      <c r="I17" s="53"/>
      <c r="J17" s="53"/>
      <c r="K17" s="53"/>
      <c r="L17" s="53"/>
      <c r="M17" s="95">
        <f t="shared" ref="M17:M20" si="4">SUM(E17:G17)</f>
        <v>0</v>
      </c>
      <c r="N17" s="95">
        <f t="shared" ref="N17:N20" si="5">COUNTIF(E17:G17,"&gt;0")</f>
        <v>0</v>
      </c>
      <c r="O17" s="96">
        <f>M17</f>
        <v>0</v>
      </c>
      <c r="P17" s="95">
        <f>N17</f>
        <v>0</v>
      </c>
    </row>
    <row r="18" spans="1:16" x14ac:dyDescent="0.3">
      <c r="A18" s="75" t="s">
        <v>237</v>
      </c>
      <c r="B18" s="99"/>
      <c r="C18" s="94" t="e">
        <f>VLOOKUP(B18,Données!$D$3:$K$1003,2)</f>
        <v>#N/A</v>
      </c>
      <c r="D18" s="75" t="e">
        <f>VLOOKUP(B18,Données!$D$3:$K$1003,3)</f>
        <v>#N/A</v>
      </c>
      <c r="E18" s="53"/>
      <c r="F18" s="53"/>
      <c r="G18" s="53"/>
      <c r="H18" s="53"/>
      <c r="I18" s="53"/>
      <c r="J18" s="53"/>
      <c r="K18" s="53"/>
      <c r="L18" s="53"/>
      <c r="M18" s="95">
        <f t="shared" si="4"/>
        <v>0</v>
      </c>
      <c r="N18" s="95">
        <f t="shared" si="5"/>
        <v>0</v>
      </c>
      <c r="O18" s="96">
        <f>M18</f>
        <v>0</v>
      </c>
      <c r="P18" s="95">
        <f>N18</f>
        <v>0</v>
      </c>
    </row>
    <row r="19" spans="1:16" x14ac:dyDescent="0.3">
      <c r="A19" s="90" t="s">
        <v>240</v>
      </c>
      <c r="B19" s="99"/>
      <c r="C19" s="91" t="e">
        <f>VLOOKUP(B19,Données!$D$3:$K$1003,2)</f>
        <v>#N/A</v>
      </c>
      <c r="D19" s="90" t="e">
        <f>IF(C19="Dummy",Données!$A$41,IF(C19&lt;&gt;Sem.04!C19,VLOOKUP(B19,Données!$D$3:$K$1003,3),ROUNDDOWN(O19/P19,0)))</f>
        <v>#N/A</v>
      </c>
      <c r="E19" s="53"/>
      <c r="F19" s="53"/>
      <c r="G19" s="53"/>
      <c r="H19" s="53"/>
      <c r="I19" s="53"/>
      <c r="J19" s="53"/>
      <c r="K19" s="53"/>
      <c r="L19" s="53"/>
      <c r="M19" s="92">
        <f t="shared" si="4"/>
        <v>0</v>
      </c>
      <c r="N19" s="92">
        <f t="shared" si="5"/>
        <v>0</v>
      </c>
      <c r="O19" s="93">
        <f>M19+Sem.04!O19</f>
        <v>0</v>
      </c>
      <c r="P19" s="92">
        <f>N19+Sem.04!P19</f>
        <v>0</v>
      </c>
    </row>
    <row r="20" spans="1:16" x14ac:dyDescent="0.3">
      <c r="A20" s="90" t="s">
        <v>240</v>
      </c>
      <c r="B20" s="99"/>
      <c r="C20" s="91" t="e">
        <f>VLOOKUP(B20,Données!$D$3:$K$1003,2)</f>
        <v>#N/A</v>
      </c>
      <c r="D20" s="90" t="e">
        <f>IF(C20="Dummy",Données!$A$41,IF(C20&lt;&gt;Sem.04!C20,VLOOKUP(B20,Données!$D$3:$K$1003,3),ROUNDDOWN(O20/P20,0)))</f>
        <v>#N/A</v>
      </c>
      <c r="E20" s="53"/>
      <c r="F20" s="53"/>
      <c r="G20" s="53"/>
      <c r="H20" s="53"/>
      <c r="I20" s="53"/>
      <c r="J20" s="53"/>
      <c r="K20" s="53"/>
      <c r="L20" s="53"/>
      <c r="M20" s="92">
        <f t="shared" si="4"/>
        <v>0</v>
      </c>
      <c r="N20" s="92">
        <f t="shared" si="5"/>
        <v>0</v>
      </c>
      <c r="O20" s="93">
        <f>M20+Sem.04!O20</f>
        <v>0</v>
      </c>
      <c r="P20" s="92">
        <f>N20+Sem.04!P20</f>
        <v>0</v>
      </c>
    </row>
    <row r="21" spans="1:16" x14ac:dyDescent="0.3">
      <c r="A21" s="70" t="s">
        <v>55</v>
      </c>
      <c r="B21" s="64"/>
      <c r="C21" s="65"/>
      <c r="D21" s="64"/>
      <c r="E21" s="55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738</v>
      </c>
      <c r="F21" s="55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720</v>
      </c>
      <c r="G21" s="55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=D15,IF(G16=0,SUM(G12:G16)+D16,SUM(G12:G16))))))))))))))))</f>
        <v>772</v>
      </c>
      <c r="H21" s="67"/>
      <c r="I21" s="67"/>
      <c r="J21" s="67"/>
      <c r="K21" s="67"/>
      <c r="L21" s="67"/>
      <c r="M21" s="69">
        <f>IF(SUM(E12:G18)=0,"",SUM(E21:G21))</f>
        <v>2230</v>
      </c>
      <c r="N21" s="67"/>
      <c r="O21" s="68"/>
      <c r="P21" s="67"/>
    </row>
    <row r="22" spans="1:16" x14ac:dyDescent="0.3">
      <c r="A22" s="73">
        <f>VLOOKUP(B22,Données!$D$3:$K$1003,4)</f>
        <v>0</v>
      </c>
      <c r="B22" s="99">
        <v>1027</v>
      </c>
      <c r="C22" s="80" t="str">
        <f>IF(B22=Données!$A$40,Données!$B$40,VLOOKUP(B22,Données!$D$3:$K$1003,2))</f>
        <v>Philippe Vignis</v>
      </c>
      <c r="D22" s="73">
        <f>IF(C22="Dummy",Données!$A$41,IF(C22&lt;&gt;Sem.04!C22,INT((R22+O22)/9),ROUNDDOWN(O22/P22,0)))</f>
        <v>146</v>
      </c>
      <c r="E22" s="53">
        <v>143</v>
      </c>
      <c r="F22" s="53">
        <v>142</v>
      </c>
      <c r="G22" s="53">
        <v>131</v>
      </c>
      <c r="H22" s="53"/>
      <c r="I22" s="53"/>
      <c r="J22" s="53"/>
      <c r="K22" s="53"/>
      <c r="L22" s="53"/>
      <c r="M22" s="71">
        <f t="shared" si="0"/>
        <v>416</v>
      </c>
      <c r="N22" s="71">
        <f t="shared" si="1"/>
        <v>3</v>
      </c>
      <c r="O22" s="72">
        <f>IF(C22&lt;&gt;Sem.04!C22,VLOOKUP(B22,Données!$D$3:$K$1003,5)+M22,M22+Sem.04!O22)</f>
        <v>2199</v>
      </c>
      <c r="P22" s="71">
        <f>IF(C22&lt;&gt;Sem.04!C22,VLOOKUP(B22,$D$3:$J$1035,6)+N22,N22+Sem.04!P22)</f>
        <v>15</v>
      </c>
    </row>
    <row r="23" spans="1:16" x14ac:dyDescent="0.3">
      <c r="A23" s="73">
        <f>VLOOKUP(B23,Données!$D$3:$K$1003,4)</f>
        <v>0</v>
      </c>
      <c r="B23" s="99">
        <v>1030</v>
      </c>
      <c r="C23" s="80" t="str">
        <f>IF(B23=Données!$A$40,Données!$B$40,VLOOKUP(B23,Données!$D$3:$K$1003,2))</f>
        <v>Gisèle Prévost</v>
      </c>
      <c r="D23" s="73">
        <f>IF(C23="Dummy",Données!$A$41,IF(C23&lt;&gt;Sem.04!C23,INT((R23+O23)/9),ROUNDDOWN(O23/P23,0)))</f>
        <v>153</v>
      </c>
      <c r="E23" s="53">
        <v>149</v>
      </c>
      <c r="F23" s="53">
        <v>155</v>
      </c>
      <c r="G23" s="53">
        <v>133</v>
      </c>
      <c r="H23" s="53"/>
      <c r="I23" s="53"/>
      <c r="J23" s="53"/>
      <c r="K23" s="53"/>
      <c r="L23" s="53"/>
      <c r="M23" s="71">
        <f t="shared" si="0"/>
        <v>437</v>
      </c>
      <c r="N23" s="71">
        <f t="shared" si="1"/>
        <v>3</v>
      </c>
      <c r="O23" s="72">
        <f>IF(C23&lt;&gt;Sem.04!C23,VLOOKUP(B23,Données!$D$3:$K$1003,5)+M23,M23+Sem.04!O23)</f>
        <v>2150</v>
      </c>
      <c r="P23" s="71">
        <f>IF(C23&lt;&gt;Sem.04!C23,VLOOKUP(B23,$D$3:$J$1035,6)+N23,N23+Sem.04!P23)</f>
        <v>14</v>
      </c>
    </row>
    <row r="24" spans="1:16" x14ac:dyDescent="0.3">
      <c r="A24" s="73">
        <f>VLOOKUP(B24,Données!$D$3:$K$1003,4)</f>
        <v>0</v>
      </c>
      <c r="B24" s="99">
        <v>1041</v>
      </c>
      <c r="C24" s="80" t="str">
        <f>IF(B24=Données!$A$40,Données!$B$40,VLOOKUP(B24,Données!$D$3:$K$1003,2))</f>
        <v>Philippe Renaud</v>
      </c>
      <c r="D24" s="73">
        <f>IF(C24="Dummy",Données!$A$41,IF(C24&lt;&gt;Sem.04!C24,INT((R24+O24)/9),ROUNDDOWN(O24/P24,0)))</f>
        <v>169</v>
      </c>
      <c r="E24" s="53">
        <v>162</v>
      </c>
      <c r="F24" s="53">
        <v>162</v>
      </c>
      <c r="G24" s="53">
        <v>162</v>
      </c>
      <c r="H24" s="53"/>
      <c r="I24" s="53"/>
      <c r="J24" s="53"/>
      <c r="K24" s="53"/>
      <c r="L24" s="53"/>
      <c r="M24" s="71">
        <f t="shared" si="0"/>
        <v>486</v>
      </c>
      <c r="N24" s="71">
        <f t="shared" si="1"/>
        <v>3</v>
      </c>
      <c r="O24" s="72">
        <f>IF(C24&lt;&gt;Sem.04!C24,VLOOKUP(B24,Données!$D$3:$K$1003,5)+M24,M24+Sem.04!O24)</f>
        <v>2548</v>
      </c>
      <c r="P24" s="71">
        <f>IF(C24&lt;&gt;Sem.04!C24,VLOOKUP(B24,$D$3:$J$1035,6)+N24,N24+Sem.04!P24)</f>
        <v>15</v>
      </c>
    </row>
    <row r="25" spans="1:16" x14ac:dyDescent="0.3">
      <c r="A25" s="73">
        <f>VLOOKUP(B25,Données!$D$3:$K$1003,4)</f>
        <v>0</v>
      </c>
      <c r="B25" s="99">
        <v>1046</v>
      </c>
      <c r="C25" s="80" t="str">
        <f>IF(B25=Données!$A$40,Données!$B$40,VLOOKUP(B25,Données!$D$3:$K$1003,2))</f>
        <v>René Courchesne</v>
      </c>
      <c r="D25" s="73">
        <f>IF(C25="Dummy",Données!$A$41,IF(C25&lt;&gt;Sem.04!C25,INT((R25+O25)/9),ROUNDDOWN(O25/P25,0)))</f>
        <v>177</v>
      </c>
      <c r="E25" s="53">
        <v>215</v>
      </c>
      <c r="F25" s="53">
        <v>177</v>
      </c>
      <c r="G25" s="53">
        <v>158</v>
      </c>
      <c r="H25" s="53"/>
      <c r="I25" s="53"/>
      <c r="J25" s="53"/>
      <c r="K25" s="53"/>
      <c r="L25" s="53"/>
      <c r="M25" s="71">
        <f t="shared" si="0"/>
        <v>550</v>
      </c>
      <c r="N25" s="71">
        <f t="shared" si="1"/>
        <v>3</v>
      </c>
      <c r="O25" s="72">
        <f>IF(C25&lt;&gt;Sem.04!C25,VLOOKUP(B25,Données!$D$3:$K$1003,5)+M25,M25+Sem.04!O25)</f>
        <v>2664</v>
      </c>
      <c r="P25" s="71">
        <f>IF(C25&lt;&gt;Sem.04!C25,VLOOKUP(B25,$D$3:$J$1035,6)+N25,N25+Sem.04!P25)</f>
        <v>15</v>
      </c>
    </row>
    <row r="26" spans="1:16" x14ac:dyDescent="0.3">
      <c r="A26" s="73">
        <f>VLOOKUP(B26,Données!$D$3:$K$1003,4)</f>
        <v>0</v>
      </c>
      <c r="B26" s="99">
        <v>1028</v>
      </c>
      <c r="C26" s="80" t="str">
        <f>IF(B26=Données!$A$40,Données!$B$40,VLOOKUP(B26,Données!$D$3:$K$1003,2))</f>
        <v>Claude Baril</v>
      </c>
      <c r="D26" s="73">
        <f>IF(C26="Dummy",Données!$A$41,IF(C26&lt;&gt;Sem.04!C26,INT((R26+O26)/9),ROUNDDOWN(O26/P26,0)))</f>
        <v>149</v>
      </c>
      <c r="E26" s="53"/>
      <c r="F26" s="53">
        <v>160</v>
      </c>
      <c r="G26" s="53">
        <v>130</v>
      </c>
      <c r="H26" s="53"/>
      <c r="I26" s="53"/>
      <c r="J26" s="53"/>
      <c r="K26" s="53"/>
      <c r="L26" s="53"/>
      <c r="M26" s="71">
        <f t="shared" si="0"/>
        <v>290</v>
      </c>
      <c r="N26" s="71">
        <f t="shared" si="1"/>
        <v>2</v>
      </c>
      <c r="O26" s="72">
        <f>IF(C26&lt;&gt;Sem.04!C26,VLOOKUP(B26,Données!$D$3:$K$1003,5)+M26,M26+Sem.04!O26)</f>
        <v>2086</v>
      </c>
      <c r="P26" s="71">
        <f>IF(C26&lt;&gt;Sem.04!C26,VLOOKUP(B26,$D$3:$J$1035,6)+N26,N26+Sem.04!P26)</f>
        <v>14</v>
      </c>
    </row>
    <row r="27" spans="1:16" x14ac:dyDescent="0.3">
      <c r="A27" s="75" t="s">
        <v>237</v>
      </c>
      <c r="B27" s="99"/>
      <c r="C27" s="94" t="e">
        <f>VLOOKUP(B27,Données!$D$3:$K$1003,2)</f>
        <v>#N/A</v>
      </c>
      <c r="D27" s="75" t="e">
        <f>VLOOKUP(B27,Données!$D$3:$K$1003,3)</f>
        <v>#N/A</v>
      </c>
      <c r="E27" s="53"/>
      <c r="F27" s="53"/>
      <c r="G27" s="53"/>
      <c r="H27" s="53"/>
      <c r="I27" s="53"/>
      <c r="J27" s="53"/>
      <c r="K27" s="53"/>
      <c r="L27" s="53"/>
      <c r="M27" s="95">
        <f t="shared" ref="M27:M30" si="6">SUM(E27:G27)</f>
        <v>0</v>
      </c>
      <c r="N27" s="95">
        <f t="shared" ref="N27:N30" si="7">COUNTIF(E27:G27,"&gt;0")</f>
        <v>0</v>
      </c>
      <c r="O27" s="96">
        <f>M27</f>
        <v>0</v>
      </c>
      <c r="P27" s="95">
        <f>N27</f>
        <v>0</v>
      </c>
    </row>
    <row r="28" spans="1:16" x14ac:dyDescent="0.3">
      <c r="A28" s="75" t="s">
        <v>237</v>
      </c>
      <c r="B28" s="99"/>
      <c r="C28" s="94" t="e">
        <f>VLOOKUP(B28,Données!$D$3:$K$1003,2)</f>
        <v>#N/A</v>
      </c>
      <c r="D28" s="75" t="e">
        <f>VLOOKUP(B28,Données!$D$3:$K$1003,3)</f>
        <v>#N/A</v>
      </c>
      <c r="E28" s="53"/>
      <c r="F28" s="53"/>
      <c r="G28" s="53"/>
      <c r="H28" s="53"/>
      <c r="I28" s="53"/>
      <c r="J28" s="53"/>
      <c r="K28" s="53"/>
      <c r="L28" s="53"/>
      <c r="M28" s="95">
        <f t="shared" si="6"/>
        <v>0</v>
      </c>
      <c r="N28" s="95">
        <f t="shared" si="7"/>
        <v>0</v>
      </c>
      <c r="O28" s="96">
        <f>M28</f>
        <v>0</v>
      </c>
      <c r="P28" s="95">
        <f>N28</f>
        <v>0</v>
      </c>
    </row>
    <row r="29" spans="1:16" x14ac:dyDescent="0.3">
      <c r="A29" s="90" t="s">
        <v>240</v>
      </c>
      <c r="B29" s="99"/>
      <c r="C29" s="91" t="e">
        <f>VLOOKUP(B29,Données!$D$3:$K$1003,2)</f>
        <v>#N/A</v>
      </c>
      <c r="D29" s="90" t="e">
        <f>IF(C29="Dummy",Données!$A$41,IF(C29&lt;&gt;Sem.04!C29,VLOOKUP(B29,Données!$D$3:$K$1003,3),ROUNDDOWN(O29/P29,0)))</f>
        <v>#N/A</v>
      </c>
      <c r="E29" s="53"/>
      <c r="F29" s="53"/>
      <c r="G29" s="53"/>
      <c r="H29" s="53"/>
      <c r="I29" s="53"/>
      <c r="J29" s="53"/>
      <c r="K29" s="53"/>
      <c r="L29" s="53"/>
      <c r="M29" s="92">
        <f t="shared" si="6"/>
        <v>0</v>
      </c>
      <c r="N29" s="92">
        <f t="shared" si="7"/>
        <v>0</v>
      </c>
      <c r="O29" s="93">
        <f>M29+Sem.04!O29</f>
        <v>0</v>
      </c>
      <c r="P29" s="92">
        <f>N29+Sem.04!P29</f>
        <v>0</v>
      </c>
    </row>
    <row r="30" spans="1:16" x14ac:dyDescent="0.3">
      <c r="A30" s="90" t="s">
        <v>240</v>
      </c>
      <c r="B30" s="99"/>
      <c r="C30" s="91" t="e">
        <f>VLOOKUP(B30,Données!$D$3:$K$1003,2)</f>
        <v>#N/A</v>
      </c>
      <c r="D30" s="90" t="e">
        <f>IF(C30="Dummy",Données!$A$41,IF(C30&lt;&gt;Sem.04!C30,VLOOKUP(B30,Données!$D$3:$K$1003,3),ROUNDDOWN(O30/P30,0)))</f>
        <v>#N/A</v>
      </c>
      <c r="E30" s="53"/>
      <c r="F30" s="53"/>
      <c r="G30" s="53"/>
      <c r="H30" s="53"/>
      <c r="I30" s="53"/>
      <c r="J30" s="53"/>
      <c r="K30" s="53"/>
      <c r="L30" s="53"/>
      <c r="M30" s="92">
        <f t="shared" si="6"/>
        <v>0</v>
      </c>
      <c r="N30" s="92">
        <f t="shared" si="7"/>
        <v>0</v>
      </c>
      <c r="O30" s="93">
        <f>M30+Sem.04!O30</f>
        <v>0</v>
      </c>
      <c r="P30" s="92">
        <f>N30+Sem.04!P30</f>
        <v>0</v>
      </c>
    </row>
    <row r="31" spans="1:16" x14ac:dyDescent="0.3">
      <c r="A31" s="70" t="s">
        <v>56</v>
      </c>
      <c r="B31" s="64"/>
      <c r="C31" s="65"/>
      <c r="D31" s="64"/>
      <c r="E31" s="55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818</v>
      </c>
      <c r="F31" s="55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796</v>
      </c>
      <c r="G31" s="55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=D25,IF(G26=0,SUM(G22:G26)+D26,SUM(G22:G26))))))))))))))))</f>
        <v>714</v>
      </c>
      <c r="H31" s="67"/>
      <c r="I31" s="67"/>
      <c r="J31" s="67"/>
      <c r="K31" s="67"/>
      <c r="L31" s="67"/>
      <c r="M31" s="69">
        <f>IF(SUM(E22:G28)=0,"",SUM(E31:G31))</f>
        <v>2328</v>
      </c>
      <c r="N31" s="67"/>
      <c r="O31" s="68"/>
      <c r="P31" s="67"/>
    </row>
    <row r="32" spans="1:16" x14ac:dyDescent="0.3">
      <c r="A32" s="73" t="e">
        <f>VLOOKUP(B32,Données!$D$3:$K$1003,4)</f>
        <v>#N/A</v>
      </c>
      <c r="B32" s="99"/>
      <c r="C32" s="80" t="e">
        <f>IF(B32=Données!$A$40,Données!$B$40,VLOOKUP(B32,Données!$D$3:$K$1003,2))</f>
        <v>#N/A</v>
      </c>
      <c r="D32" s="73" t="e">
        <f>IF(C32="Dummy",Données!$A$41,IF(C32&lt;&gt;Sem.04!C32,INT((R32+O32)/9),ROUNDDOWN(O32/P32,0)))</f>
        <v>#N/A</v>
      </c>
      <c r="E32" s="53"/>
      <c r="F32" s="53"/>
      <c r="G32" s="53"/>
      <c r="H32" s="53"/>
      <c r="I32" s="53"/>
      <c r="J32" s="53"/>
      <c r="K32" s="53"/>
      <c r="L32" s="53"/>
      <c r="M32" s="71">
        <f t="shared" si="0"/>
        <v>0</v>
      </c>
      <c r="N32" s="71">
        <f t="shared" si="1"/>
        <v>0</v>
      </c>
      <c r="O32" s="72" t="e">
        <f>IF(C32&lt;&gt;Sem.04!C32,VLOOKUP(B32,Données!$D$3:$K$1003,5)+M32,M32+Sem.04!O32)</f>
        <v>#N/A</v>
      </c>
      <c r="P32" s="71" t="e">
        <f>IF(C32&lt;&gt;Sem.04!C32,VLOOKUP(B32,$D$3:$J$1035,6)+N32,N32+Sem.04!P32)</f>
        <v>#N/A</v>
      </c>
    </row>
    <row r="33" spans="1:16" x14ac:dyDescent="0.3">
      <c r="A33" s="73" t="e">
        <f>VLOOKUP(B33,Données!$D$3:$K$1003,4)</f>
        <v>#N/A</v>
      </c>
      <c r="B33" s="99"/>
      <c r="C33" s="80" t="e">
        <f>IF(B33=Données!$A$40,Données!$B$40,VLOOKUP(B33,Données!$D$3:$K$1003,2))</f>
        <v>#N/A</v>
      </c>
      <c r="D33" s="73" t="e">
        <f>IF(C33="Dummy",Données!$A$41,IF(C33&lt;&gt;Sem.04!C33,INT((R33+O33)/9),ROUNDDOWN(O33/P33,0)))</f>
        <v>#N/A</v>
      </c>
      <c r="E33" s="53"/>
      <c r="F33" s="53"/>
      <c r="G33" s="53"/>
      <c r="H33" s="53"/>
      <c r="I33" s="53"/>
      <c r="J33" s="53"/>
      <c r="K33" s="53"/>
      <c r="L33" s="53"/>
      <c r="M33" s="71">
        <f t="shared" si="0"/>
        <v>0</v>
      </c>
      <c r="N33" s="71">
        <f t="shared" si="1"/>
        <v>0</v>
      </c>
      <c r="O33" s="72" t="e">
        <f>IF(C33&lt;&gt;Sem.04!C33,VLOOKUP(B33,Données!$D$3:$K$1003,5)+M33,M33+Sem.04!O33)</f>
        <v>#N/A</v>
      </c>
      <c r="P33" s="71" t="e">
        <f>IF(C33&lt;&gt;Sem.04!C33,VLOOKUP(B33,$D$3:$J$1035,6)+N33,N33+Sem.04!P33)</f>
        <v>#N/A</v>
      </c>
    </row>
    <row r="34" spans="1:16" x14ac:dyDescent="0.3">
      <c r="A34" s="73" t="e">
        <f>VLOOKUP(B34,Données!$D$3:$K$1003,4)</f>
        <v>#N/A</v>
      </c>
      <c r="B34" s="99"/>
      <c r="C34" s="80" t="e">
        <f>IF(B34=Données!$A$40,Données!$B$40,VLOOKUP(B34,Données!$D$3:$K$1003,2))</f>
        <v>#N/A</v>
      </c>
      <c r="D34" s="73" t="e">
        <f>IF(C34="Dummy",Données!$A$41,IF(C34&lt;&gt;Sem.04!C34,INT((R34+O34)/9),ROUNDDOWN(O34/P34,0)))</f>
        <v>#N/A</v>
      </c>
      <c r="E34" s="53"/>
      <c r="F34" s="53"/>
      <c r="G34" s="53"/>
      <c r="H34" s="53"/>
      <c r="I34" s="53"/>
      <c r="J34" s="53"/>
      <c r="K34" s="53"/>
      <c r="L34" s="53"/>
      <c r="M34" s="71">
        <f t="shared" si="0"/>
        <v>0</v>
      </c>
      <c r="N34" s="71">
        <f t="shared" si="1"/>
        <v>0</v>
      </c>
      <c r="O34" s="72" t="e">
        <f>IF(C34&lt;&gt;Sem.04!C34,VLOOKUP(B34,Données!$D$3:$K$1003,5)+M34,M34+Sem.04!O34)</f>
        <v>#N/A</v>
      </c>
      <c r="P34" s="71" t="e">
        <f>IF(C34&lt;&gt;Sem.04!C34,VLOOKUP(B34,$D$3:$J$1035,6)+N34,N34+Sem.04!P34)</f>
        <v>#N/A</v>
      </c>
    </row>
    <row r="35" spans="1:16" x14ac:dyDescent="0.3">
      <c r="A35" s="73" t="e">
        <f>VLOOKUP(B35,Données!$D$3:$K$1003,4)</f>
        <v>#N/A</v>
      </c>
      <c r="B35" s="99"/>
      <c r="C35" s="80" t="e">
        <f>IF(B35=Données!$A$40,Données!$B$40,VLOOKUP(B35,Données!$D$3:$K$1003,2))</f>
        <v>#N/A</v>
      </c>
      <c r="D35" s="73" t="e">
        <f>IF(C35="Dummy",Données!$A$41,IF(C35&lt;&gt;Sem.04!C35,INT((R35+O35)/9),ROUNDDOWN(O35/P35,0)))</f>
        <v>#N/A</v>
      </c>
      <c r="E35" s="53"/>
      <c r="F35" s="53"/>
      <c r="G35" s="53"/>
      <c r="H35" s="53"/>
      <c r="I35" s="53"/>
      <c r="J35" s="53"/>
      <c r="K35" s="53"/>
      <c r="L35" s="53"/>
      <c r="M35" s="71">
        <f t="shared" si="0"/>
        <v>0</v>
      </c>
      <c r="N35" s="71">
        <f t="shared" si="1"/>
        <v>0</v>
      </c>
      <c r="O35" s="72" t="e">
        <f>IF(C35&lt;&gt;Sem.04!C35,VLOOKUP(B35,Données!$D$3:$K$1003,5)+M35,M35+Sem.04!O35)</f>
        <v>#N/A</v>
      </c>
      <c r="P35" s="71" t="e">
        <f>IF(C35&lt;&gt;Sem.04!C35,VLOOKUP(B35,$D$3:$J$1035,6)+N35,N35+Sem.04!P35)</f>
        <v>#N/A</v>
      </c>
    </row>
    <row r="36" spans="1:16" x14ac:dyDescent="0.3">
      <c r="A36" s="73" t="e">
        <f>VLOOKUP(B36,Données!$D$3:$K$1003,4)</f>
        <v>#N/A</v>
      </c>
      <c r="B36" s="99"/>
      <c r="C36" s="80" t="e">
        <f>IF(B36=Données!$A$40,Données!$B$40,VLOOKUP(B36,Données!$D$3:$K$1003,2))</f>
        <v>#N/A</v>
      </c>
      <c r="D36" s="73" t="e">
        <f>IF(C36="Dummy",Données!$A$41,IF(C36&lt;&gt;Sem.04!C36,INT((R36+O36)/9),ROUNDDOWN(O36/P36,0)))</f>
        <v>#N/A</v>
      </c>
      <c r="E36" s="53"/>
      <c r="F36" s="53"/>
      <c r="G36" s="53"/>
      <c r="H36" s="53"/>
      <c r="I36" s="53"/>
      <c r="J36" s="53"/>
      <c r="K36" s="53"/>
      <c r="L36" s="53"/>
      <c r="M36" s="71">
        <f t="shared" si="0"/>
        <v>0</v>
      </c>
      <c r="N36" s="71">
        <f t="shared" si="1"/>
        <v>0</v>
      </c>
      <c r="O36" s="72" t="e">
        <f>IF(C36&lt;&gt;Sem.04!C36,VLOOKUP(B36,Données!$D$3:$K$1003,5)+M36,M36+Sem.04!O36)</f>
        <v>#N/A</v>
      </c>
      <c r="P36" s="71" t="e">
        <f>IF(C36&lt;&gt;Sem.04!C36,VLOOKUP(B36,$D$3:$J$1035,6)+N36,N36+Sem.04!P36)</f>
        <v>#N/A</v>
      </c>
    </row>
    <row r="37" spans="1:16" x14ac:dyDescent="0.3">
      <c r="A37" s="75" t="s">
        <v>237</v>
      </c>
      <c r="B37" s="99"/>
      <c r="C37" s="94" t="e">
        <f>VLOOKUP(B37,Données!$D$3:$K$1003,2)</f>
        <v>#N/A</v>
      </c>
      <c r="D37" s="75" t="e">
        <f>VLOOKUP(B37,Données!$D$3:$K$1003,3)</f>
        <v>#N/A</v>
      </c>
      <c r="E37" s="53"/>
      <c r="F37" s="53"/>
      <c r="G37" s="53"/>
      <c r="H37" s="53"/>
      <c r="I37" s="53"/>
      <c r="J37" s="53"/>
      <c r="K37" s="53"/>
      <c r="L37" s="53"/>
      <c r="M37" s="95">
        <f t="shared" ref="M37:M40" si="8">SUM(E37:G37)</f>
        <v>0</v>
      </c>
      <c r="N37" s="95">
        <f t="shared" ref="N37:N40" si="9">COUNTIF(E37:G37,"&gt;0")</f>
        <v>0</v>
      </c>
      <c r="O37" s="96">
        <f>M37</f>
        <v>0</v>
      </c>
      <c r="P37" s="95">
        <f>N37</f>
        <v>0</v>
      </c>
    </row>
    <row r="38" spans="1:16" x14ac:dyDescent="0.3">
      <c r="A38" s="75" t="s">
        <v>237</v>
      </c>
      <c r="B38" s="99"/>
      <c r="C38" s="94" t="e">
        <f>VLOOKUP(B38,Données!$D$3:$K$1003,2)</f>
        <v>#N/A</v>
      </c>
      <c r="D38" s="75" t="e">
        <f>VLOOKUP(B38,Données!$D$3:$K$1003,3)</f>
        <v>#N/A</v>
      </c>
      <c r="E38" s="53"/>
      <c r="F38" s="53"/>
      <c r="G38" s="53"/>
      <c r="H38" s="53"/>
      <c r="I38" s="53"/>
      <c r="J38" s="53"/>
      <c r="K38" s="53"/>
      <c r="L38" s="53"/>
      <c r="M38" s="95">
        <f t="shared" si="8"/>
        <v>0</v>
      </c>
      <c r="N38" s="95">
        <f t="shared" si="9"/>
        <v>0</v>
      </c>
      <c r="O38" s="96">
        <f>M38</f>
        <v>0</v>
      </c>
      <c r="P38" s="95">
        <f>N38</f>
        <v>0</v>
      </c>
    </row>
    <row r="39" spans="1:16" x14ac:dyDescent="0.3">
      <c r="A39" s="90" t="s">
        <v>240</v>
      </c>
      <c r="B39" s="99"/>
      <c r="C39" s="91" t="e">
        <f>VLOOKUP(B39,Données!$D$3:$K$1003,2)</f>
        <v>#N/A</v>
      </c>
      <c r="D39" s="90" t="e">
        <f>IF(C39="Dummy",Données!$A$41,IF(C39&lt;&gt;Sem.04!C39,VLOOKUP(B39,Données!$D$3:$K$1003,3),ROUNDDOWN(O39/P39,0)))</f>
        <v>#N/A</v>
      </c>
      <c r="E39" s="53"/>
      <c r="F39" s="53"/>
      <c r="G39" s="53"/>
      <c r="H39" s="53"/>
      <c r="I39" s="53"/>
      <c r="J39" s="53"/>
      <c r="K39" s="53"/>
      <c r="L39" s="53"/>
      <c r="M39" s="92">
        <f t="shared" si="8"/>
        <v>0</v>
      </c>
      <c r="N39" s="92">
        <f t="shared" si="9"/>
        <v>0</v>
      </c>
      <c r="O39" s="93">
        <f>M39+Sem.04!O39</f>
        <v>0</v>
      </c>
      <c r="P39" s="92">
        <f>N39+Sem.04!P39</f>
        <v>0</v>
      </c>
    </row>
    <row r="40" spans="1:16" x14ac:dyDescent="0.3">
      <c r="A40" s="90" t="s">
        <v>240</v>
      </c>
      <c r="B40" s="99"/>
      <c r="C40" s="91" t="e">
        <f>VLOOKUP(B40,Données!$D$3:$K$1003,2)</f>
        <v>#N/A</v>
      </c>
      <c r="D40" s="90" t="e">
        <f>IF(C40="Dummy",Données!$A$41,IF(C40&lt;&gt;Sem.04!C40,VLOOKUP(B40,Données!$D$3:$K$1003,3),ROUNDDOWN(O40/P40,0)))</f>
        <v>#N/A</v>
      </c>
      <c r="E40" s="53"/>
      <c r="F40" s="53"/>
      <c r="G40" s="53"/>
      <c r="H40" s="53"/>
      <c r="I40" s="53"/>
      <c r="J40" s="53"/>
      <c r="K40" s="53"/>
      <c r="L40" s="53"/>
      <c r="M40" s="92">
        <f t="shared" si="8"/>
        <v>0</v>
      </c>
      <c r="N40" s="92">
        <f t="shared" si="9"/>
        <v>0</v>
      </c>
      <c r="O40" s="93">
        <f>M40+Sem.04!O40</f>
        <v>0</v>
      </c>
      <c r="P40" s="92">
        <f>N40+Sem.04!P40</f>
        <v>0</v>
      </c>
    </row>
    <row r="41" spans="1:16" x14ac:dyDescent="0.3">
      <c r="A41" s="70" t="s">
        <v>57</v>
      </c>
      <c r="B41" s="64"/>
      <c r="C41" s="65"/>
      <c r="D41" s="64"/>
      <c r="E41" s="55" t="e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#N/A</v>
      </c>
      <c r="F41" s="55" t="e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#N/A</v>
      </c>
      <c r="G41" s="55" t="e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=D35,IF(G36=0,SUM(G32:G36)+D36,SUM(G32:G36))))))))))))))))</f>
        <v>#N/A</v>
      </c>
      <c r="H41" s="67"/>
      <c r="I41" s="67"/>
      <c r="J41" s="67"/>
      <c r="K41" s="67"/>
      <c r="L41" s="67"/>
      <c r="M41" s="69" t="str">
        <f>IF(SUM(E32:G38)=0,"",SUM(E41:G41))</f>
        <v/>
      </c>
      <c r="N41" s="67"/>
      <c r="O41" s="68"/>
      <c r="P41" s="67"/>
    </row>
    <row r="42" spans="1:16" x14ac:dyDescent="0.3">
      <c r="A42" s="73" t="e">
        <f>VLOOKUP(B42,Données!$D$3:$K$1003,4)</f>
        <v>#N/A</v>
      </c>
      <c r="B42" s="99"/>
      <c r="C42" s="80" t="e">
        <f>IF(B42=Données!$A$40,Données!$B$40,VLOOKUP(B42,Données!$D$3:$K$1003,2))</f>
        <v>#N/A</v>
      </c>
      <c r="D42" s="73" t="e">
        <f>IF(C42="Dummy",Données!$A$41,IF(C42&lt;&gt;Sem.04!C42,INT((R42+O42)/9),ROUNDDOWN(O42/P42,0)))</f>
        <v>#N/A</v>
      </c>
      <c r="E42" s="53"/>
      <c r="F42" s="53"/>
      <c r="G42" s="53"/>
      <c r="H42" s="53"/>
      <c r="I42" s="53"/>
      <c r="J42" s="53"/>
      <c r="K42" s="53"/>
      <c r="L42" s="53"/>
      <c r="M42" s="71">
        <f t="shared" si="0"/>
        <v>0</v>
      </c>
      <c r="N42" s="71">
        <f t="shared" si="1"/>
        <v>0</v>
      </c>
      <c r="O42" s="72" t="e">
        <f>IF(C42&lt;&gt;Sem.04!C42,VLOOKUP(B42,Données!$D$3:$K$1003,5)+M42,M42+Sem.04!O42)</f>
        <v>#N/A</v>
      </c>
      <c r="P42" s="71" t="e">
        <f>IF(C42&lt;&gt;Sem.04!C42,VLOOKUP(B42,$D$3:$J$1035,6)+N42,N42+Sem.04!P42)</f>
        <v>#N/A</v>
      </c>
    </row>
    <row r="43" spans="1:16" x14ac:dyDescent="0.3">
      <c r="A43" s="73" t="e">
        <f>VLOOKUP(B43,Données!$D$3:$K$1003,4)</f>
        <v>#N/A</v>
      </c>
      <c r="B43" s="99"/>
      <c r="C43" s="80" t="e">
        <f>IF(B43=Données!$A$40,Données!$B$40,VLOOKUP(B43,Données!$D$3:$K$1003,2))</f>
        <v>#N/A</v>
      </c>
      <c r="D43" s="73" t="e">
        <f>IF(C43="Dummy",Données!$A$41,IF(C43&lt;&gt;Sem.04!C43,INT((R43+O43)/9),ROUNDDOWN(O43/P43,0)))</f>
        <v>#N/A</v>
      </c>
      <c r="E43" s="53"/>
      <c r="F43" s="53"/>
      <c r="G43" s="53"/>
      <c r="H43" s="53"/>
      <c r="I43" s="53"/>
      <c r="J43" s="53"/>
      <c r="K43" s="53"/>
      <c r="L43" s="53"/>
      <c r="M43" s="71">
        <f t="shared" si="0"/>
        <v>0</v>
      </c>
      <c r="N43" s="71">
        <f t="shared" si="1"/>
        <v>0</v>
      </c>
      <c r="O43" s="72" t="e">
        <f>IF(C43&lt;&gt;Sem.04!C43,VLOOKUP(B43,Données!$D$3:$K$1003,5)+M43,M43+Sem.04!O43)</f>
        <v>#N/A</v>
      </c>
      <c r="P43" s="71" t="e">
        <f>IF(C43&lt;&gt;Sem.04!C43,VLOOKUP(B43,$D$3:$J$1035,6)+N43,N43+Sem.04!P43)</f>
        <v>#N/A</v>
      </c>
    </row>
    <row r="44" spans="1:16" x14ac:dyDescent="0.3">
      <c r="A44" s="73" t="e">
        <f>VLOOKUP(B44,Données!$D$3:$K$1003,4)</f>
        <v>#N/A</v>
      </c>
      <c r="B44" s="99"/>
      <c r="C44" s="80" t="e">
        <f>IF(B44=Données!$A$40,Données!$B$40,VLOOKUP(B44,Données!$D$3:$K$1003,2))</f>
        <v>#N/A</v>
      </c>
      <c r="D44" s="73" t="e">
        <f>IF(C44="Dummy",Données!$A$41,IF(C44&lt;&gt;Sem.04!C44,INT((R44+O44)/9),ROUNDDOWN(O44/P44,0)))</f>
        <v>#N/A</v>
      </c>
      <c r="E44" s="53"/>
      <c r="F44" s="53"/>
      <c r="G44" s="53"/>
      <c r="H44" s="53"/>
      <c r="I44" s="53"/>
      <c r="J44" s="53"/>
      <c r="K44" s="53"/>
      <c r="L44" s="53"/>
      <c r="M44" s="71">
        <f t="shared" si="0"/>
        <v>0</v>
      </c>
      <c r="N44" s="71">
        <f t="shared" si="1"/>
        <v>0</v>
      </c>
      <c r="O44" s="72" t="e">
        <f>IF(C44&lt;&gt;Sem.04!C44,VLOOKUP(B44,Données!$D$3:$K$1003,5)+M44,M44+Sem.04!O44)</f>
        <v>#N/A</v>
      </c>
      <c r="P44" s="71" t="e">
        <f>IF(C44&lt;&gt;Sem.04!C44,VLOOKUP(B44,$D$3:$J$1035,6)+N44,N44+Sem.04!P44)</f>
        <v>#N/A</v>
      </c>
    </row>
    <row r="45" spans="1:16" x14ac:dyDescent="0.3">
      <c r="A45" s="73" t="e">
        <f>VLOOKUP(B45,Données!$D$3:$K$1003,4)</f>
        <v>#N/A</v>
      </c>
      <c r="B45" s="99"/>
      <c r="C45" s="80" t="e">
        <f>IF(B45=Données!$A$40,Données!$B$40,VLOOKUP(B45,Données!$D$3:$K$1003,2))</f>
        <v>#N/A</v>
      </c>
      <c r="D45" s="73" t="e">
        <f>IF(C45="Dummy",Données!$A$41,IF(C45&lt;&gt;Sem.04!C45,INT((R45+O45)/9),ROUNDDOWN(O45/P45,0)))</f>
        <v>#N/A</v>
      </c>
      <c r="E45" s="53"/>
      <c r="F45" s="53"/>
      <c r="G45" s="53"/>
      <c r="H45" s="53"/>
      <c r="I45" s="53"/>
      <c r="J45" s="53"/>
      <c r="K45" s="53"/>
      <c r="L45" s="53"/>
      <c r="M45" s="71">
        <f t="shared" si="0"/>
        <v>0</v>
      </c>
      <c r="N45" s="71">
        <f t="shared" si="1"/>
        <v>0</v>
      </c>
      <c r="O45" s="72" t="e">
        <f>IF(C45&lt;&gt;Sem.04!C45,VLOOKUP(B45,Données!$D$3:$K$1003,5)+M45,M45+Sem.04!O45)</f>
        <v>#N/A</v>
      </c>
      <c r="P45" s="71" t="e">
        <f>IF(C45&lt;&gt;Sem.04!C45,VLOOKUP(B45,$D$3:$J$1035,6)+N45,N45+Sem.04!P45)</f>
        <v>#N/A</v>
      </c>
    </row>
    <row r="46" spans="1:16" x14ac:dyDescent="0.3">
      <c r="A46" s="73" t="e">
        <f>VLOOKUP(B46,Données!$D$3:$K$1003,4)</f>
        <v>#N/A</v>
      </c>
      <c r="B46" s="99"/>
      <c r="C46" s="80" t="e">
        <f>IF(B46=Données!$A$40,Données!$B$40,VLOOKUP(B46,Données!$D$3:$K$1003,2))</f>
        <v>#N/A</v>
      </c>
      <c r="D46" s="73" t="e">
        <f>IF(C46="Dummy",Données!$A$41,IF(C46&lt;&gt;Sem.04!C46,INT((R46+O46)/9),ROUNDDOWN(O46/P46,0)))</f>
        <v>#N/A</v>
      </c>
      <c r="E46" s="53"/>
      <c r="F46" s="53"/>
      <c r="G46" s="53"/>
      <c r="H46" s="53"/>
      <c r="I46" s="53"/>
      <c r="J46" s="53"/>
      <c r="K46" s="53"/>
      <c r="L46" s="53"/>
      <c r="M46" s="71">
        <f t="shared" si="0"/>
        <v>0</v>
      </c>
      <c r="N46" s="71">
        <f t="shared" si="1"/>
        <v>0</v>
      </c>
      <c r="O46" s="72" t="e">
        <f>IF(C46&lt;&gt;Sem.04!C46,VLOOKUP(B46,Données!$D$3:$K$1003,5)+M46,M46+Sem.04!O46)</f>
        <v>#N/A</v>
      </c>
      <c r="P46" s="71" t="e">
        <f>IF(C46&lt;&gt;Sem.04!C46,VLOOKUP(B46,$D$3:$J$1035,6)+N46,N46+Sem.04!P46)</f>
        <v>#N/A</v>
      </c>
    </row>
    <row r="47" spans="1:16" x14ac:dyDescent="0.3">
      <c r="A47" s="75" t="s">
        <v>237</v>
      </c>
      <c r="B47" s="99"/>
      <c r="C47" s="94" t="e">
        <f>VLOOKUP(B47,Données!$D$3:$K$1003,2)</f>
        <v>#N/A</v>
      </c>
      <c r="D47" s="75" t="e">
        <f>VLOOKUP(B47,Données!$D$3:$K$1003,3)</f>
        <v>#N/A</v>
      </c>
      <c r="E47" s="53"/>
      <c r="F47" s="53"/>
      <c r="G47" s="53"/>
      <c r="H47" s="53"/>
      <c r="I47" s="53"/>
      <c r="J47" s="53"/>
      <c r="K47" s="53"/>
      <c r="L47" s="53"/>
      <c r="M47" s="95">
        <f t="shared" ref="M47:M50" si="10">SUM(E47:G47)</f>
        <v>0</v>
      </c>
      <c r="N47" s="95">
        <f t="shared" ref="N47:N50" si="11">COUNTIF(E47:G47,"&gt;0")</f>
        <v>0</v>
      </c>
      <c r="O47" s="96">
        <f>M47</f>
        <v>0</v>
      </c>
      <c r="P47" s="95">
        <f>N47</f>
        <v>0</v>
      </c>
    </row>
    <row r="48" spans="1:16" x14ac:dyDescent="0.3">
      <c r="A48" s="75" t="s">
        <v>237</v>
      </c>
      <c r="B48" s="99"/>
      <c r="C48" s="94" t="e">
        <f>VLOOKUP(B48,Données!$D$3:$K$1003,2)</f>
        <v>#N/A</v>
      </c>
      <c r="D48" s="75" t="e">
        <f>VLOOKUP(B48,Données!$D$3:$K$1003,3)</f>
        <v>#N/A</v>
      </c>
      <c r="E48" s="53"/>
      <c r="F48" s="53"/>
      <c r="G48" s="53"/>
      <c r="H48" s="53"/>
      <c r="I48" s="53"/>
      <c r="J48" s="53"/>
      <c r="K48" s="53"/>
      <c r="L48" s="53"/>
      <c r="M48" s="95">
        <f t="shared" si="10"/>
        <v>0</v>
      </c>
      <c r="N48" s="95">
        <f t="shared" si="11"/>
        <v>0</v>
      </c>
      <c r="O48" s="96">
        <f>M48</f>
        <v>0</v>
      </c>
      <c r="P48" s="95">
        <f>N48</f>
        <v>0</v>
      </c>
    </row>
    <row r="49" spans="1:16" x14ac:dyDescent="0.3">
      <c r="A49" s="90" t="s">
        <v>240</v>
      </c>
      <c r="B49" s="99"/>
      <c r="C49" s="91" t="e">
        <f>VLOOKUP(B49,Données!$D$3:$K$1003,2)</f>
        <v>#N/A</v>
      </c>
      <c r="D49" s="90" t="e">
        <f>IF(C49="Dummy",Données!$A$41,IF(C49&lt;&gt;Sem.04!C49,VLOOKUP(B49,Données!$D$3:$K$1003,3),ROUNDDOWN(O49/P49,0)))</f>
        <v>#N/A</v>
      </c>
      <c r="E49" s="53"/>
      <c r="F49" s="53"/>
      <c r="G49" s="53"/>
      <c r="H49" s="53"/>
      <c r="I49" s="53"/>
      <c r="J49" s="53"/>
      <c r="K49" s="53"/>
      <c r="L49" s="53"/>
      <c r="M49" s="92">
        <f t="shared" si="10"/>
        <v>0</v>
      </c>
      <c r="N49" s="92">
        <f t="shared" si="11"/>
        <v>0</v>
      </c>
      <c r="O49" s="93">
        <f>M49+Sem.04!O49</f>
        <v>0</v>
      </c>
      <c r="P49" s="92">
        <f>N49+Sem.04!P49</f>
        <v>0</v>
      </c>
    </row>
    <row r="50" spans="1:16" x14ac:dyDescent="0.3">
      <c r="A50" s="90" t="s">
        <v>240</v>
      </c>
      <c r="B50" s="99"/>
      <c r="C50" s="91" t="e">
        <f>VLOOKUP(B50,Données!$D$3:$K$1003,2)</f>
        <v>#N/A</v>
      </c>
      <c r="D50" s="90" t="e">
        <f>IF(C50="Dummy",Données!$A$41,IF(C50&lt;&gt;Sem.04!C50,VLOOKUP(B50,Données!$D$3:$K$1003,3),ROUNDDOWN(O50/P50,0)))</f>
        <v>#N/A</v>
      </c>
      <c r="E50" s="53"/>
      <c r="F50" s="53"/>
      <c r="G50" s="53"/>
      <c r="H50" s="53"/>
      <c r="I50" s="53"/>
      <c r="J50" s="53"/>
      <c r="K50" s="53"/>
      <c r="L50" s="53"/>
      <c r="M50" s="92">
        <f t="shared" si="10"/>
        <v>0</v>
      </c>
      <c r="N50" s="92">
        <f t="shared" si="11"/>
        <v>0</v>
      </c>
      <c r="O50" s="93">
        <f>M50+Sem.04!O50</f>
        <v>0</v>
      </c>
      <c r="P50" s="92">
        <f>N50+Sem.04!P50</f>
        <v>0</v>
      </c>
    </row>
    <row r="51" spans="1:16" x14ac:dyDescent="0.3">
      <c r="A51" s="70" t="s">
        <v>58</v>
      </c>
      <c r="B51" s="64"/>
      <c r="C51" s="65"/>
      <c r="D51" s="64"/>
      <c r="E51" s="55" t="e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#N/A</v>
      </c>
      <c r="F51" s="55" t="e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#N/A</v>
      </c>
      <c r="G51" s="55" t="e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=D45,IF(G46=0,SUM(G42:G46)+D46,SUM(G42:G46))))))))))))))))</f>
        <v>#N/A</v>
      </c>
      <c r="H51" s="67"/>
      <c r="I51" s="67"/>
      <c r="J51" s="67"/>
      <c r="K51" s="67"/>
      <c r="L51" s="67"/>
      <c r="M51" s="69" t="str">
        <f>IF(SUM(E42:G48)=0,"",SUM(E51:G51))</f>
        <v/>
      </c>
      <c r="N51" s="67"/>
      <c r="O51" s="68"/>
      <c r="P51" s="67"/>
    </row>
    <row r="52" spans="1:16" x14ac:dyDescent="0.3">
      <c r="A52" s="73" t="e">
        <f>VLOOKUP(B52,Données!$D$3:$K$1003,4)</f>
        <v>#N/A</v>
      </c>
      <c r="B52" s="99"/>
      <c r="C52" s="80" t="e">
        <f>IF(B52=Données!$A$40,Données!$B$40,VLOOKUP(B52,Données!$D$3:$K$1003,2))</f>
        <v>#N/A</v>
      </c>
      <c r="D52" s="73" t="e">
        <f>IF(C52="Dummy",Données!$A$41,IF(C52&lt;&gt;Sem.04!C52,INT((R52+O52)/9),ROUNDDOWN(O52/P52,0)))</f>
        <v>#N/A</v>
      </c>
      <c r="E52" s="53"/>
      <c r="F52" s="53"/>
      <c r="G52" s="53"/>
      <c r="H52" s="53"/>
      <c r="I52" s="53"/>
      <c r="J52" s="53"/>
      <c r="K52" s="53"/>
      <c r="L52" s="53"/>
      <c r="M52" s="71">
        <f t="shared" si="0"/>
        <v>0</v>
      </c>
      <c r="N52" s="71">
        <f t="shared" si="1"/>
        <v>0</v>
      </c>
      <c r="O52" s="72" t="e">
        <f>IF(C52&lt;&gt;Sem.04!C52,VLOOKUP(B52,Données!$D$3:$K$1003,5)+M52,M52+Sem.04!O52)</f>
        <v>#N/A</v>
      </c>
      <c r="P52" s="71" t="e">
        <f>IF(C52&lt;&gt;Sem.04!C52,VLOOKUP(B52,$D$3:$J$1035,6)+N52,N52+Sem.04!P52)</f>
        <v>#N/A</v>
      </c>
    </row>
    <row r="53" spans="1:16" x14ac:dyDescent="0.3">
      <c r="A53" s="73" t="e">
        <f>VLOOKUP(B53,Données!$D$3:$K$1003,4)</f>
        <v>#N/A</v>
      </c>
      <c r="B53" s="99"/>
      <c r="C53" s="80" t="e">
        <f>IF(B53=Données!$A$40,Données!$B$40,VLOOKUP(B53,Données!$D$3:$K$1003,2))</f>
        <v>#N/A</v>
      </c>
      <c r="D53" s="73" t="e">
        <f>IF(C53="Dummy",Données!$A$41,IF(C53&lt;&gt;Sem.04!C53,INT((R53+O53)/9),ROUNDDOWN(O53/P53,0)))</f>
        <v>#N/A</v>
      </c>
      <c r="E53" s="53"/>
      <c r="F53" s="53"/>
      <c r="G53" s="53"/>
      <c r="H53" s="53"/>
      <c r="I53" s="53"/>
      <c r="J53" s="53"/>
      <c r="K53" s="53"/>
      <c r="L53" s="53"/>
      <c r="M53" s="71">
        <f t="shared" si="0"/>
        <v>0</v>
      </c>
      <c r="N53" s="71">
        <f t="shared" si="1"/>
        <v>0</v>
      </c>
      <c r="O53" s="72" t="e">
        <f>IF(C53&lt;&gt;Sem.04!C53,VLOOKUP(B53,Données!$D$3:$K$1003,5)+M53,M53+Sem.04!O53)</f>
        <v>#N/A</v>
      </c>
      <c r="P53" s="71" t="e">
        <f>IF(C53&lt;&gt;Sem.04!C53,VLOOKUP(B53,$D$3:$J$1035,6)+N53,N53+Sem.04!P53)</f>
        <v>#N/A</v>
      </c>
    </row>
    <row r="54" spans="1:16" x14ac:dyDescent="0.3">
      <c r="A54" s="73" t="e">
        <f>VLOOKUP(B54,Données!$D$3:$K$1003,4)</f>
        <v>#N/A</v>
      </c>
      <c r="B54" s="99"/>
      <c r="C54" s="80" t="e">
        <f>IF(B54=Données!$A$40,Données!$B$40,VLOOKUP(B54,Données!$D$3:$K$1003,2))</f>
        <v>#N/A</v>
      </c>
      <c r="D54" s="73" t="e">
        <f>IF(C54="Dummy",Données!$A$41,IF(C54&lt;&gt;Sem.04!C54,INT((R54+O54)/9),ROUNDDOWN(O54/P54,0)))</f>
        <v>#N/A</v>
      </c>
      <c r="E54" s="53"/>
      <c r="F54" s="53"/>
      <c r="G54" s="53"/>
      <c r="H54" s="53"/>
      <c r="I54" s="53"/>
      <c r="J54" s="53"/>
      <c r="K54" s="53"/>
      <c r="L54" s="53"/>
      <c r="M54" s="71">
        <f t="shared" si="0"/>
        <v>0</v>
      </c>
      <c r="N54" s="71">
        <f t="shared" si="1"/>
        <v>0</v>
      </c>
      <c r="O54" s="72" t="e">
        <f>IF(C54&lt;&gt;Sem.04!C54,VLOOKUP(B54,Données!$D$3:$K$1003,5)+M54,M54+Sem.04!O54)</f>
        <v>#N/A</v>
      </c>
      <c r="P54" s="71" t="e">
        <f>IF(C54&lt;&gt;Sem.04!C54,VLOOKUP(B54,$D$3:$J$1035,6)+N54,N54+Sem.04!P54)</f>
        <v>#N/A</v>
      </c>
    </row>
    <row r="55" spans="1:16" x14ac:dyDescent="0.3">
      <c r="A55" s="73" t="e">
        <f>VLOOKUP(B55,Données!$D$3:$K$1003,4)</f>
        <v>#N/A</v>
      </c>
      <c r="B55" s="99"/>
      <c r="C55" s="80" t="e">
        <f>IF(B55=Données!$A$40,Données!$B$40,VLOOKUP(B55,Données!$D$3:$K$1003,2))</f>
        <v>#N/A</v>
      </c>
      <c r="D55" s="73" t="e">
        <f>IF(C55="Dummy",Données!$A$41,IF(C55&lt;&gt;Sem.04!C55,INT((R55+O55)/9),ROUNDDOWN(O55/P55,0)))</f>
        <v>#N/A</v>
      </c>
      <c r="E55" s="53"/>
      <c r="F55" s="53"/>
      <c r="G55" s="53"/>
      <c r="H55" s="53"/>
      <c r="I55" s="53"/>
      <c r="J55" s="53"/>
      <c r="K55" s="53"/>
      <c r="L55" s="53"/>
      <c r="M55" s="71">
        <f t="shared" si="0"/>
        <v>0</v>
      </c>
      <c r="N55" s="71">
        <f t="shared" si="1"/>
        <v>0</v>
      </c>
      <c r="O55" s="72" t="e">
        <f>IF(C55&lt;&gt;Sem.04!C55,VLOOKUP(B55,Données!$D$3:$K$1003,5)+M55,M55+Sem.04!O55)</f>
        <v>#N/A</v>
      </c>
      <c r="P55" s="71" t="e">
        <f>IF(C55&lt;&gt;Sem.04!C55,VLOOKUP(B55,$D$3:$J$1035,6)+N55,N55+Sem.04!P55)</f>
        <v>#N/A</v>
      </c>
    </row>
    <row r="56" spans="1:16" x14ac:dyDescent="0.3">
      <c r="A56" s="73" t="e">
        <f>VLOOKUP(B56,Données!$D$3:$K$1003,4)</f>
        <v>#N/A</v>
      </c>
      <c r="B56" s="99"/>
      <c r="C56" s="80" t="e">
        <f>IF(B56=Données!$A$40,Données!$B$40,VLOOKUP(B56,Données!$D$3:$K$1003,2))</f>
        <v>#N/A</v>
      </c>
      <c r="D56" s="73" t="e">
        <f>IF(C56="Dummy",Données!$A$41,IF(C56&lt;&gt;Sem.04!C56,INT((R56+O56)/9),ROUNDDOWN(O56/P56,0)))</f>
        <v>#N/A</v>
      </c>
      <c r="E56" s="53"/>
      <c r="F56" s="53"/>
      <c r="G56" s="53"/>
      <c r="H56" s="53"/>
      <c r="I56" s="53"/>
      <c r="J56" s="53"/>
      <c r="K56" s="53"/>
      <c r="L56" s="53"/>
      <c r="M56" s="71">
        <f t="shared" si="0"/>
        <v>0</v>
      </c>
      <c r="N56" s="71">
        <f t="shared" si="1"/>
        <v>0</v>
      </c>
      <c r="O56" s="72" t="e">
        <f>IF(C56&lt;&gt;Sem.04!C56,VLOOKUP(B56,Données!$D$3:$K$1003,5)+M56,M56+Sem.04!O56)</f>
        <v>#N/A</v>
      </c>
      <c r="P56" s="71" t="e">
        <f>IF(C56&lt;&gt;Sem.04!C56,VLOOKUP(B56,$D$3:$J$1035,6)+N56,N56+Sem.04!P56)</f>
        <v>#N/A</v>
      </c>
    </row>
    <row r="57" spans="1:16" x14ac:dyDescent="0.3">
      <c r="A57" s="75" t="s">
        <v>237</v>
      </c>
      <c r="B57" s="99"/>
      <c r="C57" s="94" t="e">
        <f>VLOOKUP(B57,Données!$D$3:$K$1003,2)</f>
        <v>#N/A</v>
      </c>
      <c r="D57" s="75" t="e">
        <f>VLOOKUP(B57,Données!$D$3:$K$1003,3)</f>
        <v>#N/A</v>
      </c>
      <c r="E57" s="53"/>
      <c r="F57" s="53"/>
      <c r="G57" s="53"/>
      <c r="H57" s="53"/>
      <c r="I57" s="53"/>
      <c r="J57" s="53"/>
      <c r="K57" s="53"/>
      <c r="L57" s="53"/>
      <c r="M57" s="95">
        <f t="shared" ref="M57:M60" si="12">SUM(E57:G57)</f>
        <v>0</v>
      </c>
      <c r="N57" s="95">
        <f t="shared" ref="N57:N60" si="13">COUNTIF(E57:G57,"&gt;0")</f>
        <v>0</v>
      </c>
      <c r="O57" s="96">
        <f>M57</f>
        <v>0</v>
      </c>
      <c r="P57" s="95">
        <f>N57</f>
        <v>0</v>
      </c>
    </row>
    <row r="58" spans="1:16" ht="15" customHeight="1" x14ac:dyDescent="0.3">
      <c r="A58" s="75" t="s">
        <v>237</v>
      </c>
      <c r="B58" s="99"/>
      <c r="C58" s="94" t="e">
        <f>VLOOKUP(B58,Données!$D$3:$K$1003,2)</f>
        <v>#N/A</v>
      </c>
      <c r="D58" s="75" t="e">
        <f>VLOOKUP(B58,Données!$D$3:$K$1003,3)</f>
        <v>#N/A</v>
      </c>
      <c r="E58" s="53"/>
      <c r="F58" s="53"/>
      <c r="G58" s="53"/>
      <c r="H58" s="53"/>
      <c r="I58" s="53"/>
      <c r="J58" s="53"/>
      <c r="K58" s="53"/>
      <c r="L58" s="53"/>
      <c r="M58" s="95">
        <f t="shared" si="12"/>
        <v>0</v>
      </c>
      <c r="N58" s="95">
        <f t="shared" si="13"/>
        <v>0</v>
      </c>
      <c r="O58" s="96">
        <f>M58</f>
        <v>0</v>
      </c>
      <c r="P58" s="95">
        <f>N58</f>
        <v>0</v>
      </c>
    </row>
    <row r="59" spans="1:16" ht="15" customHeight="1" x14ac:dyDescent="0.3">
      <c r="A59" s="90" t="s">
        <v>240</v>
      </c>
      <c r="B59" s="99"/>
      <c r="C59" s="91" t="e">
        <f>VLOOKUP(B59,Données!$D$3:$K$1003,2)</f>
        <v>#N/A</v>
      </c>
      <c r="D59" s="90" t="e">
        <f>IF(C59="Dummy",Données!$A$41,IF(C59&lt;&gt;Sem.04!C59,VLOOKUP(B59,Données!$D$3:$K$1003,3),ROUNDDOWN(O59/P59,0)))</f>
        <v>#N/A</v>
      </c>
      <c r="E59" s="53"/>
      <c r="F59" s="53"/>
      <c r="G59" s="53"/>
      <c r="H59" s="53"/>
      <c r="I59" s="53"/>
      <c r="J59" s="53"/>
      <c r="K59" s="53"/>
      <c r="L59" s="53"/>
      <c r="M59" s="92">
        <f t="shared" si="12"/>
        <v>0</v>
      </c>
      <c r="N59" s="92">
        <f t="shared" si="13"/>
        <v>0</v>
      </c>
      <c r="O59" s="93">
        <f>M59+Sem.04!O59</f>
        <v>0</v>
      </c>
      <c r="P59" s="92">
        <f>N59+Sem.04!P59</f>
        <v>0</v>
      </c>
    </row>
    <row r="60" spans="1:16" ht="15" customHeight="1" x14ac:dyDescent="0.3">
      <c r="A60" s="90" t="s">
        <v>240</v>
      </c>
      <c r="B60" s="99"/>
      <c r="C60" s="91" t="e">
        <f>VLOOKUP(B60,Données!$D$3:$K$1003,2)</f>
        <v>#N/A</v>
      </c>
      <c r="D60" s="90" t="e">
        <f>IF(C60="Dummy",Données!$A$41,IF(C60&lt;&gt;Sem.04!C60,VLOOKUP(B60,Données!$D$3:$K$1003,3),ROUNDDOWN(O60/P60,0)))</f>
        <v>#N/A</v>
      </c>
      <c r="E60" s="53"/>
      <c r="F60" s="53"/>
      <c r="G60" s="53"/>
      <c r="H60" s="53"/>
      <c r="I60" s="53"/>
      <c r="J60" s="53"/>
      <c r="K60" s="53"/>
      <c r="L60" s="53"/>
      <c r="M60" s="92">
        <f t="shared" si="12"/>
        <v>0</v>
      </c>
      <c r="N60" s="92">
        <f t="shared" si="13"/>
        <v>0</v>
      </c>
      <c r="O60" s="93">
        <f>M60+Sem.04!O60</f>
        <v>0</v>
      </c>
      <c r="P60" s="92">
        <f>N60+Sem.04!P60</f>
        <v>0</v>
      </c>
    </row>
    <row r="61" spans="1:16" x14ac:dyDescent="0.3">
      <c r="A61" s="70" t="s">
        <v>59</v>
      </c>
      <c r="B61" s="64"/>
      <c r="C61" s="65"/>
      <c r="D61" s="64"/>
      <c r="E61" s="55" t="e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#N/A</v>
      </c>
      <c r="F61" s="55" t="e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#N/A</v>
      </c>
      <c r="G61" s="55" t="e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=D55,IF(G56=0,SUM(G52:G56)+D56,SUM(G52:G56))))))))))))))))</f>
        <v>#N/A</v>
      </c>
      <c r="H61" s="67"/>
      <c r="I61" s="67"/>
      <c r="J61" s="67"/>
      <c r="K61" s="67"/>
      <c r="L61" s="67"/>
      <c r="M61" s="69" t="str">
        <f>IF(SUM(E52:G58)=0,"",SUM(E61:G61))</f>
        <v/>
      </c>
      <c r="N61" s="67"/>
      <c r="O61" s="68"/>
      <c r="P61" s="67"/>
    </row>
    <row r="62" spans="1:16" x14ac:dyDescent="0.3">
      <c r="A62" s="73" t="e">
        <f>VLOOKUP(B62,Données!$D$3:$K$1003,4)</f>
        <v>#N/A</v>
      </c>
      <c r="B62" s="99"/>
      <c r="C62" s="80" t="e">
        <f>IF(B62=Données!$A$40,Données!$B$40,VLOOKUP(B62,Données!$D$3:$K$1003,2))</f>
        <v>#N/A</v>
      </c>
      <c r="D62" s="73" t="e">
        <f>IF(C62="Dummy",Données!$A$41,IF(C62&lt;&gt;Sem.04!C62,INT((R62+O62)/9),ROUNDDOWN(O62/P62,0)))</f>
        <v>#N/A</v>
      </c>
      <c r="E62" s="53"/>
      <c r="F62" s="53"/>
      <c r="G62" s="53"/>
      <c r="H62" s="53"/>
      <c r="I62" s="53"/>
      <c r="J62" s="53"/>
      <c r="K62" s="53"/>
      <c r="L62" s="53"/>
      <c r="M62" s="71">
        <f t="shared" si="0"/>
        <v>0</v>
      </c>
      <c r="N62" s="71">
        <f t="shared" si="1"/>
        <v>0</v>
      </c>
      <c r="O62" s="72" t="e">
        <f>IF(C62&lt;&gt;Sem.04!C62,VLOOKUP(B62,Données!$D$3:$K$1003,5)+M62,M62+Sem.04!O62)</f>
        <v>#N/A</v>
      </c>
      <c r="P62" s="71" t="e">
        <f>IF(C62&lt;&gt;Sem.04!C62,VLOOKUP(B62,$D$3:$J$1035,6)+N62,N62+Sem.04!P62)</f>
        <v>#N/A</v>
      </c>
    </row>
    <row r="63" spans="1:16" x14ac:dyDescent="0.3">
      <c r="A63" s="73" t="e">
        <f>VLOOKUP(B63,Données!$D$3:$K$1003,4)</f>
        <v>#N/A</v>
      </c>
      <c r="B63" s="99"/>
      <c r="C63" s="80" t="e">
        <f>IF(B63=Données!$A$40,Données!$B$40,VLOOKUP(B63,Données!$D$3:$K$1003,2))</f>
        <v>#N/A</v>
      </c>
      <c r="D63" s="73" t="e">
        <f>IF(C63="Dummy",Données!$A$41,IF(C63&lt;&gt;Sem.04!C63,INT((R63+O63)/9),ROUNDDOWN(O63/P63,0)))</f>
        <v>#N/A</v>
      </c>
      <c r="E63" s="53"/>
      <c r="F63" s="53"/>
      <c r="G63" s="53"/>
      <c r="H63" s="53"/>
      <c r="I63" s="53"/>
      <c r="J63" s="53"/>
      <c r="K63" s="53"/>
      <c r="L63" s="53"/>
      <c r="M63" s="71">
        <f t="shared" si="0"/>
        <v>0</v>
      </c>
      <c r="N63" s="71">
        <f t="shared" si="1"/>
        <v>0</v>
      </c>
      <c r="O63" s="72" t="e">
        <f>IF(C63&lt;&gt;Sem.04!C63,VLOOKUP(B63,Données!$D$3:$K$1003,5)+M63,M63+Sem.04!O63)</f>
        <v>#N/A</v>
      </c>
      <c r="P63" s="71" t="e">
        <f>IF(C63&lt;&gt;Sem.04!C63,VLOOKUP(B63,$D$3:$J$1035,6)+N63,N63+Sem.04!P63)</f>
        <v>#N/A</v>
      </c>
    </row>
    <row r="64" spans="1:16" x14ac:dyDescent="0.3">
      <c r="A64" s="73" t="e">
        <f>VLOOKUP(B64,Données!$D$3:$K$1003,4)</f>
        <v>#N/A</v>
      </c>
      <c r="B64" s="99"/>
      <c r="C64" s="80" t="e">
        <f>IF(B64=Données!$A$40,Données!$B$40,VLOOKUP(B64,Données!$D$3:$K$1003,2))</f>
        <v>#N/A</v>
      </c>
      <c r="D64" s="73" t="e">
        <f>IF(C64="Dummy",Données!$A$41,IF(C64&lt;&gt;Sem.04!C64,INT((R64+O64)/9),ROUNDDOWN(O64/P64,0)))</f>
        <v>#N/A</v>
      </c>
      <c r="E64" s="53"/>
      <c r="F64" s="53"/>
      <c r="G64" s="53"/>
      <c r="H64" s="53"/>
      <c r="I64" s="53"/>
      <c r="J64" s="53"/>
      <c r="K64" s="53"/>
      <c r="L64" s="53"/>
      <c r="M64" s="71">
        <f t="shared" si="0"/>
        <v>0</v>
      </c>
      <c r="N64" s="71">
        <f t="shared" si="1"/>
        <v>0</v>
      </c>
      <c r="O64" s="72" t="e">
        <f>IF(C64&lt;&gt;Sem.04!C64,VLOOKUP(B64,Données!$D$3:$K$1003,5)+M64,M64+Sem.04!O64)</f>
        <v>#N/A</v>
      </c>
      <c r="P64" s="71" t="e">
        <f>IF(C64&lt;&gt;Sem.04!C64,VLOOKUP(B64,$D$3:$J$1035,6)+N64,N64+Sem.04!P64)</f>
        <v>#N/A</v>
      </c>
    </row>
    <row r="65" spans="1:16" x14ac:dyDescent="0.3">
      <c r="A65" s="73" t="e">
        <f>VLOOKUP(B65,Données!$D$3:$K$1003,4)</f>
        <v>#N/A</v>
      </c>
      <c r="B65" s="99"/>
      <c r="C65" s="80" t="e">
        <f>IF(B65=Données!$A$40,Données!$B$40,VLOOKUP(B65,Données!$D$3:$K$1003,2))</f>
        <v>#N/A</v>
      </c>
      <c r="D65" s="73" t="e">
        <f>IF(C65="Dummy",Données!$A$41,IF(C65&lt;&gt;Sem.04!C65,INT((R65+O65)/9),ROUNDDOWN(O65/P65,0)))</f>
        <v>#N/A</v>
      </c>
      <c r="E65" s="53"/>
      <c r="F65" s="53"/>
      <c r="G65" s="53"/>
      <c r="H65" s="53"/>
      <c r="I65" s="53"/>
      <c r="J65" s="53"/>
      <c r="K65" s="53"/>
      <c r="L65" s="53"/>
      <c r="M65" s="71">
        <f t="shared" si="0"/>
        <v>0</v>
      </c>
      <c r="N65" s="71">
        <f t="shared" si="1"/>
        <v>0</v>
      </c>
      <c r="O65" s="72" t="e">
        <f>IF(C65&lt;&gt;Sem.04!C65,VLOOKUP(B65,Données!$D$3:$K$1003,5)+M65,M65+Sem.04!O65)</f>
        <v>#N/A</v>
      </c>
      <c r="P65" s="71" t="e">
        <f>IF(C65&lt;&gt;Sem.04!C65,VLOOKUP(B65,$D$3:$J$1035,6)+N65,N65+Sem.04!P65)</f>
        <v>#N/A</v>
      </c>
    </row>
    <row r="66" spans="1:16" x14ac:dyDescent="0.3">
      <c r="A66" s="73" t="e">
        <f>VLOOKUP(B66,Données!$D$3:$K$1003,4)</f>
        <v>#N/A</v>
      </c>
      <c r="B66" s="99"/>
      <c r="C66" s="80" t="e">
        <f>IF(B66=Données!$A$40,Données!$B$40,VLOOKUP(B66,Données!$D$3:$K$1003,2))</f>
        <v>#N/A</v>
      </c>
      <c r="D66" s="73" t="e">
        <f>IF(C66="Dummy",Données!$A$41,IF(C66&lt;&gt;Sem.04!C66,INT((R66+O66)/9),ROUNDDOWN(O66/P66,0)))</f>
        <v>#N/A</v>
      </c>
      <c r="E66" s="53"/>
      <c r="F66" s="53"/>
      <c r="G66" s="53"/>
      <c r="H66" s="53"/>
      <c r="I66" s="53"/>
      <c r="J66" s="53"/>
      <c r="K66" s="53"/>
      <c r="L66" s="53"/>
      <c r="M66" s="71">
        <f t="shared" si="0"/>
        <v>0</v>
      </c>
      <c r="N66" s="71">
        <f t="shared" si="1"/>
        <v>0</v>
      </c>
      <c r="O66" s="72" t="e">
        <f>IF(C66&lt;&gt;Sem.04!C66,VLOOKUP(B66,Données!$D$3:$K$1003,5)+M66,M66+Sem.04!O66)</f>
        <v>#N/A</v>
      </c>
      <c r="P66" s="71" t="e">
        <f>IF(C66&lt;&gt;Sem.04!C66,VLOOKUP(B66,$D$3:$J$1035,6)+N66,N66+Sem.04!P66)</f>
        <v>#N/A</v>
      </c>
    </row>
    <row r="67" spans="1:16" x14ac:dyDescent="0.3">
      <c r="A67" s="75" t="s">
        <v>237</v>
      </c>
      <c r="B67" s="99"/>
      <c r="C67" s="94" t="e">
        <f>VLOOKUP(B67,Données!$D$3:$K$1003,2)</f>
        <v>#N/A</v>
      </c>
      <c r="D67" s="75" t="e">
        <f>VLOOKUP(B67,Données!$D$3:$K$1003,3)</f>
        <v>#N/A</v>
      </c>
      <c r="E67" s="53"/>
      <c r="F67" s="53"/>
      <c r="G67" s="53"/>
      <c r="H67" s="53"/>
      <c r="I67" s="53"/>
      <c r="J67" s="53"/>
      <c r="K67" s="53"/>
      <c r="L67" s="53"/>
      <c r="M67" s="95">
        <f t="shared" ref="M67:M70" si="14">SUM(E67:G67)</f>
        <v>0</v>
      </c>
      <c r="N67" s="95">
        <f t="shared" ref="N67:N70" si="15">COUNTIF(E67:G67,"&gt;0")</f>
        <v>0</v>
      </c>
      <c r="O67" s="96">
        <f>M67</f>
        <v>0</v>
      </c>
      <c r="P67" s="95">
        <f>N67</f>
        <v>0</v>
      </c>
    </row>
    <row r="68" spans="1:16" x14ac:dyDescent="0.3">
      <c r="A68" s="75" t="s">
        <v>237</v>
      </c>
      <c r="B68" s="99"/>
      <c r="C68" s="94" t="e">
        <f>VLOOKUP(B68,Données!$D$3:$K$1003,2)</f>
        <v>#N/A</v>
      </c>
      <c r="D68" s="75" t="e">
        <f>VLOOKUP(B68,Données!$D$3:$K$1003,3)</f>
        <v>#N/A</v>
      </c>
      <c r="E68" s="53"/>
      <c r="F68" s="53"/>
      <c r="G68" s="53"/>
      <c r="H68" s="53"/>
      <c r="I68" s="53"/>
      <c r="J68" s="53"/>
      <c r="K68" s="53"/>
      <c r="L68" s="53"/>
      <c r="M68" s="95">
        <f t="shared" si="14"/>
        <v>0</v>
      </c>
      <c r="N68" s="95">
        <f t="shared" si="15"/>
        <v>0</v>
      </c>
      <c r="O68" s="96">
        <f>M68</f>
        <v>0</v>
      </c>
      <c r="P68" s="95">
        <f>N68</f>
        <v>0</v>
      </c>
    </row>
    <row r="69" spans="1:16" x14ac:dyDescent="0.3">
      <c r="A69" s="90" t="s">
        <v>240</v>
      </c>
      <c r="B69" s="99"/>
      <c r="C69" s="91" t="e">
        <f>VLOOKUP(B69,Données!$D$3:$K$1003,2)</f>
        <v>#N/A</v>
      </c>
      <c r="D69" s="90" t="e">
        <f>IF(C69="Dummy",Données!$A$41,IF(C69&lt;&gt;Sem.04!C69,VLOOKUP(B69,Données!$D$3:$K$1003,3),ROUNDDOWN(O69/P69,0)))</f>
        <v>#N/A</v>
      </c>
      <c r="E69" s="53"/>
      <c r="F69" s="53"/>
      <c r="G69" s="53"/>
      <c r="H69" s="53"/>
      <c r="I69" s="53"/>
      <c r="J69" s="53"/>
      <c r="K69" s="53"/>
      <c r="L69" s="53"/>
      <c r="M69" s="92">
        <f t="shared" si="14"/>
        <v>0</v>
      </c>
      <c r="N69" s="92">
        <f t="shared" si="15"/>
        <v>0</v>
      </c>
      <c r="O69" s="93">
        <f>M69+Sem.04!O69</f>
        <v>0</v>
      </c>
      <c r="P69" s="92">
        <f>N69+Sem.04!P69</f>
        <v>0</v>
      </c>
    </row>
    <row r="70" spans="1:16" x14ac:dyDescent="0.3">
      <c r="A70" s="90" t="s">
        <v>240</v>
      </c>
      <c r="B70" s="99"/>
      <c r="C70" s="91" t="e">
        <f>VLOOKUP(B70,Données!$D$3:$K$1003,2)</f>
        <v>#N/A</v>
      </c>
      <c r="D70" s="90" t="e">
        <f>IF(C70="Dummy",Données!$A$41,IF(C70&lt;&gt;Sem.04!C70,VLOOKUP(B70,Données!$D$3:$K$1003,3),ROUNDDOWN(O70/P70,0)))</f>
        <v>#N/A</v>
      </c>
      <c r="E70" s="53"/>
      <c r="F70" s="53"/>
      <c r="G70" s="53"/>
      <c r="H70" s="53"/>
      <c r="I70" s="53"/>
      <c r="J70" s="53"/>
      <c r="K70" s="53"/>
      <c r="L70" s="53"/>
      <c r="M70" s="92">
        <f t="shared" si="14"/>
        <v>0</v>
      </c>
      <c r="N70" s="92">
        <f t="shared" si="15"/>
        <v>0</v>
      </c>
      <c r="O70" s="93">
        <f>M70+Sem.04!O70</f>
        <v>0</v>
      </c>
      <c r="P70" s="92">
        <f>N70+Sem.04!P70</f>
        <v>0</v>
      </c>
    </row>
    <row r="71" spans="1:16" x14ac:dyDescent="0.3">
      <c r="A71" s="70" t="s">
        <v>60</v>
      </c>
      <c r="B71" s="64"/>
      <c r="C71" s="65"/>
      <c r="D71" s="64"/>
      <c r="E71" s="55" t="e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#N/A</v>
      </c>
      <c r="F71" s="55" t="e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#N/A</v>
      </c>
      <c r="G71" s="55" t="e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=D65,IF(G66=0,SUM(G62:G66)+D66,SUM(G62:G66))))))))))))))))</f>
        <v>#N/A</v>
      </c>
      <c r="H71" s="67"/>
      <c r="I71" s="67"/>
      <c r="J71" s="67"/>
      <c r="K71" s="67"/>
      <c r="L71" s="67"/>
      <c r="M71" s="69" t="str">
        <f>IF(SUM(E62:G68)=0,"",SUM(E71:G71))</f>
        <v/>
      </c>
      <c r="N71" s="67"/>
      <c r="O71" s="68"/>
      <c r="P71" s="67"/>
    </row>
    <row r="72" spans="1:16" x14ac:dyDescent="0.3">
      <c r="A72" s="73" t="e">
        <f>VLOOKUP(B72,Données!$D$3:$K$1003,4)</f>
        <v>#N/A</v>
      </c>
      <c r="B72" s="99"/>
      <c r="C72" s="80" t="e">
        <f>IF(B72=Données!$A$40,Données!$B$40,VLOOKUP(B72,Données!$D$3:$K$1003,2))</f>
        <v>#N/A</v>
      </c>
      <c r="D72" s="73" t="e">
        <f>IF(C72="Dummy",Données!$A$41,IF(C72&lt;&gt;Sem.04!C72,INT((R72+O72)/9),ROUNDDOWN(O72/P72,0)))</f>
        <v>#N/A</v>
      </c>
      <c r="E72" s="53"/>
      <c r="F72" s="53"/>
      <c r="G72" s="53"/>
      <c r="H72" s="53"/>
      <c r="I72" s="53"/>
      <c r="J72" s="53"/>
      <c r="K72" s="53"/>
      <c r="L72" s="53"/>
      <c r="M72" s="71">
        <f t="shared" si="0"/>
        <v>0</v>
      </c>
      <c r="N72" s="71">
        <f t="shared" si="1"/>
        <v>0</v>
      </c>
      <c r="O72" s="72" t="e">
        <f>IF(C72&lt;&gt;Sem.04!C72,VLOOKUP(B72,Données!$D$3:$K$1003,5)+M72,M72+Sem.04!O72)</f>
        <v>#N/A</v>
      </c>
      <c r="P72" s="71" t="e">
        <f>IF(C72&lt;&gt;Sem.04!C72,VLOOKUP(B72,$D$3:$J$1035,6)+N72,N72+Sem.04!P72)</f>
        <v>#N/A</v>
      </c>
    </row>
    <row r="73" spans="1:16" x14ac:dyDescent="0.3">
      <c r="A73" s="73" t="e">
        <f>VLOOKUP(B73,Données!$D$3:$K$1003,4)</f>
        <v>#N/A</v>
      </c>
      <c r="B73" s="99"/>
      <c r="C73" s="80" t="e">
        <f>IF(B73=Données!$A$40,Données!$B$40,VLOOKUP(B73,Données!$D$3:$K$1003,2))</f>
        <v>#N/A</v>
      </c>
      <c r="D73" s="73" t="e">
        <f>IF(C73="Dummy",Données!$A$41,IF(C73&lt;&gt;Sem.04!C73,INT((R73+O73)/9),ROUNDDOWN(O73/P73,0)))</f>
        <v>#N/A</v>
      </c>
      <c r="E73" s="53"/>
      <c r="F73" s="53"/>
      <c r="G73" s="53"/>
      <c r="H73" s="53"/>
      <c r="I73" s="53"/>
      <c r="J73" s="53"/>
      <c r="K73" s="53"/>
      <c r="L73" s="53"/>
      <c r="M73" s="71">
        <f t="shared" si="0"/>
        <v>0</v>
      </c>
      <c r="N73" s="71">
        <f t="shared" si="1"/>
        <v>0</v>
      </c>
      <c r="O73" s="72" t="e">
        <f>IF(C73&lt;&gt;Sem.04!C73,VLOOKUP(B73,Données!$D$3:$K$1003,5)+M73,M73+Sem.04!O73)</f>
        <v>#N/A</v>
      </c>
      <c r="P73" s="71" t="e">
        <f>IF(C73&lt;&gt;Sem.04!C73,VLOOKUP(B73,$D$3:$J$1035,6)+N73,N73+Sem.04!P73)</f>
        <v>#N/A</v>
      </c>
    </row>
    <row r="74" spans="1:16" x14ac:dyDescent="0.3">
      <c r="A74" s="73" t="e">
        <f>VLOOKUP(B74,Données!$D$3:$K$1003,4)</f>
        <v>#N/A</v>
      </c>
      <c r="B74" s="99"/>
      <c r="C74" s="80" t="e">
        <f>IF(B74=Données!$A$40,Données!$B$40,VLOOKUP(B74,Données!$D$3:$K$1003,2))</f>
        <v>#N/A</v>
      </c>
      <c r="D74" s="73" t="e">
        <f>IF(C74="Dummy",Données!$A$41,IF(C74&lt;&gt;Sem.04!C74,INT((R74+O74)/9),ROUNDDOWN(O74/P74,0)))</f>
        <v>#N/A</v>
      </c>
      <c r="E74" s="53"/>
      <c r="F74" s="53"/>
      <c r="G74" s="53"/>
      <c r="H74" s="53"/>
      <c r="I74" s="53"/>
      <c r="J74" s="53"/>
      <c r="K74" s="53"/>
      <c r="L74" s="53"/>
      <c r="M74" s="71">
        <f t="shared" si="0"/>
        <v>0</v>
      </c>
      <c r="N74" s="71">
        <f t="shared" si="1"/>
        <v>0</v>
      </c>
      <c r="O74" s="72" t="e">
        <f>IF(C74&lt;&gt;Sem.04!C74,VLOOKUP(B74,Données!$D$3:$K$1003,5)+M74,M74+Sem.04!O74)</f>
        <v>#N/A</v>
      </c>
      <c r="P74" s="71" t="e">
        <f>IF(C74&lt;&gt;Sem.04!C74,VLOOKUP(B74,$D$3:$J$1035,6)+N74,N74+Sem.04!P74)</f>
        <v>#N/A</v>
      </c>
    </row>
    <row r="75" spans="1:16" x14ac:dyDescent="0.3">
      <c r="A75" s="73" t="e">
        <f>VLOOKUP(B75,Données!$D$3:$K$1003,4)</f>
        <v>#N/A</v>
      </c>
      <c r="B75" s="99"/>
      <c r="C75" s="80" t="e">
        <f>IF(B75=Données!$A$40,Données!$B$40,VLOOKUP(B75,Données!$D$3:$K$1003,2))</f>
        <v>#N/A</v>
      </c>
      <c r="D75" s="73" t="e">
        <f>IF(C75="Dummy",Données!$A$41,IF(C75&lt;&gt;Sem.04!C75,INT((R75+O75)/9),ROUNDDOWN(O75/P75,0)))</f>
        <v>#N/A</v>
      </c>
      <c r="E75" s="53"/>
      <c r="F75" s="53"/>
      <c r="G75" s="53"/>
      <c r="H75" s="53"/>
      <c r="I75" s="53"/>
      <c r="J75" s="53"/>
      <c r="K75" s="53"/>
      <c r="L75" s="53"/>
      <c r="M75" s="71">
        <f t="shared" si="0"/>
        <v>0</v>
      </c>
      <c r="N75" s="71">
        <f t="shared" si="1"/>
        <v>0</v>
      </c>
      <c r="O75" s="72" t="e">
        <f>IF(C75&lt;&gt;Sem.04!C75,VLOOKUP(B75,Données!$D$3:$K$1003,5)+M75,M75+Sem.04!O75)</f>
        <v>#N/A</v>
      </c>
      <c r="P75" s="71" t="e">
        <f>IF(C75&lt;&gt;Sem.04!C75,VLOOKUP(B75,$D$3:$J$1035,6)+N75,N75+Sem.04!P75)</f>
        <v>#N/A</v>
      </c>
    </row>
    <row r="76" spans="1:16" x14ac:dyDescent="0.3">
      <c r="A76" s="73" t="e">
        <f>VLOOKUP(B76,Données!$D$3:$K$1003,4)</f>
        <v>#N/A</v>
      </c>
      <c r="B76" s="99"/>
      <c r="C76" s="80" t="e">
        <f>IF(B76=Données!$A$40,Données!$B$40,VLOOKUP(B76,Données!$D$3:$K$1003,2))</f>
        <v>#N/A</v>
      </c>
      <c r="D76" s="73" t="e">
        <f>IF(C76="Dummy",Données!$A$41,IF(C76&lt;&gt;Sem.04!C76,INT((R76+O76)/9),ROUNDDOWN(O76/P76,0)))</f>
        <v>#N/A</v>
      </c>
      <c r="E76" s="53"/>
      <c r="F76" s="53"/>
      <c r="G76" s="53"/>
      <c r="H76" s="53"/>
      <c r="I76" s="53"/>
      <c r="J76" s="53"/>
      <c r="K76" s="53"/>
      <c r="L76" s="53"/>
      <c r="M76" s="71">
        <f t="shared" si="0"/>
        <v>0</v>
      </c>
      <c r="N76" s="71">
        <f t="shared" si="1"/>
        <v>0</v>
      </c>
      <c r="O76" s="72" t="e">
        <f>IF(C76&lt;&gt;Sem.04!C76,VLOOKUP(B76,Données!$D$3:$K$1003,5)+M76,M76+Sem.04!O76)</f>
        <v>#N/A</v>
      </c>
      <c r="P76" s="71" t="e">
        <f>IF(C76&lt;&gt;Sem.04!C76,VLOOKUP(B76,$D$3:$J$1035,6)+N76,N76+Sem.04!P76)</f>
        <v>#N/A</v>
      </c>
    </row>
    <row r="77" spans="1:16" x14ac:dyDescent="0.3">
      <c r="A77" s="75" t="s">
        <v>237</v>
      </c>
      <c r="B77" s="99"/>
      <c r="C77" s="94" t="e">
        <f>VLOOKUP(B77,Données!$D$3:$K$1003,2)</f>
        <v>#N/A</v>
      </c>
      <c r="D77" s="75" t="e">
        <f>VLOOKUP(B77,Données!$D$3:$K$1003,3)</f>
        <v>#N/A</v>
      </c>
      <c r="E77" s="53"/>
      <c r="F77" s="53"/>
      <c r="G77" s="53"/>
      <c r="H77" s="53"/>
      <c r="I77" s="53"/>
      <c r="J77" s="53"/>
      <c r="K77" s="53"/>
      <c r="L77" s="53"/>
      <c r="M77" s="95">
        <f t="shared" ref="M77:M80" si="16">SUM(E77:G77)</f>
        <v>0</v>
      </c>
      <c r="N77" s="95">
        <f t="shared" ref="N77:N80" si="17">COUNTIF(E77:G77,"&gt;0")</f>
        <v>0</v>
      </c>
      <c r="O77" s="96">
        <f>M77</f>
        <v>0</v>
      </c>
      <c r="P77" s="95">
        <f>N77</f>
        <v>0</v>
      </c>
    </row>
    <row r="78" spans="1:16" x14ac:dyDescent="0.3">
      <c r="A78" s="75" t="s">
        <v>237</v>
      </c>
      <c r="B78" s="99"/>
      <c r="C78" s="94" t="e">
        <f>VLOOKUP(B78,Données!$D$3:$K$1003,2)</f>
        <v>#N/A</v>
      </c>
      <c r="D78" s="75" t="e">
        <f>VLOOKUP(B78,Données!$D$3:$K$1003,3)</f>
        <v>#N/A</v>
      </c>
      <c r="E78" s="53"/>
      <c r="F78" s="53"/>
      <c r="G78" s="53"/>
      <c r="H78" s="53"/>
      <c r="I78" s="53"/>
      <c r="J78" s="53"/>
      <c r="K78" s="53"/>
      <c r="L78" s="53"/>
      <c r="M78" s="95">
        <f t="shared" si="16"/>
        <v>0</v>
      </c>
      <c r="N78" s="95">
        <f t="shared" si="17"/>
        <v>0</v>
      </c>
      <c r="O78" s="96">
        <f>M78</f>
        <v>0</v>
      </c>
      <c r="P78" s="95">
        <f>N78</f>
        <v>0</v>
      </c>
    </row>
    <row r="79" spans="1:16" x14ac:dyDescent="0.3">
      <c r="A79" s="90" t="s">
        <v>240</v>
      </c>
      <c r="B79" s="99"/>
      <c r="C79" s="91" t="e">
        <f>VLOOKUP(B79,Données!$D$3:$K$1003,2)</f>
        <v>#N/A</v>
      </c>
      <c r="D79" s="90" t="e">
        <f>IF(C79="Dummy",Données!$A$41,IF(C79&lt;&gt;Sem.04!C79,VLOOKUP(B79,Données!$D$3:$K$1003,3),ROUNDDOWN(O79/P79,0)))</f>
        <v>#N/A</v>
      </c>
      <c r="E79" s="53"/>
      <c r="F79" s="53"/>
      <c r="G79" s="53"/>
      <c r="H79" s="53"/>
      <c r="I79" s="53"/>
      <c r="J79" s="53"/>
      <c r="K79" s="53"/>
      <c r="L79" s="53"/>
      <c r="M79" s="92">
        <f t="shared" si="16"/>
        <v>0</v>
      </c>
      <c r="N79" s="92">
        <f t="shared" si="17"/>
        <v>0</v>
      </c>
      <c r="O79" s="93">
        <f>M79+Sem.04!O79</f>
        <v>0</v>
      </c>
      <c r="P79" s="92">
        <f>N79+Sem.04!P79</f>
        <v>0</v>
      </c>
    </row>
    <row r="80" spans="1:16" x14ac:dyDescent="0.3">
      <c r="A80" s="90" t="s">
        <v>240</v>
      </c>
      <c r="B80" s="99"/>
      <c r="C80" s="91" t="e">
        <f>VLOOKUP(B80,Données!$D$3:$K$1003,2)</f>
        <v>#N/A</v>
      </c>
      <c r="D80" s="90" t="e">
        <f>IF(C80="Dummy",Données!$A$41,IF(C80&lt;&gt;Sem.04!C80,VLOOKUP(B80,Données!$D$3:$K$1003,3),ROUNDDOWN(O80/P80,0)))</f>
        <v>#N/A</v>
      </c>
      <c r="E80" s="53"/>
      <c r="F80" s="53"/>
      <c r="G80" s="53"/>
      <c r="H80" s="53"/>
      <c r="I80" s="53"/>
      <c r="J80" s="53"/>
      <c r="K80" s="53"/>
      <c r="L80" s="53"/>
      <c r="M80" s="92">
        <f t="shared" si="16"/>
        <v>0</v>
      </c>
      <c r="N80" s="92">
        <f t="shared" si="17"/>
        <v>0</v>
      </c>
      <c r="O80" s="93">
        <f>M80+Sem.04!O80</f>
        <v>0</v>
      </c>
      <c r="P80" s="92">
        <f>N80+Sem.04!P80</f>
        <v>0</v>
      </c>
    </row>
    <row r="81" spans="1:16" x14ac:dyDescent="0.3">
      <c r="A81" s="70" t="s">
        <v>61</v>
      </c>
      <c r="B81" s="64"/>
      <c r="C81" s="65"/>
      <c r="D81" s="64"/>
      <c r="E81" s="55" t="e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#N/A</v>
      </c>
      <c r="F81" s="55" t="e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#N/A</v>
      </c>
      <c r="G81" s="55" t="e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=D75,IF(G76=0,SUM(G72:G76)+D76,SUM(G72:G76))))))))))))))))</f>
        <v>#N/A</v>
      </c>
      <c r="H81" s="67"/>
      <c r="I81" s="67"/>
      <c r="J81" s="67"/>
      <c r="K81" s="67"/>
      <c r="L81" s="67"/>
      <c r="M81" s="69" t="str">
        <f>IF(SUM(E72:G78)=0,"",SUM(E81:G81))</f>
        <v/>
      </c>
      <c r="N81" s="67"/>
      <c r="O81" s="68"/>
      <c r="P81" s="67"/>
    </row>
    <row r="82" spans="1:16" x14ac:dyDescent="0.3">
      <c r="A82" s="73" t="e">
        <f>VLOOKUP(B82,Données!$D$3:$K$1003,4)</f>
        <v>#N/A</v>
      </c>
      <c r="B82" s="99"/>
      <c r="C82" s="80" t="e">
        <f>IF(B82=Données!$A$40,Données!$B$40,VLOOKUP(B82,Données!$D$3:$K$1003,2))</f>
        <v>#N/A</v>
      </c>
      <c r="D82" s="73" t="e">
        <f>IF(C82="Dummy",Données!$A$41,IF(C82&lt;&gt;Sem.04!C82,INT((R82+O82)/9),ROUNDDOWN(O82/P82,0)))</f>
        <v>#N/A</v>
      </c>
      <c r="E82" s="53"/>
      <c r="F82" s="53"/>
      <c r="G82" s="53"/>
      <c r="H82" s="53"/>
      <c r="I82" s="53"/>
      <c r="J82" s="53"/>
      <c r="K82" s="53"/>
      <c r="L82" s="53"/>
      <c r="M82" s="71">
        <f t="shared" si="0"/>
        <v>0</v>
      </c>
      <c r="N82" s="71">
        <f t="shared" si="1"/>
        <v>0</v>
      </c>
      <c r="O82" s="72" t="e">
        <f>IF(C82&lt;&gt;Sem.04!C82,VLOOKUP(B82,Données!$D$3:$K$1003,5)+M82,M82+Sem.04!O82)</f>
        <v>#N/A</v>
      </c>
      <c r="P82" s="71" t="e">
        <f>IF(C82&lt;&gt;Sem.04!C82,VLOOKUP(B82,$D$3:$J$1035,6)+N82,N82+Sem.04!P82)</f>
        <v>#N/A</v>
      </c>
    </row>
    <row r="83" spans="1:16" x14ac:dyDescent="0.3">
      <c r="A83" s="73" t="e">
        <f>VLOOKUP(B83,Données!$D$3:$K$1003,4)</f>
        <v>#N/A</v>
      </c>
      <c r="B83" s="99"/>
      <c r="C83" s="80" t="e">
        <f>IF(B83=Données!$A$40,Données!$B$40,VLOOKUP(B83,Données!$D$3:$K$1003,2))</f>
        <v>#N/A</v>
      </c>
      <c r="D83" s="73" t="e">
        <f>IF(C83="Dummy",Données!$A$41,IF(C83&lt;&gt;Sem.04!C83,INT((R83+O83)/9),ROUNDDOWN(O83/P83,0)))</f>
        <v>#N/A</v>
      </c>
      <c r="E83" s="53"/>
      <c r="F83" s="53"/>
      <c r="G83" s="53"/>
      <c r="H83" s="53"/>
      <c r="I83" s="53"/>
      <c r="J83" s="53"/>
      <c r="K83" s="53"/>
      <c r="L83" s="53"/>
      <c r="M83" s="71">
        <f t="shared" si="0"/>
        <v>0</v>
      </c>
      <c r="N83" s="71">
        <f t="shared" si="1"/>
        <v>0</v>
      </c>
      <c r="O83" s="72" t="e">
        <f>IF(C83&lt;&gt;Sem.04!C83,VLOOKUP(B83,Données!$D$3:$K$1003,5)+M83,M83+Sem.04!O83)</f>
        <v>#N/A</v>
      </c>
      <c r="P83" s="71" t="e">
        <f>IF(C83&lt;&gt;Sem.04!C83,VLOOKUP(B83,$D$3:$J$1035,6)+N83,N83+Sem.04!P83)</f>
        <v>#N/A</v>
      </c>
    </row>
    <row r="84" spans="1:16" x14ac:dyDescent="0.3">
      <c r="A84" s="73" t="e">
        <f>VLOOKUP(B84,Données!$D$3:$K$1003,4)</f>
        <v>#N/A</v>
      </c>
      <c r="B84" s="99"/>
      <c r="C84" s="80" t="e">
        <f>IF(B84=Données!$A$40,Données!$B$40,VLOOKUP(B84,Données!$D$3:$K$1003,2))</f>
        <v>#N/A</v>
      </c>
      <c r="D84" s="73" t="e">
        <f>IF(C84="Dummy",Données!$A$41,IF(C84&lt;&gt;Sem.04!C84,INT((R84+O84)/9),ROUNDDOWN(O84/P84,0)))</f>
        <v>#N/A</v>
      </c>
      <c r="E84" s="53"/>
      <c r="F84" s="53"/>
      <c r="G84" s="53"/>
      <c r="H84" s="53"/>
      <c r="I84" s="53"/>
      <c r="J84" s="53"/>
      <c r="K84" s="53"/>
      <c r="L84" s="53"/>
      <c r="M84" s="71">
        <f t="shared" si="0"/>
        <v>0</v>
      </c>
      <c r="N84" s="71">
        <f t="shared" si="1"/>
        <v>0</v>
      </c>
      <c r="O84" s="72" t="e">
        <f>IF(C84&lt;&gt;Sem.04!C84,VLOOKUP(B84,Données!$D$3:$K$1003,5)+M84,M84+Sem.04!O84)</f>
        <v>#N/A</v>
      </c>
      <c r="P84" s="71" t="e">
        <f>IF(C84&lt;&gt;Sem.04!C84,VLOOKUP(B84,$D$3:$J$1035,6)+N84,N84+Sem.04!P84)</f>
        <v>#N/A</v>
      </c>
    </row>
    <row r="85" spans="1:16" x14ac:dyDescent="0.3">
      <c r="A85" s="73" t="e">
        <f>VLOOKUP(B85,Données!$D$3:$K$1003,4)</f>
        <v>#N/A</v>
      </c>
      <c r="B85" s="99"/>
      <c r="C85" s="80" t="e">
        <f>IF(B85=Données!$A$40,Données!$B$40,VLOOKUP(B85,Données!$D$3:$K$1003,2))</f>
        <v>#N/A</v>
      </c>
      <c r="D85" s="73" t="e">
        <f>IF(C85="Dummy",Données!$A$41,IF(C85&lt;&gt;Sem.04!C85,INT((R85+O85)/9),ROUNDDOWN(O85/P85,0)))</f>
        <v>#N/A</v>
      </c>
      <c r="E85" s="53"/>
      <c r="F85" s="53"/>
      <c r="G85" s="53"/>
      <c r="H85" s="53"/>
      <c r="I85" s="53"/>
      <c r="J85" s="53"/>
      <c r="K85" s="53"/>
      <c r="L85" s="53"/>
      <c r="M85" s="71">
        <f t="shared" si="0"/>
        <v>0</v>
      </c>
      <c r="N85" s="71">
        <f t="shared" si="1"/>
        <v>0</v>
      </c>
      <c r="O85" s="72" t="e">
        <f>IF(C85&lt;&gt;Sem.04!C85,VLOOKUP(B85,Données!$D$3:$K$1003,5)+M85,M85+Sem.04!O85)</f>
        <v>#N/A</v>
      </c>
      <c r="P85" s="71" t="e">
        <f>IF(C85&lt;&gt;Sem.04!C85,VLOOKUP(B85,$D$3:$J$1035,6)+N85,N85+Sem.04!P85)</f>
        <v>#N/A</v>
      </c>
    </row>
    <row r="86" spans="1:16" x14ac:dyDescent="0.3">
      <c r="A86" s="73" t="e">
        <f>VLOOKUP(B86,Données!$D$3:$K$1003,4)</f>
        <v>#N/A</v>
      </c>
      <c r="B86" s="99"/>
      <c r="C86" s="80" t="e">
        <f>IF(B86=Données!$A$40,Données!$B$40,VLOOKUP(B86,Données!$D$3:$K$1003,2))</f>
        <v>#N/A</v>
      </c>
      <c r="D86" s="73" t="e">
        <f>IF(C86="Dummy",Données!$A$41,IF(C86&lt;&gt;Sem.04!C86,INT((R86+O86)/9),ROUNDDOWN(O86/P86,0)))</f>
        <v>#N/A</v>
      </c>
      <c r="E86" s="53"/>
      <c r="F86" s="53"/>
      <c r="G86" s="53"/>
      <c r="H86" s="53"/>
      <c r="I86" s="53"/>
      <c r="J86" s="53"/>
      <c r="K86" s="53"/>
      <c r="L86" s="53"/>
      <c r="M86" s="71">
        <f t="shared" si="0"/>
        <v>0</v>
      </c>
      <c r="N86" s="71">
        <f t="shared" si="1"/>
        <v>0</v>
      </c>
      <c r="O86" s="72" t="e">
        <f>IF(C86&lt;&gt;Sem.04!C86,VLOOKUP(B86,Données!$D$3:$K$1003,5)+M86,M86+Sem.04!O86)</f>
        <v>#N/A</v>
      </c>
      <c r="P86" s="71" t="e">
        <f>IF(C86&lt;&gt;Sem.04!C86,VLOOKUP(B86,$D$3:$J$1035,6)+N86,N86+Sem.04!P86)</f>
        <v>#N/A</v>
      </c>
    </row>
    <row r="87" spans="1:16" x14ac:dyDescent="0.3">
      <c r="A87" s="75" t="s">
        <v>237</v>
      </c>
      <c r="B87" s="99"/>
      <c r="C87" s="94" t="e">
        <f>VLOOKUP(B87,Données!$D$3:$K$1003,2)</f>
        <v>#N/A</v>
      </c>
      <c r="D87" s="75" t="e">
        <f>VLOOKUP(B87,Données!$D$3:$K$1003,3)</f>
        <v>#N/A</v>
      </c>
      <c r="E87" s="53"/>
      <c r="F87" s="53"/>
      <c r="G87" s="53"/>
      <c r="H87" s="53"/>
      <c r="I87" s="53"/>
      <c r="J87" s="53"/>
      <c r="K87" s="53"/>
      <c r="L87" s="53"/>
      <c r="M87" s="95">
        <f t="shared" ref="M87:M90" si="18">SUM(E87:G87)</f>
        <v>0</v>
      </c>
      <c r="N87" s="95">
        <f t="shared" ref="N87:N90" si="19">COUNTIF(E87:G87,"&gt;0")</f>
        <v>0</v>
      </c>
      <c r="O87" s="96">
        <f>M87</f>
        <v>0</v>
      </c>
      <c r="P87" s="95">
        <f>N87</f>
        <v>0</v>
      </c>
    </row>
    <row r="88" spans="1:16" x14ac:dyDescent="0.3">
      <c r="A88" s="75" t="s">
        <v>237</v>
      </c>
      <c r="B88" s="99"/>
      <c r="C88" s="94" t="e">
        <f>VLOOKUP(B88,Données!$D$3:$K$1003,2)</f>
        <v>#N/A</v>
      </c>
      <c r="D88" s="75" t="e">
        <f>VLOOKUP(B88,Données!$D$3:$K$1003,3)</f>
        <v>#N/A</v>
      </c>
      <c r="E88" s="53"/>
      <c r="F88" s="53"/>
      <c r="G88" s="53"/>
      <c r="H88" s="53"/>
      <c r="I88" s="53"/>
      <c r="J88" s="53"/>
      <c r="K88" s="53"/>
      <c r="L88" s="53"/>
      <c r="M88" s="95">
        <f t="shared" si="18"/>
        <v>0</v>
      </c>
      <c r="N88" s="95">
        <f t="shared" si="19"/>
        <v>0</v>
      </c>
      <c r="O88" s="96">
        <f>M88</f>
        <v>0</v>
      </c>
      <c r="P88" s="95">
        <f>N88</f>
        <v>0</v>
      </c>
    </row>
    <row r="89" spans="1:16" x14ac:dyDescent="0.3">
      <c r="A89" s="90" t="s">
        <v>240</v>
      </c>
      <c r="B89" s="99"/>
      <c r="C89" s="91" t="e">
        <f>VLOOKUP(B89,Données!$D$3:$K$1003,2)</f>
        <v>#N/A</v>
      </c>
      <c r="D89" s="90" t="e">
        <f>IF(C89="Dummy",Données!$A$41,IF(C89&lt;&gt;Sem.04!C89,VLOOKUP(B89,Données!$D$3:$K$1003,3),ROUNDDOWN(O89/P89,0)))</f>
        <v>#N/A</v>
      </c>
      <c r="E89" s="53"/>
      <c r="F89" s="53"/>
      <c r="G89" s="53"/>
      <c r="H89" s="53"/>
      <c r="I89" s="53"/>
      <c r="J89" s="53"/>
      <c r="K89" s="53"/>
      <c r="L89" s="53"/>
      <c r="M89" s="92">
        <f t="shared" si="18"/>
        <v>0</v>
      </c>
      <c r="N89" s="92">
        <f t="shared" si="19"/>
        <v>0</v>
      </c>
      <c r="O89" s="93">
        <f>M89+Sem.04!O89</f>
        <v>0</v>
      </c>
      <c r="P89" s="92">
        <f>N89+Sem.04!P89</f>
        <v>0</v>
      </c>
    </row>
    <row r="90" spans="1:16" x14ac:dyDescent="0.3">
      <c r="A90" s="90" t="s">
        <v>240</v>
      </c>
      <c r="B90" s="99"/>
      <c r="C90" s="91" t="e">
        <f>VLOOKUP(B90,Données!$D$3:$K$1003,2)</f>
        <v>#N/A</v>
      </c>
      <c r="D90" s="90" t="e">
        <f>IF(C90="Dummy",Données!$A$41,IF(C90&lt;&gt;Sem.04!C90,VLOOKUP(B90,Données!$D$3:$K$1003,3),ROUNDDOWN(O90/P90,0)))</f>
        <v>#N/A</v>
      </c>
      <c r="E90" s="53"/>
      <c r="F90" s="53"/>
      <c r="G90" s="53"/>
      <c r="H90" s="53"/>
      <c r="I90" s="53"/>
      <c r="J90" s="53"/>
      <c r="K90" s="53"/>
      <c r="L90" s="53"/>
      <c r="M90" s="92">
        <f t="shared" si="18"/>
        <v>0</v>
      </c>
      <c r="N90" s="92">
        <f t="shared" si="19"/>
        <v>0</v>
      </c>
      <c r="O90" s="93">
        <f>M90+Sem.04!O90</f>
        <v>0</v>
      </c>
      <c r="P90" s="92">
        <f>N90+Sem.04!P90</f>
        <v>0</v>
      </c>
    </row>
    <row r="91" spans="1:16" x14ac:dyDescent="0.3">
      <c r="A91" s="70" t="s">
        <v>62</v>
      </c>
      <c r="B91" s="64"/>
      <c r="C91" s="65"/>
      <c r="D91" s="64"/>
      <c r="E91" s="55" t="e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#N/A</v>
      </c>
      <c r="F91" s="55" t="e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#N/A</v>
      </c>
      <c r="G91" s="55" t="e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=D85,IF(G86=0,SUM(G82:G86)+D86,SUM(G82:G86))))))))))))))))</f>
        <v>#N/A</v>
      </c>
      <c r="H91" s="67"/>
      <c r="I91" s="67"/>
      <c r="J91" s="67"/>
      <c r="K91" s="67"/>
      <c r="L91" s="67"/>
      <c r="M91" s="69" t="str">
        <f>IF(SUM(E82:G88)=0,"",SUM(E91:G91))</f>
        <v/>
      </c>
      <c r="N91" s="67"/>
      <c r="O91" s="68"/>
      <c r="P91" s="67"/>
    </row>
    <row r="92" spans="1:16" x14ac:dyDescent="0.3">
      <c r="A92" s="73" t="e">
        <f>VLOOKUP(B92,Données!$D$3:$K$1003,4)</f>
        <v>#N/A</v>
      </c>
      <c r="B92" s="99"/>
      <c r="C92" s="80" t="e">
        <f>IF(B92=Données!$A$40,Données!$B$40,VLOOKUP(B92,Données!$D$3:$K$1003,2))</f>
        <v>#N/A</v>
      </c>
      <c r="D92" s="73" t="e">
        <f>IF(C92="Dummy",Données!$A$41,IF(C92&lt;&gt;Sem.04!C92,INT((R92+O92)/9),ROUNDDOWN(O92/P92,0)))</f>
        <v>#N/A</v>
      </c>
      <c r="E92" s="53"/>
      <c r="F92" s="53"/>
      <c r="G92" s="53"/>
      <c r="H92" s="53"/>
      <c r="I92" s="53"/>
      <c r="J92" s="53"/>
      <c r="K92" s="53"/>
      <c r="L92" s="53"/>
      <c r="M92" s="71">
        <f t="shared" si="0"/>
        <v>0</v>
      </c>
      <c r="N92" s="71">
        <f t="shared" si="1"/>
        <v>0</v>
      </c>
      <c r="O92" s="72" t="e">
        <f>IF(C92&lt;&gt;Sem.04!C92,VLOOKUP(B92,Données!$D$3:$K$1003,5)+M92,M92+Sem.04!O92)</f>
        <v>#N/A</v>
      </c>
      <c r="P92" s="71" t="e">
        <f>IF(C92&lt;&gt;Sem.04!C92,VLOOKUP(B92,$D$3:$J$1035,6)+N92,N92+Sem.04!P92)</f>
        <v>#N/A</v>
      </c>
    </row>
    <row r="93" spans="1:16" x14ac:dyDescent="0.3">
      <c r="A93" s="73" t="e">
        <f>VLOOKUP(B93,Données!$D$3:$K$1003,4)</f>
        <v>#N/A</v>
      </c>
      <c r="B93" s="99"/>
      <c r="C93" s="80" t="e">
        <f>IF(B93=Données!$A$40,Données!$B$40,VLOOKUP(B93,Données!$D$3:$K$1003,2))</f>
        <v>#N/A</v>
      </c>
      <c r="D93" s="73" t="e">
        <f>IF(C93="Dummy",Données!$A$41,IF(C93&lt;&gt;Sem.04!C93,INT((R93+O93)/9),ROUNDDOWN(O93/P93,0)))</f>
        <v>#N/A</v>
      </c>
      <c r="E93" s="53"/>
      <c r="F93" s="53"/>
      <c r="G93" s="53"/>
      <c r="H93" s="53"/>
      <c r="I93" s="53"/>
      <c r="J93" s="53"/>
      <c r="K93" s="53"/>
      <c r="L93" s="53"/>
      <c r="M93" s="71">
        <f t="shared" si="0"/>
        <v>0</v>
      </c>
      <c r="N93" s="71">
        <f t="shared" si="1"/>
        <v>0</v>
      </c>
      <c r="O93" s="72" t="e">
        <f>IF(C93&lt;&gt;Sem.04!C93,VLOOKUP(B93,Données!$D$3:$K$1003,5)+M93,M93+Sem.04!O93)</f>
        <v>#N/A</v>
      </c>
      <c r="P93" s="71" t="e">
        <f>IF(C93&lt;&gt;Sem.04!C93,VLOOKUP(B93,$D$3:$J$1035,6)+N93,N93+Sem.04!P93)</f>
        <v>#N/A</v>
      </c>
    </row>
    <row r="94" spans="1:16" x14ac:dyDescent="0.3">
      <c r="A94" s="73" t="e">
        <f>VLOOKUP(B94,Données!$D$3:$K$1003,4)</f>
        <v>#N/A</v>
      </c>
      <c r="B94" s="99"/>
      <c r="C94" s="80" t="e">
        <f>IF(B94=Données!$A$40,Données!$B$40,VLOOKUP(B94,Données!$D$3:$K$1003,2))</f>
        <v>#N/A</v>
      </c>
      <c r="D94" s="73" t="e">
        <f>IF(C94="Dummy",Données!$A$41,IF(C94&lt;&gt;Sem.04!C94,INT((R94+O94)/9),ROUNDDOWN(O94/P94,0)))</f>
        <v>#N/A</v>
      </c>
      <c r="E94" s="53"/>
      <c r="F94" s="53"/>
      <c r="G94" s="53"/>
      <c r="H94" s="53"/>
      <c r="I94" s="53"/>
      <c r="J94" s="53"/>
      <c r="K94" s="53"/>
      <c r="L94" s="53"/>
      <c r="M94" s="71">
        <f t="shared" si="0"/>
        <v>0</v>
      </c>
      <c r="N94" s="71">
        <f t="shared" si="1"/>
        <v>0</v>
      </c>
      <c r="O94" s="72" t="e">
        <f>IF(C94&lt;&gt;Sem.04!C94,VLOOKUP(B94,Données!$D$3:$K$1003,5)+M94,M94+Sem.04!O94)</f>
        <v>#N/A</v>
      </c>
      <c r="P94" s="71" t="e">
        <f>IF(C94&lt;&gt;Sem.04!C94,VLOOKUP(B94,$D$3:$J$1035,6)+N94,N94+Sem.04!P94)</f>
        <v>#N/A</v>
      </c>
    </row>
    <row r="95" spans="1:16" x14ac:dyDescent="0.3">
      <c r="A95" s="73" t="e">
        <f>VLOOKUP(B95,Données!$D$3:$K$1003,4)</f>
        <v>#N/A</v>
      </c>
      <c r="B95" s="99"/>
      <c r="C95" s="80" t="e">
        <f>IF(B95=Données!$A$40,Données!$B$40,VLOOKUP(B95,Données!$D$3:$K$1003,2))</f>
        <v>#N/A</v>
      </c>
      <c r="D95" s="73" t="e">
        <f>IF(C95="Dummy",Données!$A$41,IF(C95&lt;&gt;Sem.04!C95,INT((R95+O95)/9),ROUNDDOWN(O95/P95,0)))</f>
        <v>#N/A</v>
      </c>
      <c r="E95" s="53"/>
      <c r="F95" s="53"/>
      <c r="G95" s="53"/>
      <c r="H95" s="53"/>
      <c r="I95" s="53"/>
      <c r="J95" s="53"/>
      <c r="K95" s="53"/>
      <c r="L95" s="53"/>
      <c r="M95" s="71">
        <f t="shared" si="0"/>
        <v>0</v>
      </c>
      <c r="N95" s="71">
        <f t="shared" si="1"/>
        <v>0</v>
      </c>
      <c r="O95" s="72" t="e">
        <f>IF(C95&lt;&gt;Sem.04!C95,VLOOKUP(B95,Données!$D$3:$K$1003,5)+M95,M95+Sem.04!O95)</f>
        <v>#N/A</v>
      </c>
      <c r="P95" s="71" t="e">
        <f>IF(C95&lt;&gt;Sem.04!C95,VLOOKUP(B95,$D$3:$J$1035,6)+N95,N95+Sem.04!P95)</f>
        <v>#N/A</v>
      </c>
    </row>
    <row r="96" spans="1:16" x14ac:dyDescent="0.3">
      <c r="A96" s="73" t="e">
        <f>VLOOKUP(B96,Données!$D$3:$K$1003,4)</f>
        <v>#N/A</v>
      </c>
      <c r="B96" s="99"/>
      <c r="C96" s="80" t="e">
        <f>IF(B96=Données!$A$40,Données!$B$40,VLOOKUP(B96,Données!$D$3:$K$1003,2))</f>
        <v>#N/A</v>
      </c>
      <c r="D96" s="73" t="e">
        <f>IF(C96="Dummy",Données!$A$41,IF(C96&lt;&gt;Sem.04!C96,INT((R96+O96)/9),ROUNDDOWN(O96/P96,0)))</f>
        <v>#N/A</v>
      </c>
      <c r="E96" s="53"/>
      <c r="F96" s="53"/>
      <c r="G96" s="53"/>
      <c r="H96" s="53"/>
      <c r="I96" s="53"/>
      <c r="J96" s="53"/>
      <c r="K96" s="53"/>
      <c r="L96" s="53"/>
      <c r="M96" s="71">
        <f t="shared" si="0"/>
        <v>0</v>
      </c>
      <c r="N96" s="71">
        <f t="shared" si="1"/>
        <v>0</v>
      </c>
      <c r="O96" s="72" t="e">
        <f>IF(C96&lt;&gt;Sem.04!C96,VLOOKUP(B96,Données!$D$3:$K$1003,5)+M96,M96+Sem.04!O96)</f>
        <v>#N/A</v>
      </c>
      <c r="P96" s="71" t="e">
        <f>IF(C96&lt;&gt;Sem.04!C96,VLOOKUP(B96,$D$3:$J$1035,6)+N96,N96+Sem.04!P96)</f>
        <v>#N/A</v>
      </c>
    </row>
    <row r="97" spans="1:16" x14ac:dyDescent="0.3">
      <c r="A97" s="75" t="s">
        <v>237</v>
      </c>
      <c r="B97" s="99"/>
      <c r="C97" s="94" t="e">
        <f>VLOOKUP(B97,Données!$D$3:$K$1003,2)</f>
        <v>#N/A</v>
      </c>
      <c r="D97" s="75" t="e">
        <f>VLOOKUP(B97,Données!$D$3:$K$1003,3)</f>
        <v>#N/A</v>
      </c>
      <c r="E97" s="53"/>
      <c r="F97" s="53"/>
      <c r="G97" s="53"/>
      <c r="H97" s="53"/>
      <c r="I97" s="53"/>
      <c r="J97" s="53"/>
      <c r="K97" s="53"/>
      <c r="L97" s="53"/>
      <c r="M97" s="95">
        <f t="shared" ref="M97:M100" si="20">SUM(E97:G97)</f>
        <v>0</v>
      </c>
      <c r="N97" s="95">
        <f t="shared" ref="N97:N100" si="21">COUNTIF(E97:G97,"&gt;0")</f>
        <v>0</v>
      </c>
      <c r="O97" s="96">
        <f>M97</f>
        <v>0</v>
      </c>
      <c r="P97" s="95">
        <f>N97</f>
        <v>0</v>
      </c>
    </row>
    <row r="98" spans="1:16" x14ac:dyDescent="0.3">
      <c r="A98" s="75" t="s">
        <v>237</v>
      </c>
      <c r="B98" s="99"/>
      <c r="C98" s="94" t="e">
        <f>VLOOKUP(B98,Données!$D$3:$K$1003,2)</f>
        <v>#N/A</v>
      </c>
      <c r="D98" s="75" t="e">
        <f>VLOOKUP(B98,Données!$D$3:$K$1003,3)</f>
        <v>#N/A</v>
      </c>
      <c r="E98" s="53"/>
      <c r="F98" s="53"/>
      <c r="G98" s="53"/>
      <c r="H98" s="53"/>
      <c r="I98" s="53"/>
      <c r="J98" s="53"/>
      <c r="K98" s="53"/>
      <c r="L98" s="53"/>
      <c r="M98" s="95">
        <f t="shared" si="20"/>
        <v>0</v>
      </c>
      <c r="N98" s="95">
        <f t="shared" si="21"/>
        <v>0</v>
      </c>
      <c r="O98" s="96">
        <f>M98</f>
        <v>0</v>
      </c>
      <c r="P98" s="95">
        <f>N98</f>
        <v>0</v>
      </c>
    </row>
    <row r="99" spans="1:16" x14ac:dyDescent="0.3">
      <c r="A99" s="90" t="s">
        <v>240</v>
      </c>
      <c r="B99" s="99"/>
      <c r="C99" s="91" t="e">
        <f>VLOOKUP(B99,Données!$D$3:$K$1003,2)</f>
        <v>#N/A</v>
      </c>
      <c r="D99" s="90" t="e">
        <f>IF(C99="Dummy",Données!$A$41,IF(C99&lt;&gt;Sem.04!C99,VLOOKUP(B99,Données!$D$3:$K$1003,3),ROUNDDOWN(O99/P99,0)))</f>
        <v>#N/A</v>
      </c>
      <c r="E99" s="53"/>
      <c r="F99" s="53"/>
      <c r="G99" s="53"/>
      <c r="H99" s="53"/>
      <c r="I99" s="53"/>
      <c r="J99" s="53"/>
      <c r="K99" s="53"/>
      <c r="L99" s="53"/>
      <c r="M99" s="92">
        <f t="shared" si="20"/>
        <v>0</v>
      </c>
      <c r="N99" s="92">
        <f t="shared" si="21"/>
        <v>0</v>
      </c>
      <c r="O99" s="93">
        <f>M99+Sem.04!O99</f>
        <v>0</v>
      </c>
      <c r="P99" s="92">
        <f>N99+Sem.04!P99</f>
        <v>0</v>
      </c>
    </row>
    <row r="100" spans="1:16" x14ac:dyDescent="0.3">
      <c r="A100" s="90" t="s">
        <v>240</v>
      </c>
      <c r="B100" s="99"/>
      <c r="C100" s="91" t="e">
        <f>VLOOKUP(B100,Données!$D$3:$K$1003,2)</f>
        <v>#N/A</v>
      </c>
      <c r="D100" s="90" t="e">
        <f>IF(C100="Dummy",Données!$A$41,IF(C100&lt;&gt;Sem.04!C100,VLOOKUP(B100,Données!$D$3:$K$1003,3),ROUNDDOWN(O100/P100,0)))</f>
        <v>#N/A</v>
      </c>
      <c r="E100" s="53"/>
      <c r="F100" s="53"/>
      <c r="G100" s="53"/>
      <c r="H100" s="53"/>
      <c r="I100" s="53"/>
      <c r="J100" s="53"/>
      <c r="K100" s="53"/>
      <c r="L100" s="53"/>
      <c r="M100" s="92">
        <f t="shared" si="20"/>
        <v>0</v>
      </c>
      <c r="N100" s="92">
        <f t="shared" si="21"/>
        <v>0</v>
      </c>
      <c r="O100" s="93">
        <f>M100+Sem.04!O100</f>
        <v>0</v>
      </c>
      <c r="P100" s="92">
        <f>N100+Sem.04!P100</f>
        <v>0</v>
      </c>
    </row>
    <row r="101" spans="1:16" x14ac:dyDescent="0.3">
      <c r="A101" s="70" t="s">
        <v>63</v>
      </c>
      <c r="B101" s="64"/>
      <c r="C101" s="65"/>
      <c r="D101" s="64"/>
      <c r="E101" s="55" t="e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#N/A</v>
      </c>
      <c r="F101" s="55" t="e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#N/A</v>
      </c>
      <c r="G101" s="55" t="e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=D95,IF(G96=0,SUM(G92:G96)+D96,SUM(G92:G96))))))))))))))))</f>
        <v>#N/A</v>
      </c>
      <c r="H101" s="67"/>
      <c r="I101" s="67"/>
      <c r="J101" s="67"/>
      <c r="K101" s="67"/>
      <c r="L101" s="67"/>
      <c r="M101" s="69" t="str">
        <f>IF(SUM(E92:G98)=0,"",SUM(E101:G101))</f>
        <v/>
      </c>
      <c r="N101" s="67"/>
      <c r="O101" s="68"/>
      <c r="P101" s="67"/>
    </row>
    <row r="102" spans="1:16" x14ac:dyDescent="0.3">
      <c r="A102" s="73" t="e">
        <f>VLOOKUP(B102,Données!$D$3:$K$1003,4)</f>
        <v>#N/A</v>
      </c>
      <c r="B102" s="99"/>
      <c r="C102" s="80" t="e">
        <f>IF(B102=Données!$A$40,Données!$B$40,VLOOKUP(B102,Données!$D$3:$K$1003,2))</f>
        <v>#N/A</v>
      </c>
      <c r="D102" s="73" t="e">
        <f>IF(C102="Dummy",Données!$A$41,IF(C102&lt;&gt;Sem.04!C102,INT((R102+O102)/9),ROUNDDOWN(O102/P102,0)))</f>
        <v>#N/A</v>
      </c>
      <c r="E102" s="53"/>
      <c r="F102" s="53"/>
      <c r="G102" s="53"/>
      <c r="H102" s="53"/>
      <c r="I102" s="53"/>
      <c r="J102" s="53"/>
      <c r="K102" s="53"/>
      <c r="L102" s="53"/>
      <c r="M102" s="71">
        <f t="shared" si="0"/>
        <v>0</v>
      </c>
      <c r="N102" s="71">
        <f t="shared" si="1"/>
        <v>0</v>
      </c>
      <c r="O102" s="72" t="e">
        <f>IF(C102&lt;&gt;Sem.04!C102,VLOOKUP(B102,Données!$D$3:$K$1003,5)+M102,M102+Sem.04!O102)</f>
        <v>#N/A</v>
      </c>
      <c r="P102" s="71" t="e">
        <f>IF(C102&lt;&gt;Sem.04!C102,VLOOKUP(B102,$D$3:$J$1035,6)+N102,N102+Sem.04!P102)</f>
        <v>#N/A</v>
      </c>
    </row>
    <row r="103" spans="1:16" x14ac:dyDescent="0.3">
      <c r="A103" s="73" t="e">
        <f>VLOOKUP(B103,Données!$D$3:$K$1003,4)</f>
        <v>#N/A</v>
      </c>
      <c r="B103" s="99"/>
      <c r="C103" s="80" t="e">
        <f>IF(B103=Données!$A$40,Données!$B$40,VLOOKUP(B103,Données!$D$3:$K$1003,2))</f>
        <v>#N/A</v>
      </c>
      <c r="D103" s="73" t="e">
        <f>IF(C103="Dummy",Données!$A$41,IF(C103&lt;&gt;Sem.04!C103,INT((R103+O103)/9),ROUNDDOWN(O103/P103,0)))</f>
        <v>#N/A</v>
      </c>
      <c r="E103" s="53"/>
      <c r="F103" s="53"/>
      <c r="G103" s="53"/>
      <c r="H103" s="53"/>
      <c r="I103" s="53"/>
      <c r="J103" s="53"/>
      <c r="K103" s="53"/>
      <c r="L103" s="53"/>
      <c r="M103" s="71">
        <f t="shared" si="0"/>
        <v>0</v>
      </c>
      <c r="N103" s="71">
        <f t="shared" si="1"/>
        <v>0</v>
      </c>
      <c r="O103" s="72" t="e">
        <f>IF(C103&lt;&gt;Sem.04!C103,VLOOKUP(B103,Données!$D$3:$K$1003,5)+M103,M103+Sem.04!O103)</f>
        <v>#N/A</v>
      </c>
      <c r="P103" s="71" t="e">
        <f>IF(C103&lt;&gt;Sem.04!C103,VLOOKUP(B103,$D$3:$J$1035,6)+N103,N103+Sem.04!P103)</f>
        <v>#N/A</v>
      </c>
    </row>
    <row r="104" spans="1:16" x14ac:dyDescent="0.3">
      <c r="A104" s="73" t="e">
        <f>VLOOKUP(B104,Données!$D$3:$K$1003,4)</f>
        <v>#N/A</v>
      </c>
      <c r="B104" s="99"/>
      <c r="C104" s="80" t="e">
        <f>IF(B104=Données!$A$40,Données!$B$40,VLOOKUP(B104,Données!$D$3:$K$1003,2))</f>
        <v>#N/A</v>
      </c>
      <c r="D104" s="73" t="e">
        <f>IF(C104="Dummy",Données!$A$41,IF(C104&lt;&gt;Sem.04!C104,INT((R104+O104)/9),ROUNDDOWN(O104/P104,0)))</f>
        <v>#N/A</v>
      </c>
      <c r="E104" s="53"/>
      <c r="F104" s="53"/>
      <c r="G104" s="53"/>
      <c r="H104" s="53"/>
      <c r="I104" s="53"/>
      <c r="J104" s="53"/>
      <c r="K104" s="53"/>
      <c r="L104" s="53"/>
      <c r="M104" s="71">
        <f t="shared" si="0"/>
        <v>0</v>
      </c>
      <c r="N104" s="71">
        <f t="shared" si="1"/>
        <v>0</v>
      </c>
      <c r="O104" s="72" t="e">
        <f>IF(C104&lt;&gt;Sem.04!C104,VLOOKUP(B104,Données!$D$3:$K$1003,5)+M104,M104+Sem.04!O104)</f>
        <v>#N/A</v>
      </c>
      <c r="P104" s="71" t="e">
        <f>IF(C104&lt;&gt;Sem.04!C104,VLOOKUP(B104,$D$3:$J$1035,6)+N104,N104+Sem.04!P104)</f>
        <v>#N/A</v>
      </c>
    </row>
    <row r="105" spans="1:16" x14ac:dyDescent="0.3">
      <c r="A105" s="73" t="e">
        <f>VLOOKUP(B105,Données!$D$3:$K$1003,4)</f>
        <v>#N/A</v>
      </c>
      <c r="B105" s="99"/>
      <c r="C105" s="80" t="e">
        <f>IF(B105=Données!$A$40,Données!$B$40,VLOOKUP(B105,Données!$D$3:$K$1003,2))</f>
        <v>#N/A</v>
      </c>
      <c r="D105" s="73" t="e">
        <f>IF(C105="Dummy",Données!$A$41,IF(C105&lt;&gt;Sem.04!C105,INT((R105+O105)/9),ROUNDDOWN(O105/P105,0)))</f>
        <v>#N/A</v>
      </c>
      <c r="E105" s="53"/>
      <c r="F105" s="53"/>
      <c r="G105" s="53"/>
      <c r="H105" s="53"/>
      <c r="I105" s="53"/>
      <c r="J105" s="53"/>
      <c r="K105" s="53"/>
      <c r="L105" s="53"/>
      <c r="M105" s="71">
        <f t="shared" si="0"/>
        <v>0</v>
      </c>
      <c r="N105" s="71">
        <f t="shared" si="1"/>
        <v>0</v>
      </c>
      <c r="O105" s="72" t="e">
        <f>IF(C105&lt;&gt;Sem.04!C105,VLOOKUP(B105,Données!$D$3:$K$1003,5)+M105,M105+Sem.04!O105)</f>
        <v>#N/A</v>
      </c>
      <c r="P105" s="71" t="e">
        <f>IF(C105&lt;&gt;Sem.04!C105,VLOOKUP(B105,$D$3:$J$1035,6)+N105,N105+Sem.04!P105)</f>
        <v>#N/A</v>
      </c>
    </row>
    <row r="106" spans="1:16" x14ac:dyDescent="0.3">
      <c r="A106" s="73" t="e">
        <f>VLOOKUP(B106,Données!$D$3:$K$1003,4)</f>
        <v>#N/A</v>
      </c>
      <c r="B106" s="99"/>
      <c r="C106" s="80" t="e">
        <f>IF(B106=Données!$A$40,Données!$B$40,VLOOKUP(B106,Données!$D$3:$K$1003,2))</f>
        <v>#N/A</v>
      </c>
      <c r="D106" s="73" t="e">
        <f>IF(C106="Dummy",Données!$A$41,IF(C106&lt;&gt;Sem.04!C106,INT((R106+O106)/9),ROUNDDOWN(O106/P106,0)))</f>
        <v>#N/A</v>
      </c>
      <c r="E106" s="53"/>
      <c r="F106" s="53"/>
      <c r="G106" s="53"/>
      <c r="H106" s="53"/>
      <c r="I106" s="53"/>
      <c r="J106" s="53"/>
      <c r="K106" s="53"/>
      <c r="L106" s="53"/>
      <c r="M106" s="71">
        <f t="shared" si="0"/>
        <v>0</v>
      </c>
      <c r="N106" s="71">
        <f t="shared" si="1"/>
        <v>0</v>
      </c>
      <c r="O106" s="72" t="e">
        <f>IF(C106&lt;&gt;Sem.04!C106,VLOOKUP(B106,Données!$D$3:$K$1003,5)+M106,M106+Sem.04!O106)</f>
        <v>#N/A</v>
      </c>
      <c r="P106" s="71" t="e">
        <f>IF(C106&lt;&gt;Sem.04!C106,VLOOKUP(B106,$D$3:$J$1035,6)+N106,N106+Sem.04!P106)</f>
        <v>#N/A</v>
      </c>
    </row>
    <row r="107" spans="1:16" x14ac:dyDescent="0.3">
      <c r="A107" s="75" t="s">
        <v>237</v>
      </c>
      <c r="B107" s="99"/>
      <c r="C107" s="94" t="e">
        <f>VLOOKUP(B107,Données!$D$3:$K$1003,2)</f>
        <v>#N/A</v>
      </c>
      <c r="D107" s="75" t="e">
        <f>VLOOKUP(B107,Données!$D$3:$K$1003,3)</f>
        <v>#N/A</v>
      </c>
      <c r="E107" s="53"/>
      <c r="F107" s="53"/>
      <c r="G107" s="53"/>
      <c r="H107" s="53"/>
      <c r="I107" s="53"/>
      <c r="J107" s="53"/>
      <c r="K107" s="53"/>
      <c r="L107" s="53"/>
      <c r="M107" s="95">
        <f t="shared" ref="M107:M110" si="22">SUM(E107:G107)</f>
        <v>0</v>
      </c>
      <c r="N107" s="95">
        <f t="shared" ref="N107:N110" si="23">COUNTIF(E107:G107,"&gt;0")</f>
        <v>0</v>
      </c>
      <c r="O107" s="96">
        <f>M107</f>
        <v>0</v>
      </c>
      <c r="P107" s="95">
        <f>N107</f>
        <v>0</v>
      </c>
    </row>
    <row r="108" spans="1:16" x14ac:dyDescent="0.3">
      <c r="A108" s="75" t="s">
        <v>237</v>
      </c>
      <c r="B108" s="99"/>
      <c r="C108" s="94" t="e">
        <f>VLOOKUP(B108,Données!$D$3:$K$1003,2)</f>
        <v>#N/A</v>
      </c>
      <c r="D108" s="75" t="e">
        <f>VLOOKUP(B108,Données!$D$3:$K$1003,3)</f>
        <v>#N/A</v>
      </c>
      <c r="E108" s="53"/>
      <c r="F108" s="53"/>
      <c r="G108" s="53"/>
      <c r="H108" s="53"/>
      <c r="I108" s="53"/>
      <c r="J108" s="53"/>
      <c r="K108" s="53"/>
      <c r="L108" s="53"/>
      <c r="M108" s="95">
        <f t="shared" si="22"/>
        <v>0</v>
      </c>
      <c r="N108" s="95">
        <f t="shared" si="23"/>
        <v>0</v>
      </c>
      <c r="O108" s="96">
        <f>M108</f>
        <v>0</v>
      </c>
      <c r="P108" s="95">
        <f>N108</f>
        <v>0</v>
      </c>
    </row>
    <row r="109" spans="1:16" x14ac:dyDescent="0.3">
      <c r="A109" s="90" t="s">
        <v>240</v>
      </c>
      <c r="B109" s="99"/>
      <c r="C109" s="91" t="e">
        <f>VLOOKUP(B109,Données!$D$3:$K$1003,2)</f>
        <v>#N/A</v>
      </c>
      <c r="D109" s="90" t="e">
        <f>IF(C109="Dummy",Données!$A$41,IF(C109&lt;&gt;Sem.04!C109,VLOOKUP(B109,Données!$D$3:$K$1003,3),ROUNDDOWN(O109/P109,0)))</f>
        <v>#N/A</v>
      </c>
      <c r="E109" s="53"/>
      <c r="F109" s="53"/>
      <c r="G109" s="53"/>
      <c r="H109" s="53"/>
      <c r="I109" s="53"/>
      <c r="J109" s="53"/>
      <c r="K109" s="53"/>
      <c r="L109" s="53"/>
      <c r="M109" s="92">
        <f t="shared" si="22"/>
        <v>0</v>
      </c>
      <c r="N109" s="92">
        <f t="shared" si="23"/>
        <v>0</v>
      </c>
      <c r="O109" s="93">
        <f>M109+Sem.04!O109</f>
        <v>0</v>
      </c>
      <c r="P109" s="92">
        <f>N109+Sem.04!P109</f>
        <v>0</v>
      </c>
    </row>
    <row r="110" spans="1:16" x14ac:dyDescent="0.3">
      <c r="A110" s="90" t="s">
        <v>240</v>
      </c>
      <c r="B110" s="99"/>
      <c r="C110" s="91" t="e">
        <f>VLOOKUP(B110,Données!$D$3:$K$1003,2)</f>
        <v>#N/A</v>
      </c>
      <c r="D110" s="90" t="e">
        <f>IF(C110="Dummy",Données!$A$41,IF(C110&lt;&gt;Sem.04!C110,VLOOKUP(B110,Données!$D$3:$K$1003,3),ROUNDDOWN(O110/P110,0)))</f>
        <v>#N/A</v>
      </c>
      <c r="E110" s="53"/>
      <c r="F110" s="53"/>
      <c r="G110" s="53"/>
      <c r="H110" s="53"/>
      <c r="I110" s="53"/>
      <c r="J110" s="53"/>
      <c r="K110" s="53"/>
      <c r="L110" s="53"/>
      <c r="M110" s="92">
        <f t="shared" si="22"/>
        <v>0</v>
      </c>
      <c r="N110" s="92">
        <f t="shared" si="23"/>
        <v>0</v>
      </c>
      <c r="O110" s="93">
        <f>M110+Sem.04!O110</f>
        <v>0</v>
      </c>
      <c r="P110" s="92">
        <f>N110+Sem.04!P110</f>
        <v>0</v>
      </c>
    </row>
    <row r="111" spans="1:16" x14ac:dyDescent="0.3">
      <c r="A111" s="70" t="s">
        <v>64</v>
      </c>
      <c r="B111" s="64"/>
      <c r="C111" s="65"/>
      <c r="D111" s="64"/>
      <c r="E111" s="55" t="e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#N/A</v>
      </c>
      <c r="F111" s="55" t="e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#N/A</v>
      </c>
      <c r="G111" s="55" t="e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=D105,IF(G106=0,SUM(G102:G106)+D106,SUM(G102:G106))))))))))))))))</f>
        <v>#N/A</v>
      </c>
      <c r="H111" s="67"/>
      <c r="I111" s="67"/>
      <c r="J111" s="67"/>
      <c r="K111" s="67"/>
      <c r="L111" s="67"/>
      <c r="M111" s="69" t="str">
        <f>IF(SUM(E102:G108)=0,"",SUM(E111:G111))</f>
        <v/>
      </c>
      <c r="N111" s="67"/>
      <c r="O111" s="68"/>
      <c r="P111" s="67"/>
    </row>
    <row r="112" spans="1:16" x14ac:dyDescent="0.3">
      <c r="A112" s="73" t="e">
        <f>VLOOKUP(B112,Données!$D$3:$K$1003,4)</f>
        <v>#N/A</v>
      </c>
      <c r="B112" s="99"/>
      <c r="C112" s="80" t="e">
        <f>IF(B112=Données!$A$40,Données!$B$40,VLOOKUP(B112,Données!$D$3:$K$1003,2))</f>
        <v>#N/A</v>
      </c>
      <c r="D112" s="73" t="e">
        <f>IF(C112="Dummy",Données!$A$41,IF(C112&lt;&gt;Sem.04!C112,INT((R112+O112)/9),ROUNDDOWN(O112/P112,0)))</f>
        <v>#N/A</v>
      </c>
      <c r="E112" s="53"/>
      <c r="F112" s="53"/>
      <c r="G112" s="53"/>
      <c r="H112" s="53"/>
      <c r="I112" s="53"/>
      <c r="J112" s="53"/>
      <c r="K112" s="53"/>
      <c r="L112" s="53"/>
      <c r="M112" s="71">
        <f t="shared" ref="M112:M160" si="24">SUM(E112:G112)</f>
        <v>0</v>
      </c>
      <c r="N112" s="71">
        <f t="shared" ref="N112:N160" si="25">COUNTIF(E112:G112,"&gt;0")</f>
        <v>0</v>
      </c>
      <c r="O112" s="72" t="e">
        <f>IF(C112&lt;&gt;Sem.04!C112,VLOOKUP(B112,Données!$D$3:$K$1003,5)+M112,M112+Sem.04!O112)</f>
        <v>#N/A</v>
      </c>
      <c r="P112" s="71" t="e">
        <f>IF(C112&lt;&gt;Sem.04!C112,VLOOKUP(B112,$D$3:$J$1035,6)+N112,N112+Sem.04!P112)</f>
        <v>#N/A</v>
      </c>
    </row>
    <row r="113" spans="1:16" x14ac:dyDescent="0.3">
      <c r="A113" s="73" t="e">
        <f>VLOOKUP(B113,Données!$D$3:$K$1003,4)</f>
        <v>#N/A</v>
      </c>
      <c r="B113" s="99"/>
      <c r="C113" s="80" t="e">
        <f>IF(B113=Données!$A$40,Données!$B$40,VLOOKUP(B113,Données!$D$3:$K$1003,2))</f>
        <v>#N/A</v>
      </c>
      <c r="D113" s="73" t="e">
        <f>IF(C113="Dummy",Données!$A$41,IF(C113&lt;&gt;Sem.04!C113,INT((R113+O113)/9),ROUNDDOWN(O113/P113,0)))</f>
        <v>#N/A</v>
      </c>
      <c r="E113" s="53"/>
      <c r="F113" s="53"/>
      <c r="G113" s="53"/>
      <c r="H113" s="53"/>
      <c r="I113" s="53"/>
      <c r="J113" s="53"/>
      <c r="K113" s="53"/>
      <c r="L113" s="53"/>
      <c r="M113" s="71">
        <f t="shared" si="24"/>
        <v>0</v>
      </c>
      <c r="N113" s="71">
        <f t="shared" si="25"/>
        <v>0</v>
      </c>
      <c r="O113" s="72" t="e">
        <f>IF(C113&lt;&gt;Sem.04!C113,VLOOKUP(B113,Données!$D$3:$K$1003,5)+M113,M113+Sem.04!O113)</f>
        <v>#N/A</v>
      </c>
      <c r="P113" s="71" t="e">
        <f>IF(C113&lt;&gt;Sem.04!C113,VLOOKUP(B113,$D$3:$J$1035,6)+N113,N113+Sem.04!P113)</f>
        <v>#N/A</v>
      </c>
    </row>
    <row r="114" spans="1:16" x14ac:dyDescent="0.3">
      <c r="A114" s="73" t="e">
        <f>VLOOKUP(B114,Données!$D$3:$K$1003,4)</f>
        <v>#N/A</v>
      </c>
      <c r="B114" s="99"/>
      <c r="C114" s="80" t="e">
        <f>IF(B114=Données!$A$40,Données!$B$40,VLOOKUP(B114,Données!$D$3:$K$1003,2))</f>
        <v>#N/A</v>
      </c>
      <c r="D114" s="73" t="e">
        <f>IF(C114="Dummy",Données!$A$41,IF(C114&lt;&gt;Sem.04!C114,INT((R114+O114)/9),ROUNDDOWN(O114/P114,0)))</f>
        <v>#N/A</v>
      </c>
      <c r="E114" s="53"/>
      <c r="F114" s="53"/>
      <c r="G114" s="53"/>
      <c r="H114" s="53"/>
      <c r="I114" s="53"/>
      <c r="J114" s="53"/>
      <c r="K114" s="53"/>
      <c r="L114" s="53"/>
      <c r="M114" s="71">
        <f t="shared" si="24"/>
        <v>0</v>
      </c>
      <c r="N114" s="71">
        <f t="shared" si="25"/>
        <v>0</v>
      </c>
      <c r="O114" s="72" t="e">
        <f>IF(C114&lt;&gt;Sem.04!C114,VLOOKUP(B114,Données!$D$3:$K$1003,5)+M114,M114+Sem.04!O114)</f>
        <v>#N/A</v>
      </c>
      <c r="P114" s="71" t="e">
        <f>IF(C114&lt;&gt;Sem.04!C114,VLOOKUP(B114,$D$3:$J$1035,6)+N114,N114+Sem.04!P114)</f>
        <v>#N/A</v>
      </c>
    </row>
    <row r="115" spans="1:16" x14ac:dyDescent="0.3">
      <c r="A115" s="73" t="e">
        <f>VLOOKUP(B115,Données!$D$3:$K$1003,4)</f>
        <v>#N/A</v>
      </c>
      <c r="B115" s="99"/>
      <c r="C115" s="80" t="e">
        <f>IF(B115=Données!$A$40,Données!$B$40,VLOOKUP(B115,Données!$D$3:$K$1003,2))</f>
        <v>#N/A</v>
      </c>
      <c r="D115" s="73" t="e">
        <f>IF(C115="Dummy",Données!$A$41,IF(C115&lt;&gt;Sem.04!C115,INT((R115+O115)/9),ROUNDDOWN(O115/P115,0)))</f>
        <v>#N/A</v>
      </c>
      <c r="E115" s="53"/>
      <c r="F115" s="53"/>
      <c r="G115" s="53"/>
      <c r="H115" s="53"/>
      <c r="I115" s="53"/>
      <c r="J115" s="53"/>
      <c r="K115" s="53"/>
      <c r="L115" s="53"/>
      <c r="M115" s="71">
        <f t="shared" si="24"/>
        <v>0</v>
      </c>
      <c r="N115" s="71">
        <f t="shared" si="25"/>
        <v>0</v>
      </c>
      <c r="O115" s="72" t="e">
        <f>IF(C115&lt;&gt;Sem.04!C115,VLOOKUP(B115,Données!$D$3:$K$1003,5)+M115,M115+Sem.04!O115)</f>
        <v>#N/A</v>
      </c>
      <c r="P115" s="71" t="e">
        <f>IF(C115&lt;&gt;Sem.04!C115,VLOOKUP(B115,$D$3:$J$1035,6)+N115,N115+Sem.04!P115)</f>
        <v>#N/A</v>
      </c>
    </row>
    <row r="116" spans="1:16" x14ac:dyDescent="0.3">
      <c r="A116" s="73" t="e">
        <f>VLOOKUP(B116,Données!$D$3:$K$1003,4)</f>
        <v>#N/A</v>
      </c>
      <c r="B116" s="99"/>
      <c r="C116" s="80" t="e">
        <f>IF(B116=Données!$A$40,Données!$B$40,VLOOKUP(B116,Données!$D$3:$K$1003,2))</f>
        <v>#N/A</v>
      </c>
      <c r="D116" s="73" t="e">
        <f>IF(C116="Dummy",Données!$A$41,IF(C116&lt;&gt;Sem.04!C116,INT((R116+O116)/9),ROUNDDOWN(O116/P116,0)))</f>
        <v>#N/A</v>
      </c>
      <c r="E116" s="53"/>
      <c r="F116" s="53"/>
      <c r="G116" s="53"/>
      <c r="H116" s="53"/>
      <c r="I116" s="53"/>
      <c r="J116" s="53"/>
      <c r="K116" s="53"/>
      <c r="L116" s="53"/>
      <c r="M116" s="71">
        <f t="shared" si="24"/>
        <v>0</v>
      </c>
      <c r="N116" s="71">
        <f t="shared" si="25"/>
        <v>0</v>
      </c>
      <c r="O116" s="72" t="e">
        <f>IF(C116&lt;&gt;Sem.04!C116,VLOOKUP(B116,Données!$D$3:$K$1003,5)+M116,M116+Sem.04!O116)</f>
        <v>#N/A</v>
      </c>
      <c r="P116" s="71" t="e">
        <f>IF(C116&lt;&gt;Sem.04!C116,VLOOKUP(B116,$D$3:$J$1035,6)+N116,N116+Sem.04!P116)</f>
        <v>#N/A</v>
      </c>
    </row>
    <row r="117" spans="1:16" x14ac:dyDescent="0.3">
      <c r="A117" s="75" t="s">
        <v>237</v>
      </c>
      <c r="B117" s="99"/>
      <c r="C117" s="94" t="e">
        <f>VLOOKUP(B117,Données!$D$3:$K$1003,2)</f>
        <v>#N/A</v>
      </c>
      <c r="D117" s="75" t="e">
        <f>VLOOKUP(B117,Données!$D$3:$K$1003,3)</f>
        <v>#N/A</v>
      </c>
      <c r="E117" s="53"/>
      <c r="F117" s="53"/>
      <c r="G117" s="53"/>
      <c r="H117" s="53"/>
      <c r="I117" s="53"/>
      <c r="J117" s="53"/>
      <c r="K117" s="53"/>
      <c r="L117" s="53"/>
      <c r="M117" s="95">
        <f t="shared" si="24"/>
        <v>0</v>
      </c>
      <c r="N117" s="95">
        <f t="shared" si="25"/>
        <v>0</v>
      </c>
      <c r="O117" s="96">
        <f>M117</f>
        <v>0</v>
      </c>
      <c r="P117" s="95">
        <f>N117</f>
        <v>0</v>
      </c>
    </row>
    <row r="118" spans="1:16" x14ac:dyDescent="0.3">
      <c r="A118" s="75" t="s">
        <v>237</v>
      </c>
      <c r="B118" s="99"/>
      <c r="C118" s="94" t="e">
        <f>VLOOKUP(B118,Données!$D$3:$K$1003,2)</f>
        <v>#N/A</v>
      </c>
      <c r="D118" s="75" t="e">
        <f>VLOOKUP(B118,Données!$D$3:$K$1003,3)</f>
        <v>#N/A</v>
      </c>
      <c r="E118" s="53"/>
      <c r="F118" s="53"/>
      <c r="G118" s="53"/>
      <c r="H118" s="53"/>
      <c r="I118" s="53"/>
      <c r="J118" s="53"/>
      <c r="K118" s="53"/>
      <c r="L118" s="53"/>
      <c r="M118" s="95">
        <f t="shared" si="24"/>
        <v>0</v>
      </c>
      <c r="N118" s="95">
        <f t="shared" si="25"/>
        <v>0</v>
      </c>
      <c r="O118" s="96">
        <f>M118</f>
        <v>0</v>
      </c>
      <c r="P118" s="95">
        <f>N118</f>
        <v>0</v>
      </c>
    </row>
    <row r="119" spans="1:16" x14ac:dyDescent="0.3">
      <c r="A119" s="90" t="s">
        <v>240</v>
      </c>
      <c r="B119" s="99"/>
      <c r="C119" s="91" t="e">
        <f>VLOOKUP(B119,Données!$D$3:$K$1003,2)</f>
        <v>#N/A</v>
      </c>
      <c r="D119" s="90" t="e">
        <f>IF(C119="Dummy",Données!$A$41,IF(C119&lt;&gt;Sem.04!C119,VLOOKUP(B119,Données!$D$3:$K$1003,3),ROUNDDOWN(O119/P119,0)))</f>
        <v>#N/A</v>
      </c>
      <c r="E119" s="53"/>
      <c r="F119" s="53"/>
      <c r="G119" s="53"/>
      <c r="H119" s="53"/>
      <c r="I119" s="53"/>
      <c r="J119" s="53"/>
      <c r="K119" s="53"/>
      <c r="L119" s="53"/>
      <c r="M119" s="92">
        <f t="shared" si="24"/>
        <v>0</v>
      </c>
      <c r="N119" s="92">
        <f t="shared" si="25"/>
        <v>0</v>
      </c>
      <c r="O119" s="93">
        <f>M119+Sem.04!O119</f>
        <v>0</v>
      </c>
      <c r="P119" s="92">
        <f>N119+Sem.04!P119</f>
        <v>0</v>
      </c>
    </row>
    <row r="120" spans="1:16" x14ac:dyDescent="0.3">
      <c r="A120" s="90" t="s">
        <v>240</v>
      </c>
      <c r="B120" s="99"/>
      <c r="C120" s="91" t="e">
        <f>VLOOKUP(B120,Données!$D$3:$K$1003,2)</f>
        <v>#N/A</v>
      </c>
      <c r="D120" s="90" t="e">
        <f>IF(C120="Dummy",Données!$A$41,IF(C120&lt;&gt;Sem.04!C120,VLOOKUP(B120,Données!$D$3:$K$1003,3),ROUNDDOWN(O120/P120,0)))</f>
        <v>#N/A</v>
      </c>
      <c r="E120" s="53"/>
      <c r="F120" s="53"/>
      <c r="G120" s="53"/>
      <c r="H120" s="53"/>
      <c r="I120" s="53"/>
      <c r="J120" s="53"/>
      <c r="K120" s="53"/>
      <c r="L120" s="53"/>
      <c r="M120" s="92">
        <f t="shared" si="24"/>
        <v>0</v>
      </c>
      <c r="N120" s="92">
        <f t="shared" si="25"/>
        <v>0</v>
      </c>
      <c r="O120" s="93">
        <f>M120+Sem.04!O120</f>
        <v>0</v>
      </c>
      <c r="P120" s="92">
        <f>N120+Sem.04!P120</f>
        <v>0</v>
      </c>
    </row>
    <row r="121" spans="1:16" x14ac:dyDescent="0.3">
      <c r="A121" s="70" t="s">
        <v>65</v>
      </c>
      <c r="B121" s="64"/>
      <c r="C121" s="65"/>
      <c r="D121" s="64"/>
      <c r="E121" s="55" t="e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#N/A</v>
      </c>
      <c r="F121" s="55" t="e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#N/A</v>
      </c>
      <c r="G121" s="55" t="e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=D115,IF(G116=0,SUM(G112:G116)+D116,SUM(G112:G116))))))))))))))))</f>
        <v>#N/A</v>
      </c>
      <c r="H121" s="67"/>
      <c r="I121" s="67"/>
      <c r="J121" s="67"/>
      <c r="K121" s="67"/>
      <c r="L121" s="67"/>
      <c r="M121" s="69" t="str">
        <f>IF(SUM(E112:G118)=0,"",SUM(E121:G121))</f>
        <v/>
      </c>
      <c r="N121" s="67"/>
      <c r="O121" s="68"/>
      <c r="P121" s="67"/>
    </row>
    <row r="122" spans="1:16" x14ac:dyDescent="0.3">
      <c r="A122" s="73" t="e">
        <f>VLOOKUP(B122,Données!$D$3:$K$1003,4)</f>
        <v>#N/A</v>
      </c>
      <c r="B122" s="99"/>
      <c r="C122" s="80" t="e">
        <f>IF(B122=Données!$A$40,Données!$B$40,VLOOKUP(B122,Données!$D$3:$K$1003,2))</f>
        <v>#N/A</v>
      </c>
      <c r="D122" s="73" t="e">
        <f>IF(C122="Dummy",Données!$A$41,IF(C122&lt;&gt;Sem.04!C122,INT((R122+O122)/9),ROUNDDOWN(O122/P122,0)))</f>
        <v>#N/A</v>
      </c>
      <c r="E122" s="53"/>
      <c r="F122" s="53"/>
      <c r="G122" s="53"/>
      <c r="H122" s="53"/>
      <c r="I122" s="53"/>
      <c r="J122" s="53"/>
      <c r="K122" s="53"/>
      <c r="L122" s="53"/>
      <c r="M122" s="71">
        <f t="shared" si="24"/>
        <v>0</v>
      </c>
      <c r="N122" s="71">
        <f t="shared" si="25"/>
        <v>0</v>
      </c>
      <c r="O122" s="72" t="e">
        <f>IF(C122&lt;&gt;Sem.04!C122,VLOOKUP(B122,Données!$D$3:$K$1003,5)+M122,M122+Sem.04!O122)</f>
        <v>#N/A</v>
      </c>
      <c r="P122" s="71" t="e">
        <f>IF(C122&lt;&gt;Sem.04!C122,VLOOKUP(B122,$D$3:$J$1035,6)+N122,N122+Sem.04!P122)</f>
        <v>#N/A</v>
      </c>
    </row>
    <row r="123" spans="1:16" x14ac:dyDescent="0.3">
      <c r="A123" s="73" t="e">
        <f>VLOOKUP(B123,Données!$D$3:$K$1003,4)</f>
        <v>#N/A</v>
      </c>
      <c r="B123" s="99"/>
      <c r="C123" s="80" t="e">
        <f>IF(B123=Données!$A$40,Données!$B$40,VLOOKUP(B123,Données!$D$3:$K$1003,2))</f>
        <v>#N/A</v>
      </c>
      <c r="D123" s="73" t="e">
        <f>IF(C123="Dummy",Données!$A$41,IF(C123&lt;&gt;Sem.04!C123,INT((R123+O123)/9),ROUNDDOWN(O123/P123,0)))</f>
        <v>#N/A</v>
      </c>
      <c r="E123" s="53"/>
      <c r="F123" s="53"/>
      <c r="G123" s="53"/>
      <c r="H123" s="53"/>
      <c r="I123" s="53"/>
      <c r="J123" s="53"/>
      <c r="K123" s="53"/>
      <c r="L123" s="53"/>
      <c r="M123" s="71">
        <f t="shared" si="24"/>
        <v>0</v>
      </c>
      <c r="N123" s="71">
        <f t="shared" si="25"/>
        <v>0</v>
      </c>
      <c r="O123" s="72" t="e">
        <f>IF(C123&lt;&gt;Sem.04!C123,VLOOKUP(B123,Données!$D$3:$K$1003,5)+M123,M123+Sem.04!O123)</f>
        <v>#N/A</v>
      </c>
      <c r="P123" s="71" t="e">
        <f>IF(C123&lt;&gt;Sem.04!C123,VLOOKUP(B123,$D$3:$J$1035,6)+N123,N123+Sem.04!P123)</f>
        <v>#N/A</v>
      </c>
    </row>
    <row r="124" spans="1:16" x14ac:dyDescent="0.3">
      <c r="A124" s="73" t="e">
        <f>VLOOKUP(B124,Données!$D$3:$K$1003,4)</f>
        <v>#N/A</v>
      </c>
      <c r="B124" s="99"/>
      <c r="C124" s="80" t="e">
        <f>IF(B124=Données!$A$40,Données!$B$40,VLOOKUP(B124,Données!$D$3:$K$1003,2))</f>
        <v>#N/A</v>
      </c>
      <c r="D124" s="73" t="e">
        <f>IF(C124="Dummy",Données!$A$41,IF(C124&lt;&gt;Sem.04!C124,INT((R124+O124)/9),ROUNDDOWN(O124/P124,0)))</f>
        <v>#N/A</v>
      </c>
      <c r="E124" s="53"/>
      <c r="F124" s="53"/>
      <c r="G124" s="53"/>
      <c r="H124" s="53"/>
      <c r="I124" s="53"/>
      <c r="J124" s="53"/>
      <c r="K124" s="53"/>
      <c r="L124" s="53"/>
      <c r="M124" s="71">
        <f t="shared" si="24"/>
        <v>0</v>
      </c>
      <c r="N124" s="71">
        <f t="shared" si="25"/>
        <v>0</v>
      </c>
      <c r="O124" s="72" t="e">
        <f>IF(C124&lt;&gt;Sem.04!C124,VLOOKUP(B124,Données!$D$3:$K$1003,5)+M124,M124+Sem.04!O124)</f>
        <v>#N/A</v>
      </c>
      <c r="P124" s="71" t="e">
        <f>IF(C124&lt;&gt;Sem.04!C124,VLOOKUP(B124,$D$3:$J$1035,6)+N124,N124+Sem.04!P124)</f>
        <v>#N/A</v>
      </c>
    </row>
    <row r="125" spans="1:16" x14ac:dyDescent="0.3">
      <c r="A125" s="73" t="e">
        <f>VLOOKUP(B125,Données!$D$3:$K$1003,4)</f>
        <v>#N/A</v>
      </c>
      <c r="B125" s="99"/>
      <c r="C125" s="80" t="e">
        <f>IF(B125=Données!$A$40,Données!$B$40,VLOOKUP(B125,Données!$D$3:$K$1003,2))</f>
        <v>#N/A</v>
      </c>
      <c r="D125" s="73" t="e">
        <f>IF(C125="Dummy",Données!$A$41,IF(C125&lt;&gt;Sem.04!C125,INT((R125+O125)/9),ROUNDDOWN(O125/P125,0)))</f>
        <v>#N/A</v>
      </c>
      <c r="E125" s="53"/>
      <c r="F125" s="53"/>
      <c r="G125" s="53"/>
      <c r="H125" s="53"/>
      <c r="I125" s="53"/>
      <c r="J125" s="53"/>
      <c r="K125" s="53"/>
      <c r="L125" s="53"/>
      <c r="M125" s="71">
        <f t="shared" si="24"/>
        <v>0</v>
      </c>
      <c r="N125" s="71">
        <f t="shared" si="25"/>
        <v>0</v>
      </c>
      <c r="O125" s="72" t="e">
        <f>IF(C125&lt;&gt;Sem.04!C125,VLOOKUP(B125,Données!$D$3:$K$1003,5)+M125,M125+Sem.04!O125)</f>
        <v>#N/A</v>
      </c>
      <c r="P125" s="71" t="e">
        <f>IF(C125&lt;&gt;Sem.04!C125,VLOOKUP(B125,$D$3:$J$1035,6)+N125,N125+Sem.04!P125)</f>
        <v>#N/A</v>
      </c>
    </row>
    <row r="126" spans="1:16" x14ac:dyDescent="0.3">
      <c r="A126" s="73" t="e">
        <f>VLOOKUP(B126,Données!$D$3:$K$1003,4)</f>
        <v>#N/A</v>
      </c>
      <c r="B126" s="99"/>
      <c r="C126" s="80" t="e">
        <f>IF(B126=Données!$A$40,Données!$B$40,VLOOKUP(B126,Données!$D$3:$K$1003,2))</f>
        <v>#N/A</v>
      </c>
      <c r="D126" s="73" t="e">
        <f>IF(C126="Dummy",Données!$A$41,IF(C126&lt;&gt;Sem.04!C126,INT((R126+O126)/9),ROUNDDOWN(O126/P126,0)))</f>
        <v>#N/A</v>
      </c>
      <c r="E126" s="53"/>
      <c r="F126" s="53"/>
      <c r="G126" s="53"/>
      <c r="H126" s="53"/>
      <c r="I126" s="53"/>
      <c r="J126" s="53"/>
      <c r="K126" s="53"/>
      <c r="L126" s="53"/>
      <c r="M126" s="71">
        <f t="shared" si="24"/>
        <v>0</v>
      </c>
      <c r="N126" s="71">
        <f t="shared" si="25"/>
        <v>0</v>
      </c>
      <c r="O126" s="72" t="e">
        <f>IF(C126&lt;&gt;Sem.04!C126,VLOOKUP(B126,Données!$D$3:$K$1003,5)+M126,M126+Sem.04!O126)</f>
        <v>#N/A</v>
      </c>
      <c r="P126" s="71" t="e">
        <f>IF(C126&lt;&gt;Sem.04!C126,VLOOKUP(B126,$D$3:$J$1035,6)+N126,N126+Sem.04!P126)</f>
        <v>#N/A</v>
      </c>
    </row>
    <row r="127" spans="1:16" x14ac:dyDescent="0.3">
      <c r="A127" s="75" t="s">
        <v>237</v>
      </c>
      <c r="B127" s="99"/>
      <c r="C127" s="94" t="e">
        <f>VLOOKUP(B127,Données!$D$3:$K$1003,2)</f>
        <v>#N/A</v>
      </c>
      <c r="D127" s="75" t="e">
        <f>VLOOKUP(B127,Données!$D$3:$K$1003,3)</f>
        <v>#N/A</v>
      </c>
      <c r="E127" s="53"/>
      <c r="F127" s="53"/>
      <c r="G127" s="53"/>
      <c r="H127" s="53"/>
      <c r="I127" s="53"/>
      <c r="J127" s="53"/>
      <c r="K127" s="53"/>
      <c r="L127" s="53"/>
      <c r="M127" s="95">
        <f t="shared" si="24"/>
        <v>0</v>
      </c>
      <c r="N127" s="95">
        <f t="shared" si="25"/>
        <v>0</v>
      </c>
      <c r="O127" s="96">
        <f>M127</f>
        <v>0</v>
      </c>
      <c r="P127" s="95">
        <f>N127</f>
        <v>0</v>
      </c>
    </row>
    <row r="128" spans="1:16" x14ac:dyDescent="0.3">
      <c r="A128" s="75" t="s">
        <v>237</v>
      </c>
      <c r="B128" s="99"/>
      <c r="C128" s="94" t="e">
        <f>VLOOKUP(B128,Données!$D$3:$K$1003,2)</f>
        <v>#N/A</v>
      </c>
      <c r="D128" s="75" t="e">
        <f>VLOOKUP(B128,Données!$D$3:$K$1003,3)</f>
        <v>#N/A</v>
      </c>
      <c r="E128" s="53"/>
      <c r="F128" s="53"/>
      <c r="G128" s="53"/>
      <c r="H128" s="53"/>
      <c r="I128" s="53"/>
      <c r="J128" s="53"/>
      <c r="K128" s="53"/>
      <c r="L128" s="53"/>
      <c r="M128" s="95">
        <f t="shared" si="24"/>
        <v>0</v>
      </c>
      <c r="N128" s="95">
        <f t="shared" si="25"/>
        <v>0</v>
      </c>
      <c r="O128" s="96">
        <f>M128</f>
        <v>0</v>
      </c>
      <c r="P128" s="95">
        <f>N128</f>
        <v>0</v>
      </c>
    </row>
    <row r="129" spans="1:16" x14ac:dyDescent="0.3">
      <c r="A129" s="90" t="s">
        <v>240</v>
      </c>
      <c r="B129" s="99"/>
      <c r="C129" s="91" t="e">
        <f>VLOOKUP(B129,Données!$D$3:$K$1003,2)</f>
        <v>#N/A</v>
      </c>
      <c r="D129" s="90" t="e">
        <f>IF(C129="Dummy",Données!$A$41,IF(C129&lt;&gt;Sem.04!C129,VLOOKUP(B129,Données!$D$3:$K$1003,3),ROUNDDOWN(O129/P129,0)))</f>
        <v>#N/A</v>
      </c>
      <c r="E129" s="53"/>
      <c r="F129" s="53"/>
      <c r="G129" s="53"/>
      <c r="H129" s="53"/>
      <c r="I129" s="53"/>
      <c r="J129" s="53"/>
      <c r="K129" s="53"/>
      <c r="L129" s="53"/>
      <c r="M129" s="92">
        <f t="shared" si="24"/>
        <v>0</v>
      </c>
      <c r="N129" s="92">
        <f t="shared" si="25"/>
        <v>0</v>
      </c>
      <c r="O129" s="93">
        <f>M129+Sem.04!O129</f>
        <v>0</v>
      </c>
      <c r="P129" s="92">
        <f>N129+Sem.04!P129</f>
        <v>0</v>
      </c>
    </row>
    <row r="130" spans="1:16" x14ac:dyDescent="0.3">
      <c r="A130" s="90" t="s">
        <v>240</v>
      </c>
      <c r="B130" s="99"/>
      <c r="C130" s="91" t="e">
        <f>VLOOKUP(B130,Données!$D$3:$K$1003,2)</f>
        <v>#N/A</v>
      </c>
      <c r="D130" s="90" t="e">
        <f>IF(C130="Dummy",Données!$A$41,IF(C130&lt;&gt;Sem.04!C130,VLOOKUP(B130,Données!$D$3:$K$1003,3),ROUNDDOWN(O130/P130,0)))</f>
        <v>#N/A</v>
      </c>
      <c r="E130" s="53"/>
      <c r="F130" s="53"/>
      <c r="G130" s="53"/>
      <c r="H130" s="53"/>
      <c r="I130" s="53"/>
      <c r="J130" s="53"/>
      <c r="K130" s="53"/>
      <c r="L130" s="53"/>
      <c r="M130" s="92">
        <f t="shared" si="24"/>
        <v>0</v>
      </c>
      <c r="N130" s="92">
        <f t="shared" si="25"/>
        <v>0</v>
      </c>
      <c r="O130" s="93">
        <f>M130+Sem.04!O130</f>
        <v>0</v>
      </c>
      <c r="P130" s="92">
        <f>N130+Sem.04!P130</f>
        <v>0</v>
      </c>
    </row>
    <row r="131" spans="1:16" x14ac:dyDescent="0.3">
      <c r="A131" s="70" t="s">
        <v>66</v>
      </c>
      <c r="B131" s="64"/>
      <c r="C131" s="65"/>
      <c r="D131" s="64"/>
      <c r="E131" s="55" t="e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#N/A</v>
      </c>
      <c r="F131" s="55" t="e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#N/A</v>
      </c>
      <c r="G131" s="55" t="e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=D125,IF(G126=0,SUM(G122:G126)+D126,SUM(G122:G126))))))))))))))))</f>
        <v>#N/A</v>
      </c>
      <c r="H131" s="67"/>
      <c r="I131" s="67"/>
      <c r="J131" s="67"/>
      <c r="K131" s="67"/>
      <c r="L131" s="67"/>
      <c r="M131" s="69" t="str">
        <f>IF(SUM(E122:G128)=0,"",SUM(E131:G131))</f>
        <v/>
      </c>
      <c r="N131" s="67"/>
      <c r="O131" s="68"/>
      <c r="P131" s="67"/>
    </row>
    <row r="132" spans="1:16" x14ac:dyDescent="0.3">
      <c r="A132" s="73" t="e">
        <f>VLOOKUP(B132,Données!$D$3:$K$1003,4)</f>
        <v>#N/A</v>
      </c>
      <c r="B132" s="99"/>
      <c r="C132" s="80" t="e">
        <f>IF(B132=Données!$A$40,Données!$B$40,VLOOKUP(B132,Données!$D$3:$K$1003,2))</f>
        <v>#N/A</v>
      </c>
      <c r="D132" s="73" t="e">
        <f>IF(C132="Dummy",Données!$A$41,IF(C132&lt;&gt;Sem.04!C132,INT((R132+O132)/9),ROUNDDOWN(O132/P132,0)))</f>
        <v>#N/A</v>
      </c>
      <c r="E132" s="53"/>
      <c r="F132" s="53"/>
      <c r="G132" s="53"/>
      <c r="H132" s="53"/>
      <c r="I132" s="53"/>
      <c r="J132" s="53"/>
      <c r="K132" s="53"/>
      <c r="L132" s="53"/>
      <c r="M132" s="71">
        <f t="shared" si="24"/>
        <v>0</v>
      </c>
      <c r="N132" s="71">
        <f t="shared" si="25"/>
        <v>0</v>
      </c>
      <c r="O132" s="72" t="e">
        <f>IF(C132&lt;&gt;Sem.04!C132,VLOOKUP(B132,Données!$D$3:$K$1003,5)+M132,M132+Sem.04!O132)</f>
        <v>#N/A</v>
      </c>
      <c r="P132" s="71" t="e">
        <f>IF(C132&lt;&gt;Sem.04!C132,VLOOKUP(B132,$D$3:$J$1035,6)+N132,N132+Sem.04!P132)</f>
        <v>#N/A</v>
      </c>
    </row>
    <row r="133" spans="1:16" x14ac:dyDescent="0.3">
      <c r="A133" s="73" t="e">
        <f>VLOOKUP(B133,Données!$D$3:$K$1003,4)</f>
        <v>#N/A</v>
      </c>
      <c r="B133" s="99"/>
      <c r="C133" s="80" t="e">
        <f>IF(B133=Données!$A$40,Données!$B$40,VLOOKUP(B133,Données!$D$3:$K$1003,2))</f>
        <v>#N/A</v>
      </c>
      <c r="D133" s="73" t="e">
        <f>IF(C133="Dummy",Données!$A$41,IF(C133&lt;&gt;Sem.04!C133,INT((R133+O133)/9),ROUNDDOWN(O133/P133,0)))</f>
        <v>#N/A</v>
      </c>
      <c r="E133" s="53"/>
      <c r="F133" s="53"/>
      <c r="G133" s="53"/>
      <c r="H133" s="53"/>
      <c r="I133" s="53"/>
      <c r="J133" s="53"/>
      <c r="K133" s="53"/>
      <c r="L133" s="53"/>
      <c r="M133" s="71">
        <f t="shared" si="24"/>
        <v>0</v>
      </c>
      <c r="N133" s="71">
        <f t="shared" si="25"/>
        <v>0</v>
      </c>
      <c r="O133" s="72" t="e">
        <f>IF(C133&lt;&gt;Sem.04!C133,VLOOKUP(B133,Données!$D$3:$K$1003,5)+M133,M133+Sem.04!O133)</f>
        <v>#N/A</v>
      </c>
      <c r="P133" s="71" t="e">
        <f>IF(C133&lt;&gt;Sem.04!C133,VLOOKUP(B133,$D$3:$J$1035,6)+N133,N133+Sem.04!P133)</f>
        <v>#N/A</v>
      </c>
    </row>
    <row r="134" spans="1:16" x14ac:dyDescent="0.3">
      <c r="A134" s="73" t="e">
        <f>VLOOKUP(B134,Données!$D$3:$K$1003,4)</f>
        <v>#N/A</v>
      </c>
      <c r="B134" s="99"/>
      <c r="C134" s="80" t="e">
        <f>IF(B134=Données!$A$40,Données!$B$40,VLOOKUP(B134,Données!$D$3:$K$1003,2))</f>
        <v>#N/A</v>
      </c>
      <c r="D134" s="73" t="e">
        <f>IF(C134="Dummy",Données!$A$41,IF(C134&lt;&gt;Sem.04!C134,INT((R134+O134)/9),ROUNDDOWN(O134/P134,0)))</f>
        <v>#N/A</v>
      </c>
      <c r="E134" s="53"/>
      <c r="F134" s="53"/>
      <c r="G134" s="53"/>
      <c r="H134" s="53"/>
      <c r="I134" s="53"/>
      <c r="J134" s="53"/>
      <c r="K134" s="53"/>
      <c r="L134" s="53"/>
      <c r="M134" s="71">
        <f t="shared" si="24"/>
        <v>0</v>
      </c>
      <c r="N134" s="71">
        <f t="shared" si="25"/>
        <v>0</v>
      </c>
      <c r="O134" s="72" t="e">
        <f>IF(C134&lt;&gt;Sem.04!C134,VLOOKUP(B134,Données!$D$3:$K$1003,5)+M134,M134+Sem.04!O134)</f>
        <v>#N/A</v>
      </c>
      <c r="P134" s="71" t="e">
        <f>IF(C134&lt;&gt;Sem.04!C134,VLOOKUP(B134,$D$3:$J$1035,6)+N134,N134+Sem.04!P134)</f>
        <v>#N/A</v>
      </c>
    </row>
    <row r="135" spans="1:16" x14ac:dyDescent="0.3">
      <c r="A135" s="73" t="e">
        <f>VLOOKUP(B135,Données!$D$3:$K$1003,4)</f>
        <v>#N/A</v>
      </c>
      <c r="B135" s="99"/>
      <c r="C135" s="80" t="e">
        <f>IF(B135=Données!$A$40,Données!$B$40,VLOOKUP(B135,Données!$D$3:$K$1003,2))</f>
        <v>#N/A</v>
      </c>
      <c r="D135" s="73" t="e">
        <f>IF(C135="Dummy",Données!$A$41,IF(C135&lt;&gt;Sem.04!C135,INT((R135+O135)/9),ROUNDDOWN(O135/P135,0)))</f>
        <v>#N/A</v>
      </c>
      <c r="E135" s="53"/>
      <c r="F135" s="53"/>
      <c r="G135" s="53"/>
      <c r="H135" s="53"/>
      <c r="I135" s="53"/>
      <c r="J135" s="53"/>
      <c r="K135" s="53"/>
      <c r="L135" s="53"/>
      <c r="M135" s="71">
        <f t="shared" si="24"/>
        <v>0</v>
      </c>
      <c r="N135" s="71">
        <f t="shared" si="25"/>
        <v>0</v>
      </c>
      <c r="O135" s="72" t="e">
        <f>IF(C135&lt;&gt;Sem.04!C135,VLOOKUP(B135,Données!$D$3:$K$1003,5)+M135,M135+Sem.04!O135)</f>
        <v>#N/A</v>
      </c>
      <c r="P135" s="71" t="e">
        <f>IF(C135&lt;&gt;Sem.04!C135,VLOOKUP(B135,$D$3:$J$1035,6)+N135,N135+Sem.04!P135)</f>
        <v>#N/A</v>
      </c>
    </row>
    <row r="136" spans="1:16" x14ac:dyDescent="0.3">
      <c r="A136" s="73" t="e">
        <f>VLOOKUP(B136,Données!$D$3:$K$1003,4)</f>
        <v>#N/A</v>
      </c>
      <c r="B136" s="99"/>
      <c r="C136" s="80" t="e">
        <f>IF(B136=Données!$A$40,Données!$B$40,VLOOKUP(B136,Données!$D$3:$K$1003,2))</f>
        <v>#N/A</v>
      </c>
      <c r="D136" s="73" t="e">
        <f>IF(C136="Dummy",Données!$A$41,IF(C136&lt;&gt;Sem.04!C136,INT((R136+O136)/9),ROUNDDOWN(O136/P136,0)))</f>
        <v>#N/A</v>
      </c>
      <c r="E136" s="53"/>
      <c r="F136" s="53"/>
      <c r="G136" s="53"/>
      <c r="H136" s="53"/>
      <c r="I136" s="53"/>
      <c r="J136" s="53"/>
      <c r="K136" s="53"/>
      <c r="L136" s="53"/>
      <c r="M136" s="71">
        <f t="shared" si="24"/>
        <v>0</v>
      </c>
      <c r="N136" s="71">
        <f t="shared" si="25"/>
        <v>0</v>
      </c>
      <c r="O136" s="72" t="e">
        <f>IF(C136&lt;&gt;Sem.04!C136,VLOOKUP(B136,Données!$D$3:$K$1003,5)+M136,M136+Sem.04!O136)</f>
        <v>#N/A</v>
      </c>
      <c r="P136" s="71" t="e">
        <f>IF(C136&lt;&gt;Sem.04!C136,VLOOKUP(B136,$D$3:$J$1035,6)+N136,N136+Sem.04!P136)</f>
        <v>#N/A</v>
      </c>
    </row>
    <row r="137" spans="1:16" x14ac:dyDescent="0.3">
      <c r="A137" s="75" t="s">
        <v>237</v>
      </c>
      <c r="B137" s="99"/>
      <c r="C137" s="94" t="e">
        <f>VLOOKUP(B137,Données!$D$3:$K$1003,2)</f>
        <v>#N/A</v>
      </c>
      <c r="D137" s="75" t="e">
        <f>VLOOKUP(B137,Données!$D$3:$K$1003,3)</f>
        <v>#N/A</v>
      </c>
      <c r="E137" s="53"/>
      <c r="F137" s="53"/>
      <c r="G137" s="53"/>
      <c r="H137" s="53"/>
      <c r="I137" s="53"/>
      <c r="J137" s="53"/>
      <c r="K137" s="53"/>
      <c r="L137" s="53"/>
      <c r="M137" s="95">
        <f t="shared" si="24"/>
        <v>0</v>
      </c>
      <c r="N137" s="95">
        <f t="shared" si="25"/>
        <v>0</v>
      </c>
      <c r="O137" s="96">
        <f>M137</f>
        <v>0</v>
      </c>
      <c r="P137" s="95">
        <f>N137</f>
        <v>0</v>
      </c>
    </row>
    <row r="138" spans="1:16" x14ac:dyDescent="0.3">
      <c r="A138" s="75" t="s">
        <v>237</v>
      </c>
      <c r="B138" s="99"/>
      <c r="C138" s="94" t="e">
        <f>VLOOKUP(B138,Données!$D$3:$K$1003,2)</f>
        <v>#N/A</v>
      </c>
      <c r="D138" s="75" t="e">
        <f>VLOOKUP(B138,Données!$D$3:$K$1003,3)</f>
        <v>#N/A</v>
      </c>
      <c r="E138" s="53"/>
      <c r="F138" s="53"/>
      <c r="G138" s="53"/>
      <c r="H138" s="53"/>
      <c r="I138" s="53"/>
      <c r="J138" s="53"/>
      <c r="K138" s="53"/>
      <c r="L138" s="53"/>
      <c r="M138" s="95">
        <f t="shared" si="24"/>
        <v>0</v>
      </c>
      <c r="N138" s="95">
        <f t="shared" si="25"/>
        <v>0</v>
      </c>
      <c r="O138" s="96">
        <f>M138</f>
        <v>0</v>
      </c>
      <c r="P138" s="95">
        <f>N138</f>
        <v>0</v>
      </c>
    </row>
    <row r="139" spans="1:16" x14ac:dyDescent="0.3">
      <c r="A139" s="90" t="s">
        <v>240</v>
      </c>
      <c r="B139" s="99"/>
      <c r="C139" s="91" t="e">
        <f>VLOOKUP(B139,Données!$D$3:$K$1003,2)</f>
        <v>#N/A</v>
      </c>
      <c r="D139" s="90" t="e">
        <f>IF(C139="Dummy",Données!$A$41,IF(C139&lt;&gt;Sem.04!C139,VLOOKUP(B139,Données!$D$3:$K$1003,3),ROUNDDOWN(O139/P139,0)))</f>
        <v>#N/A</v>
      </c>
      <c r="E139" s="53"/>
      <c r="F139" s="53"/>
      <c r="G139" s="53"/>
      <c r="H139" s="53"/>
      <c r="I139" s="53"/>
      <c r="J139" s="53"/>
      <c r="K139" s="53"/>
      <c r="L139" s="53"/>
      <c r="M139" s="92">
        <f t="shared" si="24"/>
        <v>0</v>
      </c>
      <c r="N139" s="92">
        <f t="shared" si="25"/>
        <v>0</v>
      </c>
      <c r="O139" s="93">
        <f>M139+Sem.04!O139</f>
        <v>0</v>
      </c>
      <c r="P139" s="92">
        <f>N139+Sem.04!P139</f>
        <v>0</v>
      </c>
    </row>
    <row r="140" spans="1:16" x14ac:dyDescent="0.3">
      <c r="A140" s="90" t="s">
        <v>240</v>
      </c>
      <c r="B140" s="99"/>
      <c r="C140" s="91" t="e">
        <f>VLOOKUP(B140,Données!$D$3:$K$1003,2)</f>
        <v>#N/A</v>
      </c>
      <c r="D140" s="90" t="e">
        <f>IF(C140="Dummy",Données!$A$41,IF(C140&lt;&gt;Sem.04!C140,VLOOKUP(B140,Données!$D$3:$K$1003,3),ROUNDDOWN(O140/P140,0)))</f>
        <v>#N/A</v>
      </c>
      <c r="E140" s="53"/>
      <c r="F140" s="53"/>
      <c r="G140" s="53"/>
      <c r="H140" s="53"/>
      <c r="I140" s="53"/>
      <c r="J140" s="53"/>
      <c r="K140" s="53"/>
      <c r="L140" s="53"/>
      <c r="M140" s="92">
        <f t="shared" si="24"/>
        <v>0</v>
      </c>
      <c r="N140" s="92">
        <f t="shared" si="25"/>
        <v>0</v>
      </c>
      <c r="O140" s="93">
        <f>M140+Sem.04!O140</f>
        <v>0</v>
      </c>
      <c r="P140" s="92">
        <f>N140+Sem.04!P140</f>
        <v>0</v>
      </c>
    </row>
    <row r="141" spans="1:16" x14ac:dyDescent="0.3">
      <c r="A141" s="70" t="s">
        <v>67</v>
      </c>
      <c r="B141" s="64"/>
      <c r="C141" s="65"/>
      <c r="D141" s="64"/>
      <c r="E141" s="55" t="e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#N/A</v>
      </c>
      <c r="F141" s="55" t="e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#N/A</v>
      </c>
      <c r="G141" s="55" t="e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=D135,IF(G136=0,SUM(G132:G136)+D136,SUM(G132:G136))))))))))))))))</f>
        <v>#N/A</v>
      </c>
      <c r="H141" s="67"/>
      <c r="I141" s="67"/>
      <c r="J141" s="67"/>
      <c r="K141" s="67"/>
      <c r="L141" s="67"/>
      <c r="M141" s="69" t="str">
        <f>IF(SUM(E132:G138)=0,"",SUM(E141:G141))</f>
        <v/>
      </c>
      <c r="N141" s="67"/>
      <c r="O141" s="68"/>
      <c r="P141" s="67"/>
    </row>
    <row r="142" spans="1:16" x14ac:dyDescent="0.3">
      <c r="A142" s="73" t="e">
        <f>VLOOKUP(B142,Données!$D$3:$K$1003,4)</f>
        <v>#N/A</v>
      </c>
      <c r="B142" s="99"/>
      <c r="C142" s="80" t="e">
        <f>IF(B142=Données!$A$40,Données!$B$40,VLOOKUP(B142,Données!$D$3:$K$1003,2))</f>
        <v>#N/A</v>
      </c>
      <c r="D142" s="73" t="e">
        <f>IF(C142="Dummy",Données!$A$41,IF(C142&lt;&gt;Sem.04!C142,INT((R142+O142)/9),ROUNDDOWN(O142/P142,0)))</f>
        <v>#N/A</v>
      </c>
      <c r="E142" s="53"/>
      <c r="F142" s="53"/>
      <c r="G142" s="53"/>
      <c r="H142" s="53"/>
      <c r="I142" s="53"/>
      <c r="J142" s="53"/>
      <c r="K142" s="53"/>
      <c r="L142" s="53"/>
      <c r="M142" s="71">
        <f t="shared" si="24"/>
        <v>0</v>
      </c>
      <c r="N142" s="71">
        <f t="shared" si="25"/>
        <v>0</v>
      </c>
      <c r="O142" s="72" t="e">
        <f>IF(C142&lt;&gt;Sem.04!C142,VLOOKUP(B142,Données!$D$3:$K$1003,5)+M142,M142+Sem.04!O142)</f>
        <v>#N/A</v>
      </c>
      <c r="P142" s="71" t="e">
        <f>IF(C142&lt;&gt;Sem.04!C142,VLOOKUP(B142,$D$3:$J$1035,6)+N142,N142+Sem.04!P142)</f>
        <v>#N/A</v>
      </c>
    </row>
    <row r="143" spans="1:16" x14ac:dyDescent="0.3">
      <c r="A143" s="73" t="e">
        <f>VLOOKUP(B143,Données!$D$3:$K$1003,4)</f>
        <v>#N/A</v>
      </c>
      <c r="B143" s="99"/>
      <c r="C143" s="80" t="e">
        <f>IF(B143=Données!$A$40,Données!$B$40,VLOOKUP(B143,Données!$D$3:$K$1003,2))</f>
        <v>#N/A</v>
      </c>
      <c r="D143" s="73" t="e">
        <f>IF(C143="Dummy",Données!$A$41,IF(C143&lt;&gt;Sem.04!C143,INT((R143+O143)/9),ROUNDDOWN(O143/P143,0)))</f>
        <v>#N/A</v>
      </c>
      <c r="E143" s="53"/>
      <c r="F143" s="53"/>
      <c r="G143" s="53"/>
      <c r="H143" s="53"/>
      <c r="I143" s="53"/>
      <c r="J143" s="53"/>
      <c r="K143" s="53"/>
      <c r="L143" s="53"/>
      <c r="M143" s="71">
        <f t="shared" si="24"/>
        <v>0</v>
      </c>
      <c r="N143" s="71">
        <f t="shared" si="25"/>
        <v>0</v>
      </c>
      <c r="O143" s="72" t="e">
        <f>IF(C143&lt;&gt;Sem.04!C143,VLOOKUP(B143,Données!$D$3:$K$1003,5)+M143,M143+Sem.04!O143)</f>
        <v>#N/A</v>
      </c>
      <c r="P143" s="71" t="e">
        <f>IF(C143&lt;&gt;Sem.04!C143,VLOOKUP(B143,$D$3:$J$1035,6)+N143,N143+Sem.04!P143)</f>
        <v>#N/A</v>
      </c>
    </row>
    <row r="144" spans="1:16" x14ac:dyDescent="0.3">
      <c r="A144" s="73" t="e">
        <f>VLOOKUP(B144,Données!$D$3:$K$1003,4)</f>
        <v>#N/A</v>
      </c>
      <c r="B144" s="99"/>
      <c r="C144" s="80" t="e">
        <f>IF(B144=Données!$A$40,Données!$B$40,VLOOKUP(B144,Données!$D$3:$K$1003,2))</f>
        <v>#N/A</v>
      </c>
      <c r="D144" s="73" t="e">
        <f>IF(C144="Dummy",Données!$A$41,IF(C144&lt;&gt;Sem.04!C144,INT((R144+O144)/9),ROUNDDOWN(O144/P144,0)))</f>
        <v>#N/A</v>
      </c>
      <c r="E144" s="53"/>
      <c r="F144" s="53"/>
      <c r="G144" s="53"/>
      <c r="H144" s="53"/>
      <c r="I144" s="53"/>
      <c r="J144" s="53"/>
      <c r="K144" s="53"/>
      <c r="L144" s="53"/>
      <c r="M144" s="71">
        <f t="shared" si="24"/>
        <v>0</v>
      </c>
      <c r="N144" s="71">
        <f t="shared" si="25"/>
        <v>0</v>
      </c>
      <c r="O144" s="72" t="e">
        <f>IF(C144&lt;&gt;Sem.04!C144,VLOOKUP(B144,Données!$D$3:$K$1003,5)+M144,M144+Sem.04!O144)</f>
        <v>#N/A</v>
      </c>
      <c r="P144" s="71" t="e">
        <f>IF(C144&lt;&gt;Sem.04!C144,VLOOKUP(B144,$D$3:$J$1035,6)+N144,N144+Sem.04!P144)</f>
        <v>#N/A</v>
      </c>
    </row>
    <row r="145" spans="1:16" x14ac:dyDescent="0.3">
      <c r="A145" s="73" t="e">
        <f>VLOOKUP(B145,Données!$D$3:$K$1003,4)</f>
        <v>#N/A</v>
      </c>
      <c r="B145" s="99"/>
      <c r="C145" s="80" t="e">
        <f>IF(B145=Données!$A$40,Données!$B$40,VLOOKUP(B145,Données!$D$3:$K$1003,2))</f>
        <v>#N/A</v>
      </c>
      <c r="D145" s="73" t="e">
        <f>IF(C145="Dummy",Données!$A$41,IF(C145&lt;&gt;Sem.04!C145,INT((R145+O145)/9),ROUNDDOWN(O145/P145,0)))</f>
        <v>#N/A</v>
      </c>
      <c r="E145" s="53"/>
      <c r="F145" s="53"/>
      <c r="G145" s="53"/>
      <c r="H145" s="53"/>
      <c r="I145" s="53"/>
      <c r="J145" s="53"/>
      <c r="K145" s="53"/>
      <c r="L145" s="53"/>
      <c r="M145" s="71">
        <f t="shared" si="24"/>
        <v>0</v>
      </c>
      <c r="N145" s="71">
        <f t="shared" si="25"/>
        <v>0</v>
      </c>
      <c r="O145" s="72" t="e">
        <f>IF(C145&lt;&gt;Sem.04!C145,VLOOKUP(B145,Données!$D$3:$K$1003,5)+M145,M145+Sem.04!O145)</f>
        <v>#N/A</v>
      </c>
      <c r="P145" s="71" t="e">
        <f>IF(C145&lt;&gt;Sem.04!C145,VLOOKUP(B145,$D$3:$J$1035,6)+N145,N145+Sem.04!P145)</f>
        <v>#N/A</v>
      </c>
    </row>
    <row r="146" spans="1:16" x14ac:dyDescent="0.3">
      <c r="A146" s="73" t="e">
        <f>VLOOKUP(B146,Données!$D$3:$K$1003,4)</f>
        <v>#N/A</v>
      </c>
      <c r="B146" s="99"/>
      <c r="C146" s="80" t="e">
        <f>IF(B146=Données!$A$40,Données!$B$40,VLOOKUP(B146,Données!$D$3:$K$1003,2))</f>
        <v>#N/A</v>
      </c>
      <c r="D146" s="73" t="e">
        <f>IF(C146="Dummy",Données!$A$41,IF(C146&lt;&gt;Sem.04!C146,INT((R146+O146)/9),ROUNDDOWN(O146/P146,0)))</f>
        <v>#N/A</v>
      </c>
      <c r="E146" s="53"/>
      <c r="F146" s="53"/>
      <c r="G146" s="53"/>
      <c r="H146" s="53"/>
      <c r="I146" s="53"/>
      <c r="J146" s="53"/>
      <c r="K146" s="53"/>
      <c r="L146" s="53"/>
      <c r="M146" s="71">
        <f t="shared" si="24"/>
        <v>0</v>
      </c>
      <c r="N146" s="71">
        <f t="shared" si="25"/>
        <v>0</v>
      </c>
      <c r="O146" s="72" t="e">
        <f>IF(C146&lt;&gt;Sem.04!C146,VLOOKUP(B146,Données!$D$3:$K$1003,5)+M146,M146+Sem.04!O146)</f>
        <v>#N/A</v>
      </c>
      <c r="P146" s="71" t="e">
        <f>IF(C146&lt;&gt;Sem.04!C146,VLOOKUP(B146,$D$3:$J$1035,6)+N146,N146+Sem.04!P146)</f>
        <v>#N/A</v>
      </c>
    </row>
    <row r="147" spans="1:16" x14ac:dyDescent="0.3">
      <c r="A147" s="75" t="s">
        <v>237</v>
      </c>
      <c r="B147" s="99"/>
      <c r="C147" s="94" t="e">
        <f>VLOOKUP(B147,Données!$D$3:$K$1003,2)</f>
        <v>#N/A</v>
      </c>
      <c r="D147" s="75" t="e">
        <f>VLOOKUP(B147,Données!$D$3:$K$1003,3)</f>
        <v>#N/A</v>
      </c>
      <c r="E147" s="53"/>
      <c r="F147" s="53"/>
      <c r="G147" s="53"/>
      <c r="H147" s="53"/>
      <c r="I147" s="53"/>
      <c r="J147" s="53"/>
      <c r="K147" s="53"/>
      <c r="L147" s="53"/>
      <c r="M147" s="95">
        <f t="shared" si="24"/>
        <v>0</v>
      </c>
      <c r="N147" s="95">
        <f t="shared" si="25"/>
        <v>0</v>
      </c>
      <c r="O147" s="96">
        <f>M147</f>
        <v>0</v>
      </c>
      <c r="P147" s="95">
        <f>N147</f>
        <v>0</v>
      </c>
    </row>
    <row r="148" spans="1:16" x14ac:dyDescent="0.3">
      <c r="A148" s="75" t="s">
        <v>237</v>
      </c>
      <c r="B148" s="99"/>
      <c r="C148" s="94" t="e">
        <f>VLOOKUP(B148,Données!$D$3:$K$1003,2)</f>
        <v>#N/A</v>
      </c>
      <c r="D148" s="75" t="e">
        <f>VLOOKUP(B148,Données!$D$3:$K$1003,3)</f>
        <v>#N/A</v>
      </c>
      <c r="E148" s="53"/>
      <c r="F148" s="53"/>
      <c r="G148" s="53"/>
      <c r="H148" s="53"/>
      <c r="I148" s="53"/>
      <c r="J148" s="53"/>
      <c r="K148" s="53"/>
      <c r="L148" s="53"/>
      <c r="M148" s="95">
        <f t="shared" si="24"/>
        <v>0</v>
      </c>
      <c r="N148" s="95">
        <f t="shared" si="25"/>
        <v>0</v>
      </c>
      <c r="O148" s="96">
        <f>M148</f>
        <v>0</v>
      </c>
      <c r="P148" s="95">
        <f>N148</f>
        <v>0</v>
      </c>
    </row>
    <row r="149" spans="1:16" x14ac:dyDescent="0.3">
      <c r="A149" s="90" t="s">
        <v>240</v>
      </c>
      <c r="B149" s="99"/>
      <c r="C149" s="91" t="e">
        <f>VLOOKUP(B149,Données!$D$3:$K$1003,2)</f>
        <v>#N/A</v>
      </c>
      <c r="D149" s="90" t="e">
        <f>IF(C149="Dummy",Données!$A$41,IF(C149&lt;&gt;Sem.04!C149,VLOOKUP(B149,Données!$D$3:$K$1003,3),ROUNDDOWN(O149/P149,0)))</f>
        <v>#N/A</v>
      </c>
      <c r="E149" s="53"/>
      <c r="F149" s="53"/>
      <c r="G149" s="53"/>
      <c r="H149" s="53"/>
      <c r="I149" s="53"/>
      <c r="J149" s="53"/>
      <c r="K149" s="53"/>
      <c r="L149" s="53"/>
      <c r="M149" s="92">
        <f t="shared" si="24"/>
        <v>0</v>
      </c>
      <c r="N149" s="92">
        <f t="shared" si="25"/>
        <v>0</v>
      </c>
      <c r="O149" s="93">
        <f>M149+Sem.04!O149</f>
        <v>0</v>
      </c>
      <c r="P149" s="92">
        <f>N149+Sem.04!P149</f>
        <v>0</v>
      </c>
    </row>
    <row r="150" spans="1:16" x14ac:dyDescent="0.3">
      <c r="A150" s="90" t="s">
        <v>240</v>
      </c>
      <c r="B150" s="99"/>
      <c r="C150" s="91" t="e">
        <f>VLOOKUP(B150,Données!$D$3:$K$1003,2)</f>
        <v>#N/A</v>
      </c>
      <c r="D150" s="90" t="e">
        <f>IF(C150="Dummy",Données!$A$41,IF(C150&lt;&gt;Sem.04!C150,VLOOKUP(B150,Données!$D$3:$K$1003,3),ROUNDDOWN(O150/P150,0)))</f>
        <v>#N/A</v>
      </c>
      <c r="E150" s="53"/>
      <c r="F150" s="53"/>
      <c r="G150" s="53"/>
      <c r="H150" s="53"/>
      <c r="I150" s="53"/>
      <c r="J150" s="53"/>
      <c r="K150" s="53"/>
      <c r="L150" s="53"/>
      <c r="M150" s="92">
        <f t="shared" si="24"/>
        <v>0</v>
      </c>
      <c r="N150" s="92">
        <f t="shared" si="25"/>
        <v>0</v>
      </c>
      <c r="O150" s="93">
        <f>M150+Sem.04!O150</f>
        <v>0</v>
      </c>
      <c r="P150" s="92">
        <f>N150+Sem.04!P150</f>
        <v>0</v>
      </c>
    </row>
    <row r="151" spans="1:16" x14ac:dyDescent="0.3">
      <c r="A151" s="70" t="s">
        <v>68</v>
      </c>
      <c r="B151" s="64"/>
      <c r="C151" s="65"/>
      <c r="D151" s="64"/>
      <c r="E151" s="55" t="e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#N/A</v>
      </c>
      <c r="F151" s="55" t="e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#N/A</v>
      </c>
      <c r="G151" s="55" t="e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=D145,IF(G146=0,SUM(G142:G146)+D146,SUM(G142:G146))))))))))))))))</f>
        <v>#N/A</v>
      </c>
      <c r="H151" s="67"/>
      <c r="I151" s="67"/>
      <c r="J151" s="67"/>
      <c r="K151" s="67"/>
      <c r="L151" s="67"/>
      <c r="M151" s="69" t="str">
        <f>IF(SUM(E142:G148)=0,"",SUM(E151:G151))</f>
        <v/>
      </c>
      <c r="N151" s="67"/>
      <c r="O151" s="68"/>
      <c r="P151" s="67"/>
    </row>
    <row r="152" spans="1:16" x14ac:dyDescent="0.3">
      <c r="A152" s="73" t="e">
        <f>VLOOKUP(B152,Données!$D$3:$K$1003,4)</f>
        <v>#N/A</v>
      </c>
      <c r="B152" s="99"/>
      <c r="C152" s="80" t="e">
        <f>IF(B152=Données!$A$40,Données!$B$40,VLOOKUP(B152,Données!$D$3:$K$1003,2))</f>
        <v>#N/A</v>
      </c>
      <c r="D152" s="73" t="e">
        <f>IF(C152="Dummy",Données!$A$41,IF(C152&lt;&gt;Sem.04!C152,INT((R152+O152)/9),ROUNDDOWN(O152/P152,0)))</f>
        <v>#N/A</v>
      </c>
      <c r="E152" s="53"/>
      <c r="F152" s="53"/>
      <c r="G152" s="53"/>
      <c r="H152" s="53"/>
      <c r="I152" s="53"/>
      <c r="J152" s="53"/>
      <c r="K152" s="53"/>
      <c r="L152" s="53"/>
      <c r="M152" s="71">
        <f t="shared" si="24"/>
        <v>0</v>
      </c>
      <c r="N152" s="71">
        <f t="shared" si="25"/>
        <v>0</v>
      </c>
      <c r="O152" s="72" t="e">
        <f>IF(C152&lt;&gt;Sem.04!C152,VLOOKUP(B152,Données!$D$3:$K$1003,5)+M152,M152+Sem.04!O152)</f>
        <v>#N/A</v>
      </c>
      <c r="P152" s="71" t="e">
        <f>IF(C152&lt;&gt;Sem.04!C152,VLOOKUP(B152,$D$3:$J$1035,6)+N152,N152+Sem.04!P152)</f>
        <v>#N/A</v>
      </c>
    </row>
    <row r="153" spans="1:16" x14ac:dyDescent="0.3">
      <c r="A153" s="73" t="e">
        <f>VLOOKUP(B153,Données!$D$3:$K$1003,4)</f>
        <v>#N/A</v>
      </c>
      <c r="B153" s="99"/>
      <c r="C153" s="80" t="e">
        <f>IF(B153=Données!$A$40,Données!$B$40,VLOOKUP(B153,Données!$D$3:$K$1003,2))</f>
        <v>#N/A</v>
      </c>
      <c r="D153" s="73" t="e">
        <f>IF(C153="Dummy",Données!$A$41,IF(C153&lt;&gt;Sem.04!C153,INT((R153+O153)/9),ROUNDDOWN(O153/P153,0)))</f>
        <v>#N/A</v>
      </c>
      <c r="E153" s="53"/>
      <c r="F153" s="53"/>
      <c r="G153" s="53"/>
      <c r="H153" s="53"/>
      <c r="I153" s="53"/>
      <c r="J153" s="53"/>
      <c r="K153" s="53"/>
      <c r="L153" s="53"/>
      <c r="M153" s="71">
        <f t="shared" si="24"/>
        <v>0</v>
      </c>
      <c r="N153" s="71">
        <f t="shared" si="25"/>
        <v>0</v>
      </c>
      <c r="O153" s="72" t="e">
        <f>IF(C153&lt;&gt;Sem.04!C153,VLOOKUP(B153,Données!$D$3:$K$1003,5)+M153,M153+Sem.04!O153)</f>
        <v>#N/A</v>
      </c>
      <c r="P153" s="71" t="e">
        <f>IF(C153&lt;&gt;Sem.04!C153,VLOOKUP(B153,$D$3:$J$1035,6)+N153,N153+Sem.04!P153)</f>
        <v>#N/A</v>
      </c>
    </row>
    <row r="154" spans="1:16" x14ac:dyDescent="0.3">
      <c r="A154" s="73" t="e">
        <f>VLOOKUP(B154,Données!$D$3:$K$1003,4)</f>
        <v>#N/A</v>
      </c>
      <c r="B154" s="99"/>
      <c r="C154" s="80" t="e">
        <f>IF(B154=Données!$A$40,Données!$B$40,VLOOKUP(B154,Données!$D$3:$K$1003,2))</f>
        <v>#N/A</v>
      </c>
      <c r="D154" s="73" t="e">
        <f>IF(C154="Dummy",Données!$A$41,IF(C154&lt;&gt;Sem.04!C154,INT((R154+O154)/9),ROUNDDOWN(O154/P154,0)))</f>
        <v>#N/A</v>
      </c>
      <c r="E154" s="53"/>
      <c r="F154" s="53"/>
      <c r="G154" s="53"/>
      <c r="H154" s="53"/>
      <c r="I154" s="53"/>
      <c r="J154" s="53"/>
      <c r="K154" s="53"/>
      <c r="L154" s="53"/>
      <c r="M154" s="71">
        <f t="shared" si="24"/>
        <v>0</v>
      </c>
      <c r="N154" s="71">
        <f t="shared" si="25"/>
        <v>0</v>
      </c>
      <c r="O154" s="72" t="e">
        <f>IF(C154&lt;&gt;Sem.04!C154,VLOOKUP(B154,Données!$D$3:$K$1003,5)+M154,M154+Sem.04!O154)</f>
        <v>#N/A</v>
      </c>
      <c r="P154" s="71" t="e">
        <f>IF(C154&lt;&gt;Sem.04!C154,VLOOKUP(B154,$D$3:$J$1035,6)+N154,N154+Sem.04!P154)</f>
        <v>#N/A</v>
      </c>
    </row>
    <row r="155" spans="1:16" x14ac:dyDescent="0.3">
      <c r="A155" s="73" t="e">
        <f>VLOOKUP(B155,Données!$D$3:$K$1003,4)</f>
        <v>#N/A</v>
      </c>
      <c r="B155" s="99"/>
      <c r="C155" s="80" t="e">
        <f>IF(B155=Données!$A$40,Données!$B$40,VLOOKUP(B155,Données!$D$3:$K$1003,2))</f>
        <v>#N/A</v>
      </c>
      <c r="D155" s="73" t="e">
        <f>IF(C155="Dummy",Données!$A$41,IF(C155&lt;&gt;Sem.04!C155,INT((R155+O155)/9),ROUNDDOWN(O155/P155,0)))</f>
        <v>#N/A</v>
      </c>
      <c r="E155" s="53"/>
      <c r="F155" s="53"/>
      <c r="G155" s="53"/>
      <c r="H155" s="53"/>
      <c r="I155" s="53"/>
      <c r="J155" s="53"/>
      <c r="K155" s="53"/>
      <c r="L155" s="53"/>
      <c r="M155" s="71">
        <f t="shared" si="24"/>
        <v>0</v>
      </c>
      <c r="N155" s="71">
        <f t="shared" si="25"/>
        <v>0</v>
      </c>
      <c r="O155" s="72" t="e">
        <f>IF(C155&lt;&gt;Sem.04!C155,VLOOKUP(B155,Données!$D$3:$K$1003,5)+M155,M155+Sem.04!O155)</f>
        <v>#N/A</v>
      </c>
      <c r="P155" s="71" t="e">
        <f>IF(C155&lt;&gt;Sem.04!C155,VLOOKUP(B155,$D$3:$J$1035,6)+N155,N155+Sem.04!P155)</f>
        <v>#N/A</v>
      </c>
    </row>
    <row r="156" spans="1:16" x14ac:dyDescent="0.3">
      <c r="A156" s="73" t="e">
        <f>VLOOKUP(B156,Données!$D$3:$K$1003,4)</f>
        <v>#N/A</v>
      </c>
      <c r="B156" s="99"/>
      <c r="C156" s="80" t="e">
        <f>IF(B156=Données!$A$40,Données!$B$40,VLOOKUP(B156,Données!$D$3:$K$1003,2))</f>
        <v>#N/A</v>
      </c>
      <c r="D156" s="73" t="e">
        <f>IF(C156="Dummy",Données!$A$41,IF(C156&lt;&gt;Sem.04!C156,INT((R156+O156)/9),ROUNDDOWN(O156/P156,0)))</f>
        <v>#N/A</v>
      </c>
      <c r="E156" s="53"/>
      <c r="F156" s="53"/>
      <c r="G156" s="53"/>
      <c r="H156" s="53"/>
      <c r="I156" s="53"/>
      <c r="J156" s="53"/>
      <c r="K156" s="53"/>
      <c r="L156" s="53"/>
      <c r="M156" s="71">
        <f t="shared" si="24"/>
        <v>0</v>
      </c>
      <c r="N156" s="71">
        <f t="shared" si="25"/>
        <v>0</v>
      </c>
      <c r="O156" s="72" t="e">
        <f>IF(C156&lt;&gt;Sem.04!C156,VLOOKUP(B156,Données!$D$3:$K$1003,5)+M156,M156+Sem.04!O156)</f>
        <v>#N/A</v>
      </c>
      <c r="P156" s="71" t="e">
        <f>IF(C156&lt;&gt;Sem.04!C156,VLOOKUP(B156,$D$3:$J$1035,6)+N156,N156+Sem.04!P156)</f>
        <v>#N/A</v>
      </c>
    </row>
    <row r="157" spans="1:16" x14ac:dyDescent="0.3">
      <c r="A157" s="75" t="s">
        <v>237</v>
      </c>
      <c r="B157" s="99"/>
      <c r="C157" s="94" t="e">
        <f>VLOOKUP(B157,Données!$D$3:$K$1003,2)</f>
        <v>#N/A</v>
      </c>
      <c r="D157" s="75" t="e">
        <f>VLOOKUP(B157,Données!$D$3:$K$1003,3)</f>
        <v>#N/A</v>
      </c>
      <c r="E157" s="53"/>
      <c r="F157" s="53"/>
      <c r="G157" s="53"/>
      <c r="H157" s="53"/>
      <c r="I157" s="53"/>
      <c r="J157" s="53"/>
      <c r="K157" s="53"/>
      <c r="L157" s="53"/>
      <c r="M157" s="95">
        <f t="shared" si="24"/>
        <v>0</v>
      </c>
      <c r="N157" s="95">
        <f t="shared" si="25"/>
        <v>0</v>
      </c>
      <c r="O157" s="96">
        <f>M157</f>
        <v>0</v>
      </c>
      <c r="P157" s="95">
        <f>N157</f>
        <v>0</v>
      </c>
    </row>
    <row r="158" spans="1:16" x14ac:dyDescent="0.3">
      <c r="A158" s="75" t="s">
        <v>237</v>
      </c>
      <c r="B158" s="99"/>
      <c r="C158" s="94" t="e">
        <f>VLOOKUP(B158,Données!$D$3:$K$1003,2)</f>
        <v>#N/A</v>
      </c>
      <c r="D158" s="75" t="e">
        <f>VLOOKUP(B158,Données!$D$3:$K$1003,3)</f>
        <v>#N/A</v>
      </c>
      <c r="E158" s="53"/>
      <c r="F158" s="53"/>
      <c r="G158" s="53"/>
      <c r="H158" s="53"/>
      <c r="I158" s="53"/>
      <c r="J158" s="53"/>
      <c r="K158" s="53"/>
      <c r="L158" s="53"/>
      <c r="M158" s="95">
        <f t="shared" si="24"/>
        <v>0</v>
      </c>
      <c r="N158" s="95">
        <f t="shared" si="25"/>
        <v>0</v>
      </c>
      <c r="O158" s="96">
        <f>M158</f>
        <v>0</v>
      </c>
      <c r="P158" s="95">
        <f>N158</f>
        <v>0</v>
      </c>
    </row>
    <row r="159" spans="1:16" x14ac:dyDescent="0.3">
      <c r="A159" s="90" t="s">
        <v>240</v>
      </c>
      <c r="B159" s="99"/>
      <c r="C159" s="91" t="e">
        <f>VLOOKUP(B159,Données!$D$3:$K$1003,2)</f>
        <v>#N/A</v>
      </c>
      <c r="D159" s="90" t="e">
        <f>IF(C159="Dummy",Données!$A$41,IF(C159&lt;&gt;Sem.04!C159,VLOOKUP(B159,Données!$D$3:$K$1003,3),ROUNDDOWN(O159/P159,0)))</f>
        <v>#N/A</v>
      </c>
      <c r="E159" s="53"/>
      <c r="F159" s="53"/>
      <c r="G159" s="53"/>
      <c r="H159" s="53"/>
      <c r="I159" s="53"/>
      <c r="J159" s="53"/>
      <c r="K159" s="53"/>
      <c r="L159" s="53"/>
      <c r="M159" s="92">
        <f t="shared" si="24"/>
        <v>0</v>
      </c>
      <c r="N159" s="92">
        <f t="shared" si="25"/>
        <v>0</v>
      </c>
      <c r="O159" s="93">
        <f>M159+Sem.04!O159</f>
        <v>0</v>
      </c>
      <c r="P159" s="92">
        <f>N159+Sem.04!P159</f>
        <v>0</v>
      </c>
    </row>
    <row r="160" spans="1:16" x14ac:dyDescent="0.3">
      <c r="A160" s="90" t="s">
        <v>240</v>
      </c>
      <c r="B160" s="99"/>
      <c r="C160" s="91" t="e">
        <f>VLOOKUP(B160,Données!$D$3:$K$1003,2)</f>
        <v>#N/A</v>
      </c>
      <c r="D160" s="90" t="e">
        <f>IF(C160="Dummy",Données!$A$41,IF(C160&lt;&gt;Sem.04!C160,VLOOKUP(B160,Données!$D$3:$K$1003,3),ROUNDDOWN(O160/P160,0)))</f>
        <v>#N/A</v>
      </c>
      <c r="E160" s="53"/>
      <c r="F160" s="53"/>
      <c r="G160" s="53"/>
      <c r="H160" s="53"/>
      <c r="I160" s="53"/>
      <c r="J160" s="53"/>
      <c r="K160" s="53"/>
      <c r="L160" s="53"/>
      <c r="M160" s="92">
        <f t="shared" si="24"/>
        <v>0</v>
      </c>
      <c r="N160" s="92">
        <f t="shared" si="25"/>
        <v>0</v>
      </c>
      <c r="O160" s="93">
        <f>M160+Sem.04!O160</f>
        <v>0</v>
      </c>
      <c r="P160" s="92">
        <f>N160+Sem.04!P160</f>
        <v>0</v>
      </c>
    </row>
    <row r="161" spans="1:16" x14ac:dyDescent="0.3">
      <c r="A161" s="64"/>
      <c r="B161" s="64"/>
      <c r="C161" s="65"/>
      <c r="D161" s="66"/>
      <c r="E161" s="55" t="e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#N/A</v>
      </c>
      <c r="F161" s="55" t="e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#N/A</v>
      </c>
      <c r="G161" s="55" t="e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=D155,IF(G156=0,SUM(G152:G156)+D156,SUM(G152:G156))))))))))))))))</f>
        <v>#N/A</v>
      </c>
      <c r="H161" s="67"/>
      <c r="I161" s="67"/>
      <c r="J161" s="67"/>
      <c r="K161" s="67"/>
      <c r="L161" s="67"/>
      <c r="M161" s="69" t="str">
        <f>IF(SUM(E152:G158)=0,"",SUM(E161:G161))</f>
        <v/>
      </c>
      <c r="N161" s="67"/>
      <c r="O161" s="68"/>
      <c r="P161" s="67"/>
    </row>
  </sheetData>
  <conditionalFormatting sqref="A2:P6">
    <cfRule type="cellIs" dxfId="111" priority="31" operator="equal">
      <formula>0</formula>
    </cfRule>
    <cfRule type="containsErrors" dxfId="110" priority="112">
      <formula>ISERROR(A2)</formula>
    </cfRule>
  </conditionalFormatting>
  <conditionalFormatting sqref="A7:P8">
    <cfRule type="cellIs" dxfId="109" priority="110" operator="equal">
      <formula>0</formula>
    </cfRule>
    <cfRule type="containsErrors" dxfId="108" priority="111">
      <formula>ISERROR(A7)</formula>
    </cfRule>
  </conditionalFormatting>
  <conditionalFormatting sqref="A9:P10">
    <cfRule type="cellIs" dxfId="107" priority="108" operator="equal">
      <formula>0</formula>
    </cfRule>
    <cfRule type="containsErrors" dxfId="106" priority="109">
      <formula>ISERROR(A9)</formula>
    </cfRule>
  </conditionalFormatting>
  <conditionalFormatting sqref="A17:P18">
    <cfRule type="cellIs" dxfId="105" priority="106" operator="equal">
      <formula>0</formula>
    </cfRule>
    <cfRule type="containsErrors" dxfId="104" priority="107">
      <formula>ISERROR(A17)</formula>
    </cfRule>
  </conditionalFormatting>
  <conditionalFormatting sqref="A19:P20">
    <cfRule type="cellIs" dxfId="103" priority="104" operator="equal">
      <formula>0</formula>
    </cfRule>
    <cfRule type="containsErrors" dxfId="102" priority="105">
      <formula>ISERROR(A19)</formula>
    </cfRule>
  </conditionalFormatting>
  <conditionalFormatting sqref="A27:P28">
    <cfRule type="cellIs" dxfId="101" priority="102" operator="equal">
      <formula>0</formula>
    </cfRule>
    <cfRule type="containsErrors" dxfId="100" priority="103">
      <formula>ISERROR(A27)</formula>
    </cfRule>
  </conditionalFormatting>
  <conditionalFormatting sqref="A29:P30">
    <cfRule type="cellIs" dxfId="99" priority="100" operator="equal">
      <formula>0</formula>
    </cfRule>
    <cfRule type="containsErrors" dxfId="98" priority="101">
      <formula>ISERROR(A29)</formula>
    </cfRule>
  </conditionalFormatting>
  <conditionalFormatting sqref="A37:P38">
    <cfRule type="cellIs" dxfId="97" priority="98" operator="equal">
      <formula>0</formula>
    </cfRule>
    <cfRule type="containsErrors" dxfId="96" priority="99">
      <formula>ISERROR(A37)</formula>
    </cfRule>
  </conditionalFormatting>
  <conditionalFormatting sqref="A39:P40">
    <cfRule type="cellIs" dxfId="95" priority="96" operator="equal">
      <formula>0</formula>
    </cfRule>
    <cfRule type="containsErrors" dxfId="94" priority="97">
      <formula>ISERROR(A39)</formula>
    </cfRule>
  </conditionalFormatting>
  <conditionalFormatting sqref="A47:P48">
    <cfRule type="cellIs" dxfId="93" priority="94" operator="equal">
      <formula>0</formula>
    </cfRule>
    <cfRule type="containsErrors" dxfId="92" priority="95">
      <formula>ISERROR(A47)</formula>
    </cfRule>
  </conditionalFormatting>
  <conditionalFormatting sqref="A49:P50">
    <cfRule type="cellIs" dxfId="91" priority="92" operator="equal">
      <formula>0</formula>
    </cfRule>
    <cfRule type="containsErrors" dxfId="90" priority="93">
      <formula>ISERROR(A49)</formula>
    </cfRule>
  </conditionalFormatting>
  <conditionalFormatting sqref="A57:P58">
    <cfRule type="cellIs" dxfId="89" priority="90" operator="equal">
      <formula>0</formula>
    </cfRule>
    <cfRule type="containsErrors" dxfId="88" priority="91">
      <formula>ISERROR(A57)</formula>
    </cfRule>
  </conditionalFormatting>
  <conditionalFormatting sqref="A59:P60">
    <cfRule type="cellIs" dxfId="87" priority="88" operator="equal">
      <formula>0</formula>
    </cfRule>
    <cfRule type="containsErrors" dxfId="86" priority="89">
      <formula>ISERROR(A59)</formula>
    </cfRule>
  </conditionalFormatting>
  <conditionalFormatting sqref="A67:P68">
    <cfRule type="cellIs" dxfId="85" priority="86" operator="equal">
      <formula>0</formula>
    </cfRule>
    <cfRule type="containsErrors" dxfId="84" priority="87">
      <formula>ISERROR(A67)</formula>
    </cfRule>
  </conditionalFormatting>
  <conditionalFormatting sqref="A69:P70">
    <cfRule type="cellIs" dxfId="83" priority="84" operator="equal">
      <formula>0</formula>
    </cfRule>
    <cfRule type="containsErrors" dxfId="82" priority="85">
      <formula>ISERROR(A69)</formula>
    </cfRule>
  </conditionalFormatting>
  <conditionalFormatting sqref="A77:P78">
    <cfRule type="cellIs" dxfId="81" priority="82" operator="equal">
      <formula>0</formula>
    </cfRule>
    <cfRule type="containsErrors" dxfId="80" priority="83">
      <formula>ISERROR(A77)</formula>
    </cfRule>
  </conditionalFormatting>
  <conditionalFormatting sqref="A79:P80">
    <cfRule type="cellIs" dxfId="79" priority="80" operator="equal">
      <formula>0</formula>
    </cfRule>
    <cfRule type="containsErrors" dxfId="78" priority="81">
      <formula>ISERROR(A79)</formula>
    </cfRule>
  </conditionalFormatting>
  <conditionalFormatting sqref="A87:P88">
    <cfRule type="cellIs" dxfId="77" priority="78" operator="equal">
      <formula>0</formula>
    </cfRule>
    <cfRule type="containsErrors" dxfId="76" priority="79">
      <formula>ISERROR(A87)</formula>
    </cfRule>
  </conditionalFormatting>
  <conditionalFormatting sqref="A89:P90">
    <cfRule type="cellIs" dxfId="75" priority="76" operator="equal">
      <formula>0</formula>
    </cfRule>
    <cfRule type="containsErrors" dxfId="74" priority="77">
      <formula>ISERROR(A89)</formula>
    </cfRule>
  </conditionalFormatting>
  <conditionalFormatting sqref="A97:P98">
    <cfRule type="cellIs" dxfId="73" priority="74" operator="equal">
      <formula>0</formula>
    </cfRule>
    <cfRule type="containsErrors" dxfId="72" priority="75">
      <formula>ISERROR(A97)</formula>
    </cfRule>
  </conditionalFormatting>
  <conditionalFormatting sqref="A99:P100">
    <cfRule type="cellIs" dxfId="71" priority="72" operator="equal">
      <formula>0</formula>
    </cfRule>
    <cfRule type="containsErrors" dxfId="70" priority="73">
      <formula>ISERROR(A99)</formula>
    </cfRule>
  </conditionalFormatting>
  <conditionalFormatting sqref="A107:P108">
    <cfRule type="cellIs" dxfId="69" priority="70" operator="equal">
      <formula>0</formula>
    </cfRule>
    <cfRule type="containsErrors" dxfId="68" priority="71">
      <formula>ISERROR(A107)</formula>
    </cfRule>
  </conditionalFormatting>
  <conditionalFormatting sqref="A109:P110">
    <cfRule type="cellIs" dxfId="67" priority="68" operator="equal">
      <formula>0</formula>
    </cfRule>
    <cfRule type="containsErrors" dxfId="66" priority="69">
      <formula>ISERROR(A109)</formula>
    </cfRule>
  </conditionalFormatting>
  <conditionalFormatting sqref="A117:P118">
    <cfRule type="cellIs" dxfId="65" priority="66" operator="equal">
      <formula>0</formula>
    </cfRule>
    <cfRule type="containsErrors" dxfId="64" priority="67">
      <formula>ISERROR(A117)</formula>
    </cfRule>
  </conditionalFormatting>
  <conditionalFormatting sqref="A119:P120">
    <cfRule type="cellIs" dxfId="63" priority="64" operator="equal">
      <formula>0</formula>
    </cfRule>
    <cfRule type="containsErrors" dxfId="62" priority="65">
      <formula>ISERROR(A119)</formula>
    </cfRule>
  </conditionalFormatting>
  <conditionalFormatting sqref="A127:P128">
    <cfRule type="cellIs" dxfId="61" priority="62" operator="equal">
      <formula>0</formula>
    </cfRule>
    <cfRule type="containsErrors" dxfId="60" priority="63">
      <formula>ISERROR(A127)</formula>
    </cfRule>
  </conditionalFormatting>
  <conditionalFormatting sqref="A129:P130">
    <cfRule type="cellIs" dxfId="59" priority="60" operator="equal">
      <formula>0</formula>
    </cfRule>
    <cfRule type="containsErrors" dxfId="58" priority="61">
      <formula>ISERROR(A129)</formula>
    </cfRule>
  </conditionalFormatting>
  <conditionalFormatting sqref="A137:P138">
    <cfRule type="cellIs" dxfId="57" priority="58" operator="equal">
      <formula>0</formula>
    </cfRule>
    <cfRule type="containsErrors" dxfId="56" priority="59">
      <formula>ISERROR(A137)</formula>
    </cfRule>
  </conditionalFormatting>
  <conditionalFormatting sqref="A139:P140">
    <cfRule type="cellIs" dxfId="55" priority="56" operator="equal">
      <formula>0</formula>
    </cfRule>
    <cfRule type="containsErrors" dxfId="54" priority="57">
      <formula>ISERROR(A139)</formula>
    </cfRule>
  </conditionalFormatting>
  <conditionalFormatting sqref="A147:P148">
    <cfRule type="cellIs" dxfId="53" priority="54" operator="equal">
      <formula>0</formula>
    </cfRule>
    <cfRule type="containsErrors" dxfId="52" priority="55">
      <formula>ISERROR(A147)</formula>
    </cfRule>
  </conditionalFormatting>
  <conditionalFormatting sqref="A149:P150">
    <cfRule type="cellIs" dxfId="51" priority="52" operator="equal">
      <formula>0</formula>
    </cfRule>
    <cfRule type="containsErrors" dxfId="50" priority="53">
      <formula>ISERROR(A149)</formula>
    </cfRule>
  </conditionalFormatting>
  <conditionalFormatting sqref="A157:P158">
    <cfRule type="cellIs" dxfId="49" priority="50" operator="equal">
      <formula>0</formula>
    </cfRule>
    <cfRule type="containsErrors" dxfId="48" priority="51">
      <formula>ISERROR(A157)</formula>
    </cfRule>
  </conditionalFormatting>
  <conditionalFormatting sqref="A159:P160">
    <cfRule type="cellIs" dxfId="47" priority="48" operator="equal">
      <formula>0</formula>
    </cfRule>
    <cfRule type="containsErrors" dxfId="46" priority="49">
      <formula>ISERROR(A159)</formula>
    </cfRule>
  </conditionalFormatting>
  <conditionalFormatting sqref="E11:G11">
    <cfRule type="containsErrors" dxfId="45" priority="47">
      <formula>ISERROR(E11)</formula>
    </cfRule>
  </conditionalFormatting>
  <conditionalFormatting sqref="E21:G21">
    <cfRule type="containsErrors" dxfId="44" priority="46">
      <formula>ISERROR(E21)</formula>
    </cfRule>
  </conditionalFormatting>
  <conditionalFormatting sqref="E31:G31">
    <cfRule type="containsErrors" dxfId="43" priority="45">
      <formula>ISERROR(E31)</formula>
    </cfRule>
  </conditionalFormatting>
  <conditionalFormatting sqref="E41:G41">
    <cfRule type="containsErrors" dxfId="42" priority="44">
      <formula>ISERROR(E41)</formula>
    </cfRule>
  </conditionalFormatting>
  <conditionalFormatting sqref="E51:G51">
    <cfRule type="containsErrors" dxfId="41" priority="43">
      <formula>ISERROR(E51)</formula>
    </cfRule>
  </conditionalFormatting>
  <conditionalFormatting sqref="E61:G61">
    <cfRule type="containsErrors" dxfId="40" priority="42">
      <formula>ISERROR(E61)</formula>
    </cfRule>
  </conditionalFormatting>
  <conditionalFormatting sqref="E71:G71">
    <cfRule type="containsErrors" dxfId="39" priority="41">
      <formula>ISERROR(E71)</formula>
    </cfRule>
  </conditionalFormatting>
  <conditionalFormatting sqref="E81:G81">
    <cfRule type="containsErrors" dxfId="38" priority="40">
      <formula>ISERROR(E81)</formula>
    </cfRule>
  </conditionalFormatting>
  <conditionalFormatting sqref="E91:G91">
    <cfRule type="containsErrors" dxfId="37" priority="39">
      <formula>ISERROR(E91)</formula>
    </cfRule>
  </conditionalFormatting>
  <conditionalFormatting sqref="E101:G101">
    <cfRule type="containsErrors" dxfId="36" priority="38">
      <formula>ISERROR(E101)</formula>
    </cfRule>
  </conditionalFormatting>
  <conditionalFormatting sqref="E111:G111">
    <cfRule type="containsErrors" dxfId="35" priority="37">
      <formula>ISERROR(E111)</formula>
    </cfRule>
  </conditionalFormatting>
  <conditionalFormatting sqref="E121:G121">
    <cfRule type="containsErrors" dxfId="34" priority="36">
      <formula>ISERROR(E121)</formula>
    </cfRule>
  </conditionalFormatting>
  <conditionalFormatting sqref="E131:G131">
    <cfRule type="containsErrors" dxfId="33" priority="35">
      <formula>ISERROR(E131)</formula>
    </cfRule>
  </conditionalFormatting>
  <conditionalFormatting sqref="E141:G141">
    <cfRule type="containsErrors" dxfId="32" priority="34">
      <formula>ISERROR(E141)</formula>
    </cfRule>
  </conditionalFormatting>
  <conditionalFormatting sqref="E151:G151">
    <cfRule type="containsErrors" dxfId="31" priority="33">
      <formula>ISERROR(E151)</formula>
    </cfRule>
  </conditionalFormatting>
  <conditionalFormatting sqref="E161:G161">
    <cfRule type="containsErrors" dxfId="30" priority="32">
      <formula>ISERROR(E161)</formula>
    </cfRule>
  </conditionalFormatting>
  <conditionalFormatting sqref="A12:P16">
    <cfRule type="cellIs" dxfId="29" priority="29" operator="equal">
      <formula>0</formula>
    </cfRule>
    <cfRule type="containsErrors" dxfId="28" priority="30">
      <formula>ISERROR(A12)</formula>
    </cfRule>
  </conditionalFormatting>
  <conditionalFormatting sqref="A22:P26">
    <cfRule type="cellIs" dxfId="27" priority="27" operator="equal">
      <formula>0</formula>
    </cfRule>
    <cfRule type="containsErrors" dxfId="26" priority="28">
      <formula>ISERROR(A22)</formula>
    </cfRule>
  </conditionalFormatting>
  <conditionalFormatting sqref="A32:P36">
    <cfRule type="cellIs" dxfId="25" priority="25" operator="equal">
      <formula>0</formula>
    </cfRule>
    <cfRule type="containsErrors" dxfId="24" priority="26">
      <formula>ISERROR(A32)</formula>
    </cfRule>
  </conditionalFormatting>
  <conditionalFormatting sqref="A42:P46">
    <cfRule type="cellIs" dxfId="23" priority="23" operator="equal">
      <formula>0</formula>
    </cfRule>
    <cfRule type="containsErrors" dxfId="22" priority="24">
      <formula>ISERROR(A42)</formula>
    </cfRule>
  </conditionalFormatting>
  <conditionalFormatting sqref="A52:P56">
    <cfRule type="cellIs" dxfId="21" priority="21" operator="equal">
      <formula>0</formula>
    </cfRule>
    <cfRule type="containsErrors" dxfId="20" priority="22">
      <formula>ISERROR(A52)</formula>
    </cfRule>
  </conditionalFormatting>
  <conditionalFormatting sqref="A62:P66">
    <cfRule type="cellIs" dxfId="19" priority="19" operator="equal">
      <formula>0</formula>
    </cfRule>
    <cfRule type="containsErrors" dxfId="18" priority="20">
      <formula>ISERROR(A62)</formula>
    </cfRule>
  </conditionalFormatting>
  <conditionalFormatting sqref="A72:P76">
    <cfRule type="cellIs" dxfId="17" priority="17" operator="equal">
      <formula>0</formula>
    </cfRule>
    <cfRule type="containsErrors" dxfId="16" priority="18">
      <formula>ISERROR(A72)</formula>
    </cfRule>
  </conditionalFormatting>
  <conditionalFormatting sqref="A82:P86">
    <cfRule type="cellIs" dxfId="15" priority="15" operator="equal">
      <formula>0</formula>
    </cfRule>
    <cfRule type="containsErrors" dxfId="14" priority="16">
      <formula>ISERROR(A82)</formula>
    </cfRule>
  </conditionalFormatting>
  <conditionalFormatting sqref="A92:P96">
    <cfRule type="cellIs" dxfId="13" priority="13" operator="equal">
      <formula>0</formula>
    </cfRule>
    <cfRule type="containsErrors" dxfId="12" priority="14">
      <formula>ISERROR(A92)</formula>
    </cfRule>
  </conditionalFormatting>
  <conditionalFormatting sqref="A102:P106">
    <cfRule type="cellIs" dxfId="11" priority="11" operator="equal">
      <formula>0</formula>
    </cfRule>
    <cfRule type="containsErrors" dxfId="10" priority="12">
      <formula>ISERROR(A102)</formula>
    </cfRule>
  </conditionalFormatting>
  <conditionalFormatting sqref="A112:P116">
    <cfRule type="cellIs" dxfId="9" priority="9" operator="equal">
      <formula>0</formula>
    </cfRule>
    <cfRule type="containsErrors" dxfId="8" priority="10">
      <formula>ISERROR(A112)</formula>
    </cfRule>
  </conditionalFormatting>
  <conditionalFormatting sqref="A122:P126">
    <cfRule type="cellIs" dxfId="7" priority="7" operator="equal">
      <formula>0</formula>
    </cfRule>
    <cfRule type="containsErrors" dxfId="6" priority="8">
      <formula>ISERROR(A122)</formula>
    </cfRule>
  </conditionalFormatting>
  <conditionalFormatting sqref="A132:P136">
    <cfRule type="cellIs" dxfId="5" priority="5" operator="equal">
      <formula>0</formula>
    </cfRule>
    <cfRule type="containsErrors" dxfId="4" priority="6">
      <formula>ISERROR(A132)</formula>
    </cfRule>
  </conditionalFormatting>
  <conditionalFormatting sqref="A142:P146">
    <cfRule type="cellIs" dxfId="3" priority="3" operator="equal">
      <formula>0</formula>
    </cfRule>
    <cfRule type="containsErrors" dxfId="2" priority="4">
      <formula>ISERROR(A142)</formula>
    </cfRule>
  </conditionalFormatting>
  <conditionalFormatting sqref="A152:P156">
    <cfRule type="cellIs" dxfId="1" priority="1" operator="equal">
      <formula>0</formula>
    </cfRule>
    <cfRule type="containsErrors" dxfId="0" priority="2">
      <formula>ISERROR(A152)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10" r:id="rId3" name="Button 2">
              <controlPr defaultSize="0" print="0" autoFill="0" autoPict="0" macro="[0]!Semaine05">
                <anchor moveWithCells="1">
                  <from>
                    <xdr:col>2</xdr:col>
                    <xdr:colOff>7620</xdr:colOff>
                    <xdr:row>0</xdr:row>
                    <xdr:rowOff>7620</xdr:rowOff>
                  </from>
                  <to>
                    <xdr:col>3</xdr:col>
                    <xdr:colOff>0</xdr:colOff>
                    <xdr:row>0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Données</vt:lpstr>
      <vt:lpstr>Sem.01</vt:lpstr>
      <vt:lpstr>Sem.02</vt:lpstr>
      <vt:lpstr>Sem.03</vt:lpstr>
      <vt:lpstr>Sem.04</vt:lpstr>
      <vt:lpstr>Sem.05</vt:lpstr>
      <vt:lpstr>Données!Joueurs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2016-04-11T00:23:56Z</cp:lastPrinted>
  <dcterms:created xsi:type="dcterms:W3CDTF">2016-04-08T20:15:16Z</dcterms:created>
  <dcterms:modified xsi:type="dcterms:W3CDTF">2016-04-15T14:58:27Z</dcterms:modified>
</cp:coreProperties>
</file>