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 firstSheet="1" activeTab="4"/>
  </bookViews>
  <sheets>
    <sheet name="Horaire" sheetId="1" r:id="rId1"/>
    <sheet name="Données" sheetId="2" r:id="rId2"/>
    <sheet name="Budget hebdo." sheetId="3" r:id="rId3"/>
    <sheet name="Budget" sheetId="4" r:id="rId4"/>
    <sheet name="Abat-Neuf" sheetId="5" r:id="rId5"/>
    <sheet name="Sem.01" sheetId="6" r:id="rId6"/>
    <sheet name="Sem.02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7" l="1"/>
  <c r="O4" i="7"/>
  <c r="O5" i="7"/>
  <c r="O6" i="7"/>
  <c r="O3" i="6"/>
  <c r="O4" i="6"/>
  <c r="O5" i="6"/>
  <c r="O6" i="6"/>
  <c r="O2" i="7"/>
  <c r="O2" i="6"/>
  <c r="O2" i="5"/>
  <c r="O3" i="5"/>
  <c r="O4" i="5"/>
  <c r="O5" i="5"/>
  <c r="O6" i="5"/>
  <c r="S10" i="7" l="1"/>
  <c r="N10" i="7"/>
  <c r="M10" i="7"/>
  <c r="S9" i="7"/>
  <c r="N9" i="7"/>
  <c r="M9" i="7"/>
  <c r="S8" i="7"/>
  <c r="N8" i="7"/>
  <c r="M8" i="7"/>
  <c r="S7" i="7"/>
  <c r="N7" i="7"/>
  <c r="M7" i="7"/>
  <c r="S6" i="7"/>
  <c r="N6" i="7"/>
  <c r="M6" i="7"/>
  <c r="S5" i="7"/>
  <c r="N5" i="7"/>
  <c r="M5" i="7"/>
  <c r="S4" i="7"/>
  <c r="N4" i="7"/>
  <c r="M4" i="7"/>
  <c r="S3" i="7"/>
  <c r="N3" i="7"/>
  <c r="M3" i="7"/>
  <c r="S2" i="7"/>
  <c r="N2" i="7"/>
  <c r="M2" i="7"/>
  <c r="S10" i="6"/>
  <c r="N10" i="6"/>
  <c r="M10" i="6"/>
  <c r="S9" i="6"/>
  <c r="N9" i="6"/>
  <c r="M9" i="6"/>
  <c r="S8" i="6"/>
  <c r="N8" i="6"/>
  <c r="M8" i="6"/>
  <c r="S7" i="6"/>
  <c r="N7" i="6"/>
  <c r="M7" i="6"/>
  <c r="S6" i="6"/>
  <c r="N6" i="6"/>
  <c r="M6" i="6"/>
  <c r="S5" i="6"/>
  <c r="N5" i="6"/>
  <c r="M5" i="6"/>
  <c r="S4" i="6"/>
  <c r="N4" i="6"/>
  <c r="M4" i="6"/>
  <c r="S3" i="6"/>
  <c r="N3" i="6"/>
  <c r="M3" i="6"/>
  <c r="S2" i="6"/>
  <c r="N2" i="6"/>
  <c r="M2" i="6"/>
  <c r="S10" i="5"/>
  <c r="N10" i="5"/>
  <c r="M10" i="5"/>
  <c r="S9" i="5"/>
  <c r="N9" i="5"/>
  <c r="M9" i="5"/>
  <c r="S8" i="5"/>
  <c r="N8" i="5"/>
  <c r="M8" i="5"/>
  <c r="S7" i="5"/>
  <c r="N7" i="5"/>
  <c r="M7" i="5"/>
  <c r="S6" i="5"/>
  <c r="N6" i="5"/>
  <c r="M6" i="5"/>
  <c r="S5" i="5"/>
  <c r="N5" i="5"/>
  <c r="M5" i="5"/>
  <c r="S4" i="5"/>
  <c r="N4" i="5"/>
  <c r="M4" i="5"/>
  <c r="S3" i="5"/>
  <c r="N3" i="5"/>
  <c r="M3" i="5"/>
  <c r="S2" i="5"/>
  <c r="N2" i="5"/>
  <c r="M2" i="5"/>
  <c r="K45" i="3"/>
  <c r="B37" i="3"/>
  <c r="B35" i="3"/>
  <c r="B33" i="3"/>
  <c r="B31" i="3"/>
  <c r="B29" i="3"/>
  <c r="B27" i="3"/>
  <c r="B25" i="3"/>
  <c r="B23" i="3"/>
  <c r="B21" i="3"/>
  <c r="B19" i="3"/>
  <c r="B17" i="3"/>
  <c r="B15" i="3"/>
  <c r="B13" i="3"/>
  <c r="B11" i="3"/>
  <c r="B9" i="3"/>
  <c r="B7" i="3"/>
  <c r="G53" i="3"/>
  <c r="G51" i="3"/>
  <c r="G49" i="3"/>
  <c r="G47" i="3"/>
  <c r="G45" i="3"/>
  <c r="G43" i="3"/>
  <c r="G41" i="3"/>
  <c r="G39" i="3"/>
  <c r="C5" i="1"/>
  <c r="C6" i="1"/>
  <c r="C4" i="1"/>
  <c r="D11" i="7" l="1"/>
  <c r="A11" i="7" s="1"/>
  <c r="G11" i="7"/>
  <c r="F11" i="7"/>
  <c r="E11" i="7"/>
  <c r="D11" i="6"/>
  <c r="A11" i="6" s="1"/>
  <c r="F11" i="6"/>
  <c r="E11" i="6"/>
  <c r="G11" i="6"/>
  <c r="J3" i="3" a="1"/>
  <c r="J3" i="3" s="1"/>
  <c r="B3" i="3" a="1"/>
  <c r="B3" i="3" s="1"/>
  <c r="H47" i="3"/>
  <c r="I11" i="3"/>
  <c r="M11" i="7" l="1"/>
  <c r="M11" i="6"/>
  <c r="J31" i="3"/>
  <c r="F29" i="3"/>
  <c r="K17" i="3"/>
  <c r="C21" i="3"/>
  <c r="C11" i="3"/>
  <c r="C29" i="3"/>
  <c r="H17" i="3"/>
  <c r="J35" i="3"/>
  <c r="K37" i="3"/>
  <c r="L46" i="3"/>
  <c r="J29" i="3"/>
  <c r="I37" i="3"/>
  <c r="C15" i="3"/>
  <c r="F31" i="3"/>
  <c r="F21" i="3"/>
  <c r="C9" i="3"/>
  <c r="I31" i="3"/>
  <c r="I9" i="3"/>
  <c r="J33" i="3"/>
  <c r="K15" i="3"/>
  <c r="H23" i="3"/>
  <c r="F27" i="3"/>
  <c r="C13" i="3"/>
  <c r="J27" i="3"/>
  <c r="I19" i="3"/>
  <c r="F35" i="3"/>
  <c r="H31" i="3"/>
  <c r="K23" i="3"/>
  <c r="C7" i="3"/>
  <c r="I13" i="3"/>
  <c r="F25" i="3"/>
  <c r="I25" i="3"/>
  <c r="C17" i="3"/>
  <c r="F15" i="3"/>
  <c r="J25" i="3"/>
  <c r="H37" i="3"/>
  <c r="I17" i="3"/>
  <c r="K27" i="3"/>
  <c r="F13" i="3"/>
  <c r="H19" i="3"/>
  <c r="J15" i="3"/>
  <c r="F7" i="3"/>
  <c r="J13" i="3"/>
  <c r="K7" i="3"/>
  <c r="I35" i="3"/>
  <c r="F23" i="3"/>
  <c r="H35" i="3"/>
  <c r="J19" i="3"/>
  <c r="I27" i="3"/>
  <c r="F17" i="3"/>
  <c r="K25" i="3"/>
  <c r="L41" i="3"/>
  <c r="I7" i="3"/>
  <c r="I23" i="3"/>
  <c r="H27" i="3"/>
  <c r="K13" i="3"/>
  <c r="H7" i="3"/>
  <c r="J23" i="3"/>
  <c r="J17" i="3"/>
  <c r="K21" i="3"/>
  <c r="F19" i="3"/>
  <c r="F9" i="3"/>
  <c r="C37" i="3"/>
  <c r="C27" i="3"/>
  <c r="F37" i="3"/>
  <c r="C31" i="3"/>
  <c r="H15" i="3"/>
  <c r="K33" i="3"/>
  <c r="J21" i="3"/>
  <c r="J11" i="3"/>
  <c r="K9" i="3"/>
  <c r="H21" i="3"/>
  <c r="I33" i="3"/>
  <c r="C25" i="3"/>
  <c r="C35" i="3"/>
  <c r="K31" i="3"/>
  <c r="K11" i="3"/>
  <c r="K35" i="3"/>
  <c r="H13" i="3"/>
  <c r="J9" i="3"/>
  <c r="F33" i="3"/>
  <c r="H9" i="3"/>
  <c r="H25" i="3"/>
  <c r="I21" i="3"/>
  <c r="C33" i="3"/>
  <c r="I15" i="3"/>
  <c r="F11" i="3"/>
  <c r="I29" i="3"/>
  <c r="H33" i="3"/>
  <c r="H11" i="3"/>
  <c r="C23" i="3"/>
  <c r="K29" i="3"/>
  <c r="H29" i="3"/>
  <c r="K19" i="3"/>
  <c r="C19" i="3"/>
  <c r="J37" i="3"/>
  <c r="J7" i="3"/>
  <c r="F39" i="3" l="1"/>
  <c r="K39" i="3"/>
  <c r="J39" i="3"/>
  <c r="E11" i="3"/>
  <c r="L11" i="3" s="1"/>
  <c r="E27" i="3"/>
  <c r="L27" i="3" s="1"/>
  <c r="E9" i="3"/>
  <c r="L9" i="3" s="1"/>
  <c r="E25" i="3"/>
  <c r="L25" i="3" s="1"/>
  <c r="H39" i="3"/>
  <c r="E21" i="3"/>
  <c r="L21" i="3" s="1"/>
  <c r="E37" i="3"/>
  <c r="L37" i="3" s="1"/>
  <c r="E13" i="3"/>
  <c r="L13" i="3" s="1"/>
  <c r="E29" i="3"/>
  <c r="L29" i="3" s="1"/>
  <c r="E19" i="3"/>
  <c r="L19" i="3" s="1"/>
  <c r="E7" i="3"/>
  <c r="C39" i="3"/>
  <c r="E15" i="3"/>
  <c r="L15" i="3" s="1"/>
  <c r="E23" i="3"/>
  <c r="L23" i="3" s="1"/>
  <c r="E31" i="3"/>
  <c r="L31" i="3" s="1"/>
  <c r="E35" i="3"/>
  <c r="L35" i="3" s="1"/>
  <c r="I39" i="3"/>
  <c r="E17" i="3"/>
  <c r="L17" i="3" s="1"/>
  <c r="E33" i="3"/>
  <c r="L33" i="3" s="1"/>
  <c r="J45" i="3" l="1"/>
  <c r="L45" i="3" s="1"/>
  <c r="E39" i="3"/>
  <c r="L7" i="3"/>
  <c r="L39" i="3" s="1"/>
  <c r="L43" i="3" s="1"/>
  <c r="L49" i="3" l="1"/>
</calcChain>
</file>

<file path=xl/comments1.xml><?xml version="1.0" encoding="utf-8"?>
<comments xmlns="http://schemas.openxmlformats.org/spreadsheetml/2006/main">
  <authors>
    <author>Utilisateur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>Inscrire la note de la col. "M" en débutant par A1, pour le premier joueur qui quitte.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Inscrire le numéro de l'équipe vis-à-vis le nom du capitaine.</t>
        </r>
      </text>
    </comment>
  </commentList>
</comments>
</file>

<file path=xl/sharedStrings.xml><?xml version="1.0" encoding="utf-8"?>
<sst xmlns="http://schemas.openxmlformats.org/spreadsheetml/2006/main" count="298" uniqueCount="147">
  <si>
    <t>Calendrier pour la saison</t>
  </si>
  <si>
    <t>DATES</t>
  </si>
  <si>
    <t>Abat-Neuf</t>
  </si>
  <si>
    <t>Sem.01</t>
  </si>
  <si>
    <t>Sem.02</t>
  </si>
  <si>
    <t>Joueurs ayant quittés</t>
  </si>
  <si>
    <t>LES PÊCHEURS</t>
  </si>
  <si>
    <t>Homme Femme</t>
  </si>
  <si>
    <t>Moyenne de départ</t>
  </si>
  <si>
    <t>Capitaine</t>
  </si>
  <si>
    <t>NOMS</t>
  </si>
  <si>
    <t>Jocelyne Labelle</t>
  </si>
  <si>
    <t>F</t>
  </si>
  <si>
    <t>Philippe Renaud</t>
  </si>
  <si>
    <t>H</t>
  </si>
  <si>
    <t>Maurice Chartrand</t>
  </si>
  <si>
    <t>Jean-Claude Matte</t>
  </si>
  <si>
    <t>Gilberte Caron</t>
  </si>
  <si>
    <t>Georgette Grenier</t>
  </si>
  <si>
    <t>Pierrette Venne</t>
  </si>
  <si>
    <t>Jacques Charlebois</t>
  </si>
  <si>
    <t>Manuel Franco</t>
  </si>
  <si>
    <t>Dorothée Beauchesne</t>
  </si>
  <si>
    <t>Guy Girard</t>
  </si>
  <si>
    <t>Michel Tremblay</t>
  </si>
  <si>
    <t>Guy Tanguay</t>
  </si>
  <si>
    <t>Huguette Charron</t>
  </si>
  <si>
    <t>Yves Chapdelaine</t>
  </si>
  <si>
    <t>Thérèse Hupé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</si>
  <si>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</si>
  <si>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</si>
  <si>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</si>
  <si>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</si>
  <si>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</si>
  <si>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</si>
  <si>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</si>
  <si>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Nicole Tanguay</t>
  </si>
  <si>
    <t>Roland Gariépy</t>
  </si>
  <si>
    <t>Diane Lampron</t>
  </si>
  <si>
    <t>Charlotte Jolicoeur</t>
  </si>
  <si>
    <t>Lise Mc Lean</t>
  </si>
  <si>
    <t>Denis Locas</t>
  </si>
  <si>
    <t>Jeannine Chartré</t>
  </si>
  <si>
    <t>Nicole Jolicoeur</t>
  </si>
  <si>
    <t>Anita Pelletier</t>
  </si>
  <si>
    <t>Paul Barrette</t>
  </si>
  <si>
    <t>Claude Cyr</t>
  </si>
  <si>
    <t>Carole Moreau</t>
  </si>
  <si>
    <t>Gérard Mercier</t>
  </si>
  <si>
    <t>France Therien</t>
  </si>
  <si>
    <t>Noe Franco</t>
  </si>
  <si>
    <t>Gilles Tremblay</t>
  </si>
  <si>
    <t>France Baril</t>
  </si>
  <si>
    <t>DUMMY</t>
  </si>
  <si>
    <t>Nicole Joly</t>
  </si>
  <si>
    <t>Estelle Vadboncoeur</t>
  </si>
  <si>
    <t>Ferdinand Laplante</t>
  </si>
  <si>
    <t>Claire Lessard</t>
  </si>
  <si>
    <t>Lucille Pinel</t>
  </si>
  <si>
    <t>Nino Ciccollela</t>
  </si>
  <si>
    <t>Louisette Croteau</t>
  </si>
  <si>
    <t>Marcel Lefebvre</t>
  </si>
  <si>
    <t>Michel Moreau</t>
  </si>
  <si>
    <t>Anna-Maria Ciccollela</t>
  </si>
  <si>
    <t>Gisèle Prévost</t>
  </si>
  <si>
    <t>Serge Racine</t>
  </si>
  <si>
    <t>Gilles Dussault</t>
  </si>
  <si>
    <t>André Cyr</t>
  </si>
  <si>
    <t>Danielle Turgeon</t>
  </si>
  <si>
    <t>Ginette Juteau</t>
  </si>
  <si>
    <t>Philippe Vignis</t>
  </si>
  <si>
    <t>Gilles Mc Clean</t>
  </si>
  <si>
    <t>Francine Allard</t>
  </si>
  <si>
    <t>Juliette Lavallée</t>
  </si>
  <si>
    <t>Yvon Cyr</t>
  </si>
  <si>
    <t>Denis Sabourin</t>
  </si>
  <si>
    <t>Jean-Claude Marcoux</t>
  </si>
  <si>
    <t>André Ouimet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</si>
  <si>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</si>
  <si>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</si>
  <si>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</si>
  <si>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</si>
  <si>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</si>
  <si>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</si>
  <si>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</si>
  <si>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Sylvie Riendeau</t>
  </si>
  <si>
    <t>Marcel Legault</t>
  </si>
  <si>
    <t>Jocelyne Brunelle</t>
  </si>
  <si>
    <t>Marie Deslauriers</t>
  </si>
  <si>
    <t>Patrice Riendeau</t>
  </si>
  <si>
    <t>Antoine Lavoie</t>
  </si>
  <si>
    <t>Claude Baril</t>
  </si>
  <si>
    <t>Michel Taillon</t>
  </si>
  <si>
    <t>SAISON</t>
  </si>
  <si>
    <t>Date</t>
  </si>
  <si>
    <t>No. de Semaine</t>
  </si>
  <si>
    <t>Numéros d'équipe</t>
  </si>
  <si>
    <t>Capitaines</t>
  </si>
  <si>
    <t>Nombre de joueurs réguliers</t>
  </si>
  <si>
    <t>Montant payé par joueur</t>
  </si>
  <si>
    <t>Montant total,  joueurs présents</t>
  </si>
  <si>
    <t>Substituts</t>
  </si>
  <si>
    <t>Absences payées</t>
  </si>
  <si>
    <t>69 d'équipe</t>
  </si>
  <si>
    <t>Total</t>
  </si>
  <si>
    <t xml:space="preserve">Argent </t>
  </si>
  <si>
    <t>Comptant</t>
  </si>
  <si>
    <t>Plus:</t>
  </si>
  <si>
    <t>Nombre de 50,00 $:</t>
  </si>
  <si>
    <t>Total:</t>
  </si>
  <si>
    <t xml:space="preserve">         Moitié-Moitié</t>
  </si>
  <si>
    <t>Égal:</t>
  </si>
  <si>
    <t>Nombre de 20,00 $:</t>
  </si>
  <si>
    <t>Moins:</t>
  </si>
  <si>
    <t>Nombre de 10,00 $:</t>
  </si>
  <si>
    <t>À payer:</t>
  </si>
  <si>
    <t>Solde</t>
  </si>
  <si>
    <t>3 x 69/169/269</t>
  </si>
  <si>
    <t>Nombre de 5,00 $:</t>
  </si>
  <si>
    <t>Nombre de 2,00 $:</t>
  </si>
  <si>
    <t>Solde:</t>
  </si>
  <si>
    <t>Nombre de 1,00 $:</t>
  </si>
  <si>
    <t>Nombre de 0,25 $:</t>
  </si>
  <si>
    <t>Les Pêcheurs</t>
  </si>
  <si>
    <t>2016-2017</t>
  </si>
  <si>
    <t>Nos.</t>
  </si>
  <si>
    <t>Noms des joueurs</t>
  </si>
  <si>
    <t>MOY.</t>
  </si>
  <si>
    <t>1ère partie</t>
  </si>
  <si>
    <t>2ème partie</t>
  </si>
  <si>
    <t>3ème partie</t>
  </si>
  <si>
    <t>Absences</t>
  </si>
  <si>
    <t>Total quilles tombées</t>
  </si>
  <si>
    <t>Total parties jouées</t>
  </si>
  <si>
    <t>Haut triple</t>
  </si>
  <si>
    <t>Haut simple</t>
  </si>
  <si>
    <t>69 169  269</t>
  </si>
  <si>
    <t>Nouveau</t>
  </si>
  <si>
    <t>Substitut</t>
  </si>
  <si>
    <t>Équipe # 01</t>
  </si>
  <si>
    <t>Moy.</t>
  </si>
  <si>
    <t>Points hebdo.</t>
  </si>
  <si>
    <t>Parties jouées</t>
  </si>
  <si>
    <t>Parfaites d'équipe</t>
  </si>
  <si>
    <t>Haut triple d'équipe</t>
  </si>
  <si>
    <t>Haut simple d'équipe</t>
  </si>
  <si>
    <t>69  169 269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</si>
</sst>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$&quot;_);\(#,##0.00\ &quot;$&quot;\)"/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.00\ &quot;$&quot;"/>
  </numFmts>
  <fonts count="42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b/>
      <u/>
      <sz val="10"/>
      <name val="Calibri"/>
      <family val="2"/>
    </font>
    <font>
      <sz val="11"/>
      <color rgb="FF00B050"/>
      <name val="Calibri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4"/>
      <color rgb="FF0000FF"/>
      <name val="Calibri"/>
      <family val="2"/>
    </font>
    <font>
      <b/>
      <u/>
      <sz val="12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b/>
      <sz val="9"/>
      <color theme="1"/>
      <name val="Calibri"/>
      <family val="2"/>
    </font>
    <font>
      <b/>
      <sz val="12"/>
      <color rgb="FFFF0000"/>
      <name val="Calibri"/>
      <family val="2"/>
    </font>
    <font>
      <b/>
      <sz val="11"/>
      <name val="Calibri"/>
      <family val="2"/>
    </font>
    <font>
      <sz val="11"/>
      <color rgb="FF002060"/>
      <name val="Calibri"/>
      <family val="2"/>
    </font>
    <font>
      <sz val="11"/>
      <color rgb="FFFFC000"/>
      <name val="Calibri"/>
      <family val="2"/>
    </font>
    <font>
      <sz val="11"/>
      <color rgb="FF7030A0"/>
      <name val="Calibri"/>
      <family val="2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b/>
      <sz val="12"/>
      <color indexed="8"/>
      <name val="Calibri"/>
      <family val="2"/>
    </font>
    <font>
      <b/>
      <sz val="11"/>
      <color rgb="FF7030A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CF7FC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0" fontId="39" fillId="0" borderId="0"/>
  </cellStyleXfs>
  <cellXfs count="319">
    <xf numFmtId="0" fontId="0" fillId="0" borderId="0" xfId="0"/>
    <xf numFmtId="15" fontId="6" fillId="4" borderId="5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15" fontId="6" fillId="4" borderId="7" xfId="0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5" fontId="6" fillId="0" borderId="7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4" borderId="0" xfId="0" applyFill="1" applyBorder="1" applyAlignment="1">
      <alignment horizontal="center" vertical="center"/>
    </xf>
    <xf numFmtId="15" fontId="6" fillId="0" borderId="7" xfId="0" applyNumberFormat="1" applyFont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15" fontId="6" fillId="0" borderId="9" xfId="0" applyNumberFormat="1" applyFont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15" fontId="6" fillId="0" borderId="2" xfId="0" applyNumberFormat="1" applyFont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5" fontId="6" fillId="0" borderId="0" xfId="0" applyNumberFormat="1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5" fontId="7" fillId="5" borderId="11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1" fontId="12" fillId="0" borderId="16" xfId="1" applyNumberFormat="1" applyFont="1" applyFill="1" applyBorder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1" fontId="12" fillId="0" borderId="18" xfId="1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" fontId="13" fillId="0" borderId="16" xfId="1" applyNumberFormat="1" applyFont="1" applyFill="1" applyBorder="1" applyAlignment="1">
      <alignment horizontal="left" vertical="center"/>
    </xf>
    <xf numFmtId="1" fontId="13" fillId="0" borderId="18" xfId="1" applyNumberFormat="1" applyFont="1" applyFill="1" applyBorder="1" applyAlignment="1">
      <alignment horizontal="center" vertical="center"/>
    </xf>
    <xf numFmtId="0" fontId="0" fillId="0" borderId="20" xfId="0" applyFill="1" applyBorder="1" applyAlignment="1">
      <alignment vertical="center"/>
    </xf>
    <xf numFmtId="0" fontId="0" fillId="0" borderId="20" xfId="1" applyNumberFormat="1" applyFont="1" applyFill="1" applyBorder="1" applyAlignment="1">
      <alignment horizontal="center" vertical="center"/>
    </xf>
    <xf numFmtId="1" fontId="12" fillId="0" borderId="20" xfId="1" applyNumberFormat="1" applyFont="1" applyFill="1" applyBorder="1" applyAlignment="1">
      <alignment horizontal="left" vertical="center"/>
    </xf>
    <xf numFmtId="1" fontId="12" fillId="0" borderId="20" xfId="1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16" xfId="0" applyFill="1" applyBorder="1"/>
    <xf numFmtId="0" fontId="0" fillId="0" borderId="18" xfId="1" applyNumberFormat="1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 vertical="center"/>
    </xf>
    <xf numFmtId="1" fontId="0" fillId="0" borderId="18" xfId="1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Font="1" applyFill="1" applyAlignment="1">
      <alignment horizontal="center"/>
    </xf>
    <xf numFmtId="0" fontId="3" fillId="0" borderId="21" xfId="0" applyFont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24" xfId="0" applyFont="1" applyBorder="1" applyAlignment="1">
      <alignment horizontal="center" vertical="center"/>
    </xf>
    <xf numFmtId="0" fontId="17" fillId="8" borderId="25" xfId="0" applyFont="1" applyFill="1" applyBorder="1"/>
    <xf numFmtId="0" fontId="18" fillId="8" borderId="0" xfId="0" applyFont="1" applyFill="1" applyBorder="1" applyAlignment="1">
      <alignment horizontal="center" vertical="center"/>
    </xf>
    <xf numFmtId="0" fontId="18" fillId="8" borderId="0" xfId="0" applyNumberFormat="1" applyFont="1" applyFill="1" applyBorder="1" applyAlignment="1">
      <alignment horizontal="center"/>
    </xf>
    <xf numFmtId="0" fontId="18" fillId="8" borderId="0" xfId="0" applyFont="1" applyFill="1" applyBorder="1" applyAlignment="1">
      <alignment horizontal="center"/>
    </xf>
    <xf numFmtId="0" fontId="17" fillId="8" borderId="0" xfId="0" applyFont="1" applyFill="1"/>
    <xf numFmtId="164" fontId="18" fillId="8" borderId="0" xfId="0" applyNumberFormat="1" applyFont="1" applyFill="1" applyBorder="1" applyAlignment="1">
      <alignment horizontal="center"/>
    </xf>
    <xf numFmtId="0" fontId="18" fillId="8" borderId="26" xfId="0" applyFont="1" applyFill="1" applyBorder="1" applyAlignment="1">
      <alignment horizontal="center"/>
    </xf>
    <xf numFmtId="15" fontId="18" fillId="9" borderId="11" xfId="0" applyNumberFormat="1" applyFont="1" applyFill="1" applyBorder="1" applyAlignment="1">
      <alignment horizontal="center" vertical="center"/>
    </xf>
    <xf numFmtId="0" fontId="18" fillId="8" borderId="0" xfId="0" applyNumberFormat="1" applyFont="1" applyFill="1" applyBorder="1" applyAlignment="1"/>
    <xf numFmtId="49" fontId="18" fillId="8" borderId="0" xfId="0" applyNumberFormat="1" applyFont="1" applyFill="1" applyBorder="1" applyAlignment="1"/>
    <xf numFmtId="15" fontId="18" fillId="8" borderId="0" xfId="0" applyNumberFormat="1" applyFont="1" applyFill="1" applyBorder="1" applyAlignment="1">
      <alignment vertical="center"/>
    </xf>
    <xf numFmtId="0" fontId="17" fillId="8" borderId="4" xfId="0" applyFont="1" applyFill="1" applyBorder="1"/>
    <xf numFmtId="0" fontId="18" fillId="8" borderId="27" xfId="0" applyFont="1" applyFill="1" applyBorder="1" applyAlignment="1">
      <alignment horizontal="left"/>
    </xf>
    <xf numFmtId="0" fontId="19" fillId="8" borderId="26" xfId="0" applyFont="1" applyFill="1" applyBorder="1" applyAlignment="1">
      <alignment horizontal="center"/>
    </xf>
    <xf numFmtId="0" fontId="10" fillId="8" borderId="11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8" fillId="8" borderId="3" xfId="0" applyNumberFormat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/>
    </xf>
    <xf numFmtId="164" fontId="8" fillId="8" borderId="3" xfId="0" applyNumberFormat="1" applyFont="1" applyFill="1" applyBorder="1" applyAlignment="1">
      <alignment horizontal="center" vertical="center" wrapText="1"/>
    </xf>
    <xf numFmtId="0" fontId="8" fillId="10" borderId="28" xfId="0" applyFont="1" applyFill="1" applyBorder="1" applyAlignment="1">
      <alignment horizontal="center" vertical="center"/>
    </xf>
    <xf numFmtId="0" fontId="17" fillId="8" borderId="11" xfId="0" applyFont="1" applyFill="1" applyBorder="1"/>
    <xf numFmtId="0" fontId="18" fillId="8" borderId="1" xfId="0" applyFont="1" applyFill="1" applyBorder="1" applyAlignment="1">
      <alignment horizontal="left" vertical="center" wrapText="1"/>
    </xf>
    <xf numFmtId="0" fontId="18" fillId="8" borderId="12" xfId="0" applyNumberFormat="1" applyFont="1" applyFill="1" applyBorder="1" applyAlignment="1">
      <alignment horizontal="center" vertical="center" wrapText="1"/>
    </xf>
    <xf numFmtId="0" fontId="18" fillId="8" borderId="0" xfId="0" applyFont="1" applyFill="1" applyBorder="1" applyAlignment="1">
      <alignment horizontal="center" vertical="center" wrapText="1"/>
    </xf>
    <xf numFmtId="0" fontId="18" fillId="8" borderId="12" xfId="0" applyFont="1" applyFill="1" applyBorder="1" applyAlignment="1">
      <alignment horizontal="center" vertical="center" wrapText="1"/>
    </xf>
    <xf numFmtId="164" fontId="18" fillId="8" borderId="12" xfId="0" applyNumberFormat="1" applyFont="1" applyFill="1" applyBorder="1" applyAlignment="1">
      <alignment horizontal="center" vertical="center" wrapText="1"/>
    </xf>
    <xf numFmtId="0" fontId="18" fillId="8" borderId="12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8" fillId="8" borderId="25" xfId="0" applyFont="1" applyFill="1" applyBorder="1" applyAlignment="1">
      <alignment horizontal="left" vertical="center"/>
    </xf>
    <xf numFmtId="0" fontId="18" fillId="8" borderId="27" xfId="0" applyNumberFormat="1" applyFont="1" applyFill="1" applyBorder="1" applyAlignment="1">
      <alignment horizontal="center" vertical="center"/>
    </xf>
    <xf numFmtId="164" fontId="18" fillId="8" borderId="11" xfId="2" applyNumberFormat="1" applyFont="1" applyFill="1" applyBorder="1" applyAlignment="1">
      <alignment horizontal="center" vertical="center"/>
    </xf>
    <xf numFmtId="164" fontId="18" fillId="8" borderId="26" xfId="2" applyNumberFormat="1" applyFont="1" applyFill="1" applyBorder="1" applyAlignment="1">
      <alignment horizontal="center" vertical="center"/>
    </xf>
    <xf numFmtId="164" fontId="18" fillId="8" borderId="25" xfId="2" applyNumberFormat="1" applyFont="1" applyFill="1" applyBorder="1" applyAlignment="1">
      <alignment horizontal="center" vertical="center"/>
    </xf>
    <xf numFmtId="164" fontId="18" fillId="10" borderId="11" xfId="2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left" vertical="center"/>
    </xf>
    <xf numFmtId="0" fontId="18" fillId="8" borderId="12" xfId="0" applyNumberFormat="1" applyFont="1" applyFill="1" applyBorder="1" applyAlignment="1">
      <alignment horizontal="center" vertical="center"/>
    </xf>
    <xf numFmtId="164" fontId="18" fillId="8" borderId="0" xfId="2" applyNumberFormat="1" applyFont="1" applyFill="1" applyBorder="1" applyAlignment="1">
      <alignment horizontal="center" vertical="center"/>
    </xf>
    <xf numFmtId="164" fontId="18" fillId="8" borderId="12" xfId="2" applyNumberFormat="1" applyFont="1" applyFill="1" applyBorder="1" applyAlignment="1">
      <alignment horizontal="center" vertical="center"/>
    </xf>
    <xf numFmtId="164" fontId="18" fillId="8" borderId="2" xfId="2" applyNumberFormat="1" applyFont="1" applyFill="1" applyBorder="1" applyAlignment="1">
      <alignment horizontal="center" vertical="center"/>
    </xf>
    <xf numFmtId="164" fontId="18" fillId="8" borderId="29" xfId="2" applyNumberFormat="1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8" fillId="11" borderId="4" xfId="0" applyFont="1" applyFill="1" applyBorder="1" applyAlignment="1">
      <alignment horizontal="left" vertical="center"/>
    </xf>
    <xf numFmtId="0" fontId="18" fillId="12" borderId="13" xfId="0" applyNumberFormat="1" applyFont="1" applyFill="1" applyBorder="1" applyAlignment="1">
      <alignment horizontal="center" vertical="center"/>
    </xf>
    <xf numFmtId="164" fontId="18" fillId="8" borderId="3" xfId="0" applyNumberFormat="1" applyFont="1" applyFill="1" applyBorder="1" applyAlignment="1">
      <alignment horizontal="center" vertical="center"/>
    </xf>
    <xf numFmtId="164" fontId="18" fillId="12" borderId="4" xfId="0" applyNumberFormat="1" applyFont="1" applyFill="1" applyBorder="1" applyAlignment="1">
      <alignment horizontal="center" vertical="center"/>
    </xf>
    <xf numFmtId="164" fontId="18" fillId="13" borderId="4" xfId="2" applyNumberFormat="1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left"/>
    </xf>
    <xf numFmtId="0" fontId="17" fillId="8" borderId="0" xfId="0" applyNumberFormat="1" applyFont="1" applyFill="1" applyBorder="1"/>
    <xf numFmtId="0" fontId="7" fillId="14" borderId="1" xfId="0" applyFont="1" applyFill="1" applyBorder="1" applyAlignment="1">
      <alignment horizontal="right" vertical="center"/>
    </xf>
    <xf numFmtId="0" fontId="7" fillId="14" borderId="2" xfId="0" applyFont="1" applyFill="1" applyBorder="1" applyAlignment="1">
      <alignment horizontal="left" vertical="center"/>
    </xf>
    <xf numFmtId="164" fontId="17" fillId="8" borderId="0" xfId="0" applyNumberFormat="1" applyFont="1" applyFill="1" applyBorder="1"/>
    <xf numFmtId="0" fontId="17" fillId="8" borderId="0" xfId="0" applyFont="1" applyFill="1" applyBorder="1"/>
    <xf numFmtId="0" fontId="17" fillId="8" borderId="30" xfId="0" applyFont="1" applyFill="1" applyBorder="1"/>
    <xf numFmtId="0" fontId="17" fillId="8" borderId="31" xfId="0" applyFont="1" applyFill="1" applyBorder="1"/>
    <xf numFmtId="0" fontId="7" fillId="8" borderId="31" xfId="0" applyFont="1" applyFill="1" applyBorder="1" applyAlignment="1">
      <alignment horizontal="right" vertical="center"/>
    </xf>
    <xf numFmtId="0" fontId="17" fillId="8" borderId="28" xfId="0" applyFont="1" applyFill="1" applyBorder="1"/>
    <xf numFmtId="44" fontId="18" fillId="8" borderId="1" xfId="2" applyFont="1" applyFill="1" applyBorder="1" applyAlignment="1">
      <alignment horizontal="left" vertical="center"/>
    </xf>
    <xf numFmtId="0" fontId="18" fillId="8" borderId="2" xfId="0" applyFont="1" applyFill="1" applyBorder="1" applyAlignment="1">
      <alignment horizontal="left" vertical="center"/>
    </xf>
    <xf numFmtId="0" fontId="18" fillId="4" borderId="12" xfId="0" applyFont="1" applyFill="1" applyBorder="1" applyAlignment="1">
      <alignment horizontal="center" vertical="center"/>
    </xf>
    <xf numFmtId="0" fontId="18" fillId="8" borderId="11" xfId="0" applyFont="1" applyFill="1" applyBorder="1" applyAlignment="1">
      <alignment horizontal="center" vertical="center"/>
    </xf>
    <xf numFmtId="164" fontId="18" fillId="8" borderId="11" xfId="2" applyNumberFormat="1" applyFont="1" applyFill="1" applyBorder="1" applyAlignment="1">
      <alignment horizontal="left" vertical="center"/>
    </xf>
    <xf numFmtId="0" fontId="18" fillId="8" borderId="27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vertical="center"/>
    </xf>
    <xf numFmtId="164" fontId="18" fillId="15" borderId="11" xfId="2" applyNumberFormat="1" applyFont="1" applyFill="1" applyBorder="1" applyAlignment="1">
      <alignment horizontal="center" vertical="center"/>
    </xf>
    <xf numFmtId="44" fontId="18" fillId="8" borderId="27" xfId="2" applyFont="1" applyFill="1" applyBorder="1" applyAlignment="1">
      <alignment horizontal="left" vertical="center"/>
    </xf>
    <xf numFmtId="0" fontId="18" fillId="8" borderId="0" xfId="0" applyNumberFormat="1" applyFont="1" applyFill="1" applyBorder="1" applyAlignment="1">
      <alignment horizontal="center" vertical="center"/>
    </xf>
    <xf numFmtId="0" fontId="18" fillId="8" borderId="26" xfId="0" applyFont="1" applyFill="1" applyBorder="1" applyAlignment="1">
      <alignment horizontal="left" vertical="center"/>
    </xf>
    <xf numFmtId="0" fontId="18" fillId="4" borderId="0" xfId="0" applyFont="1" applyFill="1" applyBorder="1" applyAlignment="1">
      <alignment horizontal="center" vertical="center"/>
    </xf>
    <xf numFmtId="164" fontId="18" fillId="8" borderId="25" xfId="2" applyNumberFormat="1" applyFont="1" applyFill="1" applyBorder="1" applyAlignment="1">
      <alignment horizontal="left" vertical="center"/>
    </xf>
    <xf numFmtId="0" fontId="7" fillId="8" borderId="0" xfId="0" applyFont="1" applyFill="1" applyBorder="1" applyAlignment="1">
      <alignment horizontal="right" vertical="center"/>
    </xf>
    <xf numFmtId="164" fontId="17" fillId="8" borderId="26" xfId="0" applyNumberFormat="1" applyFont="1" applyFill="1" applyBorder="1"/>
    <xf numFmtId="0" fontId="18" fillId="8" borderId="11" xfId="0" applyFont="1" applyFill="1" applyBorder="1" applyAlignment="1">
      <alignment horizontal="right" vertical="center"/>
    </xf>
    <xf numFmtId="164" fontId="18" fillId="13" borderId="11" xfId="0" applyNumberFormat="1" applyFont="1" applyFill="1" applyBorder="1" applyAlignment="1">
      <alignment horizontal="center" vertical="center"/>
    </xf>
    <xf numFmtId="0" fontId="18" fillId="8" borderId="0" xfId="0" applyFont="1" applyFill="1" applyBorder="1" applyAlignment="1">
      <alignment horizontal="right" vertical="center"/>
    </xf>
    <xf numFmtId="164" fontId="18" fillId="8" borderId="26" xfId="0" applyNumberFormat="1" applyFont="1" applyFill="1" applyBorder="1" applyAlignment="1">
      <alignment horizontal="center" vertical="center"/>
    </xf>
    <xf numFmtId="0" fontId="18" fillId="8" borderId="3" xfId="0" applyFont="1" applyFill="1" applyBorder="1" applyAlignment="1">
      <alignment horizontal="center" vertical="center"/>
    </xf>
    <xf numFmtId="0" fontId="18" fillId="8" borderId="3" xfId="0" applyNumberFormat="1" applyFont="1" applyFill="1" applyBorder="1" applyAlignment="1">
      <alignment horizontal="center" vertical="center"/>
    </xf>
    <xf numFmtId="44" fontId="18" fillId="8" borderId="3" xfId="2" applyFont="1" applyFill="1" applyBorder="1" applyAlignment="1">
      <alignment horizontal="center" vertical="center"/>
    </xf>
    <xf numFmtId="164" fontId="18" fillId="16" borderId="3" xfId="2" applyNumberFormat="1" applyFont="1" applyFill="1" applyBorder="1" applyAlignment="1">
      <alignment horizontal="center" vertical="center"/>
    </xf>
    <xf numFmtId="44" fontId="7" fillId="8" borderId="11" xfId="2" applyFont="1" applyFill="1" applyBorder="1" applyAlignment="1">
      <alignment horizontal="right" vertical="center"/>
    </xf>
    <xf numFmtId="164" fontId="18" fillId="16" borderId="11" xfId="2" applyNumberFormat="1" applyFont="1" applyFill="1" applyBorder="1" applyAlignment="1">
      <alignment horizontal="center" vertical="center"/>
    </xf>
    <xf numFmtId="44" fontId="18" fillId="17" borderId="11" xfId="0" applyNumberFormat="1" applyFont="1" applyFill="1" applyBorder="1" applyAlignment="1">
      <alignment horizontal="left" vertical="center"/>
    </xf>
    <xf numFmtId="0" fontId="8" fillId="8" borderId="11" xfId="0" applyFont="1" applyFill="1" applyBorder="1" applyAlignment="1">
      <alignment horizontal="center" vertical="center"/>
    </xf>
    <xf numFmtId="44" fontId="7" fillId="8" borderId="11" xfId="2" applyFont="1" applyFill="1" applyBorder="1" applyAlignment="1">
      <alignment horizontal="center" vertical="center"/>
    </xf>
    <xf numFmtId="164" fontId="7" fillId="8" borderId="11" xfId="2" applyNumberFormat="1" applyFont="1" applyFill="1" applyBorder="1" applyAlignment="1">
      <alignment horizontal="center" vertical="center"/>
    </xf>
    <xf numFmtId="0" fontId="17" fillId="8" borderId="0" xfId="0" applyFont="1" applyFill="1" applyBorder="1" applyAlignment="1">
      <alignment horizontal="center"/>
    </xf>
    <xf numFmtId="164" fontId="18" fillId="17" borderId="11" xfId="0" applyNumberFormat="1" applyFont="1" applyFill="1" applyBorder="1" applyAlignment="1">
      <alignment horizontal="center" vertical="center"/>
    </xf>
    <xf numFmtId="0" fontId="18" fillId="8" borderId="26" xfId="0" applyFont="1" applyFill="1" applyBorder="1" applyAlignment="1">
      <alignment horizontal="center" vertical="center"/>
    </xf>
    <xf numFmtId="0" fontId="18" fillId="8" borderId="13" xfId="0" applyFont="1" applyFill="1" applyBorder="1" applyAlignment="1">
      <alignment horizontal="center" vertical="center"/>
    </xf>
    <xf numFmtId="0" fontId="18" fillId="8" borderId="29" xfId="0" applyFont="1" applyFill="1" applyBorder="1" applyAlignment="1">
      <alignment horizontal="center" vertical="center"/>
    </xf>
    <xf numFmtId="0" fontId="18" fillId="8" borderId="32" xfId="0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horizontal="left"/>
    </xf>
    <xf numFmtId="0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18" fillId="0" borderId="0" xfId="0" applyFont="1" applyFill="1" applyAlignment="1">
      <alignment horizontal="left"/>
    </xf>
    <xf numFmtId="0" fontId="17" fillId="0" borderId="0" xfId="0" applyFont="1" applyAlignment="1">
      <alignment horizontal="left"/>
    </xf>
    <xf numFmtId="0" fontId="17" fillId="0" borderId="0" xfId="0" applyNumberFormat="1" applyFont="1"/>
    <xf numFmtId="164" fontId="17" fillId="0" borderId="0" xfId="0" applyNumberFormat="1" applyFont="1"/>
    <xf numFmtId="14" fontId="17" fillId="0" borderId="0" xfId="0" applyNumberFormat="1" applyFont="1" applyAlignment="1">
      <alignment horizontal="left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20" xfId="0" applyFont="1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18" borderId="1" xfId="0" applyFont="1" applyFill="1" applyBorder="1" applyAlignment="1">
      <alignment horizontal="center" wrapText="1"/>
    </xf>
    <xf numFmtId="0" fontId="10" fillId="19" borderId="11" xfId="0" applyFont="1" applyFill="1" applyBorder="1" applyAlignment="1">
      <alignment horizontal="center" vertical="center" wrapText="1"/>
    </xf>
    <xf numFmtId="0" fontId="3" fillId="19" borderId="37" xfId="0" applyFont="1" applyFill="1" applyBorder="1" applyAlignment="1">
      <alignment horizontal="center" wrapText="1"/>
    </xf>
    <xf numFmtId="0" fontId="3" fillId="19" borderId="38" xfId="0" applyFont="1" applyFill="1" applyBorder="1" applyAlignment="1">
      <alignment horizontal="center" vertical="center"/>
    </xf>
    <xf numFmtId="0" fontId="7" fillId="19" borderId="38" xfId="0" applyFont="1" applyFill="1" applyBorder="1" applyAlignment="1">
      <alignment horizontal="center" vertical="center" wrapText="1"/>
    </xf>
    <xf numFmtId="0" fontId="26" fillId="19" borderId="38" xfId="0" applyFont="1" applyFill="1" applyBorder="1" applyAlignment="1">
      <alignment horizontal="center" vertical="center" textRotation="90" wrapText="1"/>
    </xf>
    <xf numFmtId="0" fontId="27" fillId="19" borderId="38" xfId="0" applyFont="1" applyFill="1" applyBorder="1" applyAlignment="1">
      <alignment horizontal="center" vertical="center" wrapText="1"/>
    </xf>
    <xf numFmtId="0" fontId="28" fillId="19" borderId="38" xfId="0" applyFont="1" applyFill="1" applyBorder="1" applyAlignment="1">
      <alignment horizontal="center" vertical="center" wrapText="1"/>
    </xf>
    <xf numFmtId="0" fontId="29" fillId="19" borderId="38" xfId="0" applyFont="1" applyFill="1" applyBorder="1" applyAlignment="1">
      <alignment horizontal="center" vertical="center" wrapText="1"/>
    </xf>
    <xf numFmtId="0" fontId="30" fillId="19" borderId="38" xfId="0" applyFont="1" applyFill="1" applyBorder="1" applyAlignment="1">
      <alignment horizontal="center" vertical="center" textRotation="90" wrapText="1"/>
    </xf>
    <xf numFmtId="1" fontId="31" fillId="19" borderId="38" xfId="0" applyNumberFormat="1" applyFont="1" applyFill="1" applyBorder="1" applyAlignment="1">
      <alignment horizontal="center" vertical="center" wrapText="1"/>
    </xf>
    <xf numFmtId="15" fontId="32" fillId="18" borderId="1" xfId="0" applyNumberFormat="1" applyFont="1" applyFill="1" applyBorder="1" applyAlignment="1">
      <alignment horizontal="center" vertical="center"/>
    </xf>
    <xf numFmtId="0" fontId="1" fillId="3" borderId="30" xfId="0" applyFont="1" applyFill="1" applyBorder="1"/>
    <xf numFmtId="0" fontId="3" fillId="4" borderId="6" xfId="0" applyFont="1" applyFill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 wrapText="1"/>
    </xf>
    <xf numFmtId="3" fontId="33" fillId="19" borderId="2" xfId="0" applyNumberFormat="1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/>
    </xf>
    <xf numFmtId="0" fontId="31" fillId="2" borderId="15" xfId="0" applyFont="1" applyFill="1" applyBorder="1"/>
    <xf numFmtId="0" fontId="3" fillId="2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1" fontId="1" fillId="2" borderId="15" xfId="0" applyNumberFormat="1" applyFont="1" applyFill="1" applyBorder="1" applyAlignment="1">
      <alignment horizontal="center" vertical="center"/>
    </xf>
    <xf numFmtId="44" fontId="1" fillId="2" borderId="41" xfId="2" applyFont="1" applyFill="1" applyBorder="1" applyAlignment="1">
      <alignment horizontal="center" vertical="center"/>
    </xf>
    <xf numFmtId="0" fontId="1" fillId="3" borderId="27" xfId="0" applyFont="1" applyFill="1" applyBorder="1"/>
    <xf numFmtId="0" fontId="1" fillId="7" borderId="8" xfId="0" applyFont="1" applyFill="1" applyBorder="1"/>
    <xf numFmtId="0" fontId="1" fillId="20" borderId="6" xfId="0" applyFont="1" applyFill="1" applyBorder="1"/>
    <xf numFmtId="0" fontId="16" fillId="14" borderId="42" xfId="3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1" fillId="2" borderId="20" xfId="0" applyFont="1" applyFill="1" applyBorder="1"/>
    <xf numFmtId="0" fontId="3" fillId="2" borderId="20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1" fillId="20" borderId="8" xfId="0" applyFont="1" applyFill="1" applyBorder="1"/>
    <xf numFmtId="0" fontId="16" fillId="14" borderId="7" xfId="3" applyFont="1" applyFill="1" applyBorder="1" applyAlignment="1">
      <alignment horizontal="center" vertical="center"/>
    </xf>
    <xf numFmtId="0" fontId="1" fillId="7" borderId="43" xfId="0" applyFont="1" applyFill="1" applyBorder="1"/>
    <xf numFmtId="0" fontId="1" fillId="20" borderId="43" xfId="0" applyFont="1" applyFill="1" applyBorder="1"/>
    <xf numFmtId="0" fontId="1" fillId="4" borderId="11" xfId="0" applyFont="1" applyFill="1" applyBorder="1"/>
    <xf numFmtId="0" fontId="3" fillId="19" borderId="16" xfId="0" applyFont="1" applyFill="1" applyBorder="1" applyAlignment="1">
      <alignment horizontal="center" vertical="center"/>
    </xf>
    <xf numFmtId="0" fontId="31" fillId="19" borderId="20" xfId="0" applyFont="1" applyFill="1" applyBorder="1"/>
    <xf numFmtId="0" fontId="3" fillId="19" borderId="20" xfId="0" applyFont="1" applyFill="1" applyBorder="1" applyAlignment="1">
      <alignment horizontal="center" vertical="center"/>
    </xf>
    <xf numFmtId="1" fontId="1" fillId="19" borderId="20" xfId="0" applyNumberFormat="1" applyFont="1" applyFill="1" applyBorder="1" applyAlignment="1">
      <alignment horizontal="center" vertical="center"/>
    </xf>
    <xf numFmtId="44" fontId="1" fillId="19" borderId="44" xfId="2" applyFont="1" applyFill="1" applyBorder="1" applyAlignment="1">
      <alignment horizontal="center" vertical="center"/>
    </xf>
    <xf numFmtId="0" fontId="1" fillId="21" borderId="45" xfId="0" applyFont="1" applyFill="1" applyBorder="1"/>
    <xf numFmtId="0" fontId="1" fillId="21" borderId="8" xfId="0" applyFont="1" applyFill="1" applyBorder="1"/>
    <xf numFmtId="0" fontId="3" fillId="9" borderId="16" xfId="0" applyFont="1" applyFill="1" applyBorder="1" applyAlignment="1">
      <alignment horizontal="center" vertical="center"/>
    </xf>
    <xf numFmtId="0" fontId="31" fillId="9" borderId="20" xfId="0" applyFont="1" applyFill="1" applyBorder="1"/>
    <xf numFmtId="0" fontId="3" fillId="9" borderId="20" xfId="0" applyFont="1" applyFill="1" applyBorder="1" applyAlignment="1">
      <alignment horizontal="center" vertical="center"/>
    </xf>
    <xf numFmtId="1" fontId="1" fillId="9" borderId="20" xfId="0" applyNumberFormat="1" applyFont="1" applyFill="1" applyBorder="1" applyAlignment="1">
      <alignment horizontal="center" vertical="center"/>
    </xf>
    <xf numFmtId="44" fontId="1" fillId="9" borderId="44" xfId="2" applyFont="1" applyFill="1" applyBorder="1" applyAlignment="1">
      <alignment horizontal="center" vertical="center"/>
    </xf>
    <xf numFmtId="0" fontId="3" fillId="21" borderId="16" xfId="0" applyFont="1" applyFill="1" applyBorder="1" applyAlignment="1">
      <alignment horizontal="center" vertical="center"/>
    </xf>
    <xf numFmtId="0" fontId="3" fillId="21" borderId="20" xfId="0" applyFont="1" applyFill="1" applyBorder="1" applyAlignment="1">
      <alignment horizontal="center" vertical="center"/>
    </xf>
    <xf numFmtId="0" fontId="3" fillId="13" borderId="20" xfId="0" applyFont="1" applyFill="1" applyBorder="1" applyAlignment="1">
      <alignment horizontal="center" wrapText="1"/>
    </xf>
    <xf numFmtId="0" fontId="1" fillId="21" borderId="20" xfId="0" applyFont="1" applyFill="1" applyBorder="1" applyAlignment="1">
      <alignment horizontal="center" vertical="center"/>
    </xf>
    <xf numFmtId="0" fontId="2" fillId="21" borderId="20" xfId="0" applyFont="1" applyFill="1" applyBorder="1" applyAlignment="1">
      <alignment horizontal="center" vertical="center"/>
    </xf>
    <xf numFmtId="0" fontId="34" fillId="21" borderId="20" xfId="0" applyFont="1" applyFill="1" applyBorder="1" applyAlignment="1">
      <alignment horizontal="center" vertical="center"/>
    </xf>
    <xf numFmtId="0" fontId="35" fillId="21" borderId="20" xfId="0" applyFont="1" applyFill="1" applyBorder="1" applyAlignment="1">
      <alignment horizontal="center" vertical="center"/>
    </xf>
    <xf numFmtId="0" fontId="20" fillId="21" borderId="20" xfId="0" applyFont="1" applyFill="1" applyBorder="1" applyAlignment="1">
      <alignment horizontal="center" vertical="center"/>
    </xf>
    <xf numFmtId="0" fontId="36" fillId="21" borderId="20" xfId="0" applyFont="1" applyFill="1" applyBorder="1" applyAlignment="1">
      <alignment horizontal="center" vertical="center"/>
    </xf>
    <xf numFmtId="1" fontId="1" fillId="21" borderId="20" xfId="0" applyNumberFormat="1" applyFont="1" applyFill="1" applyBorder="1" applyAlignment="1">
      <alignment horizontal="center" vertical="center"/>
    </xf>
    <xf numFmtId="44" fontId="1" fillId="21" borderId="44" xfId="2" applyFont="1" applyFill="1" applyBorder="1" applyAlignment="1">
      <alignment horizontal="center" vertical="center"/>
    </xf>
    <xf numFmtId="0" fontId="16" fillId="21" borderId="7" xfId="3" applyFont="1" applyFill="1" applyBorder="1" applyAlignment="1">
      <alignment horizontal="center" vertical="center"/>
    </xf>
    <xf numFmtId="0" fontId="25" fillId="18" borderId="46" xfId="0" applyFont="1" applyFill="1" applyBorder="1" applyAlignment="1">
      <alignment horizontal="center" vertical="center" wrapText="1"/>
    </xf>
    <xf numFmtId="0" fontId="16" fillId="19" borderId="11" xfId="0" applyFont="1" applyFill="1" applyBorder="1" applyAlignment="1">
      <alignment horizontal="center" vertical="center"/>
    </xf>
    <xf numFmtId="0" fontId="7" fillId="19" borderId="11" xfId="0" applyFont="1" applyFill="1" applyBorder="1" applyAlignment="1">
      <alignment horizontal="center" vertical="center" wrapText="1"/>
    </xf>
    <xf numFmtId="0" fontId="3" fillId="19" borderId="11" xfId="0" applyFont="1" applyFill="1" applyBorder="1" applyAlignment="1">
      <alignment horizontal="center" vertical="center" wrapText="1"/>
    </xf>
    <xf numFmtId="0" fontId="26" fillId="19" borderId="37" xfId="0" applyFont="1" applyFill="1" applyBorder="1" applyAlignment="1">
      <alignment horizontal="center" vertical="center" textRotation="90" wrapText="1"/>
    </xf>
    <xf numFmtId="0" fontId="30" fillId="19" borderId="47" xfId="0" applyFont="1" applyFill="1" applyBorder="1" applyAlignment="1">
      <alignment horizontal="center" vertical="center" textRotation="90" wrapText="1"/>
    </xf>
    <xf numFmtId="1" fontId="33" fillId="19" borderId="11" xfId="0" applyNumberFormat="1" applyFont="1" applyFill="1" applyBorder="1" applyAlignment="1">
      <alignment horizontal="center" vertical="center" wrapText="1"/>
    </xf>
    <xf numFmtId="1" fontId="7" fillId="19" borderId="12" xfId="0" applyNumberFormat="1" applyFont="1" applyFill="1" applyBorder="1" applyAlignment="1">
      <alignment horizontal="center" vertical="center" wrapText="1"/>
    </xf>
    <xf numFmtId="0" fontId="7" fillId="19" borderId="30" xfId="0" applyFont="1" applyFill="1" applyBorder="1" applyAlignment="1">
      <alignment horizontal="center" vertical="center" wrapText="1"/>
    </xf>
    <xf numFmtId="0" fontId="37" fillId="19" borderId="11" xfId="0" applyFont="1" applyFill="1" applyBorder="1" applyAlignment="1">
      <alignment horizontal="center" vertical="center" wrapText="1"/>
    </xf>
    <xf numFmtId="0" fontId="33" fillId="19" borderId="11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38" fillId="22" borderId="14" xfId="0" applyFont="1" applyFill="1" applyBorder="1" applyAlignment="1">
      <alignment horizontal="center" vertical="center"/>
    </xf>
    <xf numFmtId="0" fontId="38" fillId="7" borderId="45" xfId="0" applyFont="1" applyFill="1" applyBorder="1" applyAlignment="1">
      <alignment horizontal="center" vertical="center"/>
    </xf>
    <xf numFmtId="0" fontId="38" fillId="20" borderId="6" xfId="0" applyFont="1" applyFill="1" applyBorder="1" applyAlignment="1">
      <alignment horizontal="center" vertical="center"/>
    </xf>
    <xf numFmtId="0" fontId="16" fillId="14" borderId="48" xfId="3" applyFont="1" applyFill="1" applyBorder="1" applyAlignment="1">
      <alignment horizontal="center" vertical="center"/>
    </xf>
    <xf numFmtId="1" fontId="1" fillId="2" borderId="20" xfId="0" applyNumberFormat="1" applyFont="1" applyFill="1" applyBorder="1" applyAlignment="1">
      <alignment horizontal="center" vertical="center"/>
    </xf>
    <xf numFmtId="0" fontId="38" fillId="22" borderId="49" xfId="0" applyFont="1" applyFill="1" applyBorder="1" applyAlignment="1">
      <alignment horizontal="center" vertical="center"/>
    </xf>
    <xf numFmtId="0" fontId="38" fillId="7" borderId="43" xfId="0" applyFont="1" applyFill="1" applyBorder="1" applyAlignment="1">
      <alignment horizontal="center" vertical="center"/>
    </xf>
    <xf numFmtId="0" fontId="38" fillId="20" borderId="43" xfId="0" applyFont="1" applyFill="1" applyBorder="1" applyAlignment="1">
      <alignment horizontal="center" vertical="center"/>
    </xf>
    <xf numFmtId="0" fontId="38" fillId="22" borderId="43" xfId="0" applyFont="1" applyFill="1" applyBorder="1" applyAlignment="1">
      <alignment horizontal="center" vertical="center"/>
    </xf>
    <xf numFmtId="0" fontId="38" fillId="7" borderId="8" xfId="0" applyFont="1" applyFill="1" applyBorder="1" applyAlignment="1">
      <alignment horizontal="center" vertical="center"/>
    </xf>
    <xf numFmtId="0" fontId="38" fillId="20" borderId="8" xfId="0" applyFont="1" applyFill="1" applyBorder="1" applyAlignment="1">
      <alignment horizontal="center" vertical="center"/>
    </xf>
    <xf numFmtId="0" fontId="38" fillId="4" borderId="11" xfId="0" applyFont="1" applyFill="1" applyBorder="1" applyAlignment="1">
      <alignment horizontal="center" vertical="center"/>
    </xf>
    <xf numFmtId="0" fontId="38" fillId="20" borderId="45" xfId="0" applyFont="1" applyFill="1" applyBorder="1" applyAlignment="1">
      <alignment horizontal="center" vertical="center"/>
    </xf>
    <xf numFmtId="0" fontId="40" fillId="22" borderId="50" xfId="0" applyFont="1" applyFill="1" applyBorder="1" applyAlignment="1">
      <alignment horizontal="center" vertical="center"/>
    </xf>
    <xf numFmtId="0" fontId="40" fillId="7" borderId="8" xfId="0" applyFont="1" applyFill="1" applyBorder="1" applyAlignment="1">
      <alignment horizontal="center" vertical="center"/>
    </xf>
    <xf numFmtId="0" fontId="40" fillId="20" borderId="8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38" fillId="21" borderId="50" xfId="0" applyFont="1" applyFill="1" applyBorder="1" applyAlignment="1">
      <alignment horizontal="center" vertical="center"/>
    </xf>
    <xf numFmtId="0" fontId="38" fillId="21" borderId="45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8" fillId="21" borderId="19" xfId="0" applyFont="1" applyFill="1" applyBorder="1" applyAlignment="1">
      <alignment horizontal="center" vertical="center"/>
    </xf>
    <xf numFmtId="0" fontId="38" fillId="21" borderId="8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9" borderId="51" xfId="0" applyFont="1" applyFill="1" applyBorder="1" applyAlignment="1">
      <alignment horizontal="center" vertical="center"/>
    </xf>
    <xf numFmtId="0" fontId="3" fillId="4" borderId="52" xfId="0" applyFont="1" applyFill="1" applyBorder="1" applyAlignment="1">
      <alignment horizontal="center" vertical="center"/>
    </xf>
    <xf numFmtId="0" fontId="3" fillId="9" borderId="52" xfId="0" applyFont="1" applyFill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26" fillId="23" borderId="1" xfId="0" applyFont="1" applyFill="1" applyBorder="1" applyAlignment="1">
      <alignment horizontal="center" vertical="center"/>
    </xf>
    <xf numFmtId="0" fontId="32" fillId="21" borderId="20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wrapText="1"/>
    </xf>
    <xf numFmtId="0" fontId="3" fillId="24" borderId="11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26" fillId="21" borderId="21" xfId="0" applyFont="1" applyFill="1" applyBorder="1" applyAlignment="1">
      <alignment horizontal="center" vertical="center"/>
    </xf>
    <xf numFmtId="0" fontId="27" fillId="21" borderId="20" xfId="0" applyFont="1" applyFill="1" applyBorder="1" applyAlignment="1">
      <alignment horizontal="center" vertical="center"/>
    </xf>
    <xf numFmtId="0" fontId="28" fillId="21" borderId="20" xfId="0" applyFont="1" applyFill="1" applyBorder="1" applyAlignment="1">
      <alignment horizontal="center" vertical="center"/>
    </xf>
    <xf numFmtId="0" fontId="29" fillId="21" borderId="20" xfId="0" applyFont="1" applyFill="1" applyBorder="1" applyAlignment="1">
      <alignment horizontal="center" vertical="center"/>
    </xf>
    <xf numFmtId="0" fontId="41" fillId="21" borderId="44" xfId="0" applyFont="1" applyFill="1" applyBorder="1" applyAlignment="1">
      <alignment horizontal="center" vertical="center"/>
    </xf>
    <xf numFmtId="0" fontId="32" fillId="23" borderId="11" xfId="0" applyFont="1" applyFill="1" applyBorder="1" applyAlignment="1">
      <alignment horizontal="center" vertical="center"/>
    </xf>
    <xf numFmtId="1" fontId="3" fillId="21" borderId="21" xfId="0" applyNumberFormat="1" applyFont="1" applyFill="1" applyBorder="1" applyAlignment="1">
      <alignment horizontal="center" vertical="center"/>
    </xf>
    <xf numFmtId="44" fontId="3" fillId="21" borderId="44" xfId="2" applyFont="1" applyFill="1" applyBorder="1" applyAlignment="1">
      <alignment horizontal="center" vertical="center"/>
    </xf>
    <xf numFmtId="0" fontId="3" fillId="21" borderId="19" xfId="0" applyFont="1" applyFill="1" applyBorder="1" applyAlignment="1">
      <alignment horizontal="center" vertical="center"/>
    </xf>
    <xf numFmtId="0" fontId="3" fillId="21" borderId="8" xfId="0" applyFont="1" applyFill="1" applyBorder="1" applyAlignment="1">
      <alignment horizontal="center" vertical="center"/>
    </xf>
    <xf numFmtId="0" fontId="37" fillId="19" borderId="30" xfId="0" applyFont="1" applyFill="1" applyBorder="1" applyAlignment="1">
      <alignment horizontal="center" vertical="center" wrapText="1"/>
    </xf>
    <xf numFmtId="0" fontId="38" fillId="22" borderId="19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0" fontId="38" fillId="7" borderId="25" xfId="0" applyFont="1" applyFill="1" applyBorder="1" applyAlignment="1">
      <alignment horizontal="center" vertical="center"/>
    </xf>
    <xf numFmtId="0" fontId="38" fillId="20" borderId="25" xfId="0" applyFont="1" applyFill="1" applyBorder="1" applyAlignment="1">
      <alignment horizontal="center" vertical="center"/>
    </xf>
    <xf numFmtId="0" fontId="40" fillId="22" borderId="8" xfId="0" applyFont="1" applyFill="1" applyBorder="1" applyAlignment="1">
      <alignment horizontal="center" vertical="center"/>
    </xf>
    <xf numFmtId="7" fontId="0" fillId="0" borderId="0" xfId="0" applyNumberFormat="1"/>
    <xf numFmtId="0" fontId="3" fillId="24" borderId="15" xfId="0" applyFont="1" applyFill="1" applyBorder="1" applyAlignment="1">
      <alignment horizontal="left" vertical="center"/>
    </xf>
    <xf numFmtId="0" fontId="3" fillId="24" borderId="5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5" fontId="4" fillId="2" borderId="3" xfId="0" applyNumberFormat="1" applyFont="1" applyFill="1" applyBorder="1" applyAlignment="1">
      <alignment horizontal="center" vertical="center"/>
    </xf>
    <xf numFmtId="15" fontId="4" fillId="2" borderId="4" xfId="0" applyNumberFormat="1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6" fillId="7" borderId="12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5">
    <cellStyle name="Milliers" xfId="1" builtinId="3"/>
    <cellStyle name="Monétaire" xfId="2" builtinId="4"/>
    <cellStyle name="Normal" xfId="0" builtinId="0"/>
    <cellStyle name="Normal 10" xfId="4"/>
    <cellStyle name="Normal 2" xfId="3"/>
  </cellStyles>
  <dxfs count="136"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C000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rgb="FFFFC000"/>
      </font>
    </dxf>
    <dxf>
      <font>
        <color theme="5" tint="0.39994506668294322"/>
      </font>
    </dxf>
    <dxf>
      <font>
        <color theme="9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C00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0"/>
      </font>
    </dxf>
    <dxf>
      <font>
        <color rgb="FFFF0000"/>
      </font>
    </dxf>
    <dxf>
      <font>
        <color theme="2"/>
      </font>
    </dxf>
    <dxf>
      <font>
        <color rgb="FF00B0F0"/>
      </font>
    </dxf>
    <dxf>
      <font>
        <color theme="8" tint="0.39994506668294322"/>
      </font>
    </dxf>
    <dxf>
      <font>
        <color theme="8" tint="0.39994506668294322"/>
      </font>
    </dxf>
    <dxf>
      <font>
        <color theme="4" tint="0.39994506668294322"/>
      </font>
    </dxf>
    <dxf>
      <font>
        <color theme="0"/>
      </font>
    </dxf>
    <dxf>
      <font>
        <color theme="4" tint="0.79998168889431442"/>
      </font>
    </dxf>
    <dxf>
      <font>
        <color theme="4" tint="0.79998168889431442"/>
      </font>
    </dxf>
    <dxf>
      <font>
        <color theme="2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F0"/>
      </font>
    </dxf>
    <dxf>
      <font>
        <color rgb="FF00B0F0"/>
      </font>
    </dxf>
    <dxf>
      <font>
        <color theme="2"/>
      </font>
    </dxf>
    <dxf>
      <font>
        <color theme="6" tint="0.79998168889431442"/>
      </font>
    </dxf>
    <dxf>
      <font>
        <color theme="6" tint="0.79998168889431442"/>
      </font>
    </dxf>
    <dxf>
      <font>
        <color rgb="FF00B0F0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228600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259080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259080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03"/>
  <sheetViews>
    <sheetView workbookViewId="0">
      <selection activeCell="A7" sqref="A7:C62"/>
    </sheetView>
  </sheetViews>
  <sheetFormatPr baseColWidth="10" defaultRowHeight="14.4" x14ac:dyDescent="0.3"/>
  <cols>
    <col min="1" max="1" width="10.5546875" style="16" customWidth="1"/>
    <col min="2" max="2" width="10.5546875" style="6" customWidth="1"/>
    <col min="3" max="3" width="7.109375" style="17" customWidth="1"/>
  </cols>
  <sheetData>
    <row r="1" spans="1:3" ht="16.2" thickBot="1" x14ac:dyDescent="0.35">
      <c r="A1" s="308" t="s">
        <v>0</v>
      </c>
      <c r="B1" s="309"/>
    </row>
    <row r="2" spans="1:3" x14ac:dyDescent="0.3">
      <c r="A2" s="310" t="s">
        <v>1</v>
      </c>
      <c r="B2" s="312" t="s">
        <v>124</v>
      </c>
    </row>
    <row r="3" spans="1:3" ht="15" thickBot="1" x14ac:dyDescent="0.35">
      <c r="A3" s="311"/>
      <c r="B3" s="313"/>
    </row>
    <row r="4" spans="1:3" x14ac:dyDescent="0.3">
      <c r="A4" s="1">
        <v>42614</v>
      </c>
      <c r="B4" s="2" t="s">
        <v>2</v>
      </c>
      <c r="C4" s="17">
        <f t="shared" ref="C4:C6" ca="1" si="0">INDIRECT("'"&amp;B4&amp;"'!B2")</f>
        <v>1000</v>
      </c>
    </row>
    <row r="5" spans="1:3" x14ac:dyDescent="0.3">
      <c r="A5" s="3">
        <v>42621</v>
      </c>
      <c r="B5" s="4" t="s">
        <v>3</v>
      </c>
      <c r="C5" s="17">
        <f t="shared" ca="1" si="0"/>
        <v>0</v>
      </c>
    </row>
    <row r="6" spans="1:3" x14ac:dyDescent="0.3">
      <c r="A6" s="3">
        <v>42628</v>
      </c>
      <c r="B6" s="4" t="s">
        <v>4</v>
      </c>
      <c r="C6" s="17">
        <f t="shared" ca="1" si="0"/>
        <v>0</v>
      </c>
    </row>
    <row r="7" spans="1:3" x14ac:dyDescent="0.3">
      <c r="A7" s="3"/>
      <c r="B7" s="4"/>
    </row>
    <row r="8" spans="1:3" x14ac:dyDescent="0.3">
      <c r="A8" s="3"/>
      <c r="B8" s="4"/>
    </row>
    <row r="9" spans="1:3" x14ac:dyDescent="0.3">
      <c r="A9" s="3"/>
      <c r="B9" s="4"/>
    </row>
    <row r="10" spans="1:3" x14ac:dyDescent="0.3">
      <c r="A10" s="3"/>
      <c r="B10" s="4"/>
    </row>
    <row r="11" spans="1:3" x14ac:dyDescent="0.3">
      <c r="A11" s="3"/>
      <c r="B11" s="4"/>
    </row>
    <row r="12" spans="1:3" x14ac:dyDescent="0.3">
      <c r="A12" s="3"/>
      <c r="B12" s="4"/>
    </row>
    <row r="13" spans="1:3" x14ac:dyDescent="0.3">
      <c r="A13" s="3"/>
      <c r="B13" s="4"/>
    </row>
    <row r="14" spans="1:3" x14ac:dyDescent="0.3">
      <c r="A14" s="3"/>
      <c r="B14" s="4"/>
    </row>
    <row r="15" spans="1:3" x14ac:dyDescent="0.3">
      <c r="A15" s="3"/>
      <c r="B15" s="4"/>
    </row>
    <row r="16" spans="1:3" x14ac:dyDescent="0.3">
      <c r="A16" s="3"/>
      <c r="B16" s="4"/>
    </row>
    <row r="17" spans="1:2" x14ac:dyDescent="0.3">
      <c r="A17" s="3"/>
      <c r="B17" s="4"/>
    </row>
    <row r="18" spans="1:2" x14ac:dyDescent="0.3">
      <c r="A18" s="3"/>
      <c r="B18" s="4"/>
    </row>
    <row r="19" spans="1:2" x14ac:dyDescent="0.3">
      <c r="A19" s="3"/>
      <c r="B19" s="4"/>
    </row>
    <row r="20" spans="1:2" x14ac:dyDescent="0.3">
      <c r="A20" s="3"/>
      <c r="B20" s="4"/>
    </row>
    <row r="21" spans="1:2" x14ac:dyDescent="0.3">
      <c r="A21" s="3"/>
      <c r="B21" s="4"/>
    </row>
    <row r="22" spans="1:2" x14ac:dyDescent="0.3">
      <c r="A22" s="3"/>
      <c r="B22" s="4"/>
    </row>
    <row r="23" spans="1:2" x14ac:dyDescent="0.3">
      <c r="A23" s="3"/>
      <c r="B23" s="4"/>
    </row>
    <row r="24" spans="1:2" x14ac:dyDescent="0.3">
      <c r="A24" s="3"/>
      <c r="B24" s="4"/>
    </row>
    <row r="25" spans="1:2" x14ac:dyDescent="0.3">
      <c r="A25" s="3"/>
      <c r="B25" s="4"/>
    </row>
    <row r="26" spans="1:2" x14ac:dyDescent="0.3">
      <c r="A26" s="3"/>
      <c r="B26" s="4"/>
    </row>
    <row r="27" spans="1:2" x14ac:dyDescent="0.3">
      <c r="A27" s="3"/>
      <c r="B27" s="4"/>
    </row>
    <row r="28" spans="1:2" x14ac:dyDescent="0.3">
      <c r="A28" s="3"/>
      <c r="B28" s="4"/>
    </row>
    <row r="29" spans="1:2" x14ac:dyDescent="0.3">
      <c r="A29" s="3"/>
      <c r="B29" s="4"/>
    </row>
    <row r="30" spans="1:2" x14ac:dyDescent="0.3">
      <c r="A30" s="3"/>
      <c r="B30" s="4"/>
    </row>
    <row r="31" spans="1:2" x14ac:dyDescent="0.3">
      <c r="A31" s="3"/>
      <c r="B31" s="4"/>
    </row>
    <row r="32" spans="1:2" x14ac:dyDescent="0.3">
      <c r="A32" s="5"/>
      <c r="B32" s="4"/>
    </row>
    <row r="33" spans="1:2" x14ac:dyDescent="0.3">
      <c r="A33" s="6"/>
      <c r="B33" s="7"/>
    </row>
    <row r="34" spans="1:2" x14ac:dyDescent="0.3">
      <c r="A34" s="8"/>
      <c r="B34" s="9"/>
    </row>
    <row r="35" spans="1:2" x14ac:dyDescent="0.3">
      <c r="A35" s="8"/>
      <c r="B35" s="9"/>
    </row>
    <row r="36" spans="1:2" x14ac:dyDescent="0.3">
      <c r="A36" s="8"/>
      <c r="B36" s="9"/>
    </row>
    <row r="37" spans="1:2" x14ac:dyDescent="0.3">
      <c r="A37" s="8"/>
      <c r="B37" s="9"/>
    </row>
    <row r="38" spans="1:2" x14ac:dyDescent="0.3">
      <c r="A38" s="6"/>
      <c r="B38" s="7"/>
    </row>
    <row r="39" spans="1:2" ht="15" thickBot="1" x14ac:dyDescent="0.35">
      <c r="A39" s="10"/>
      <c r="B39" s="11"/>
    </row>
    <row r="40" spans="1:2" ht="15" thickBot="1" x14ac:dyDescent="0.35">
      <c r="A40" s="6"/>
      <c r="B40" s="7"/>
    </row>
    <row r="41" spans="1:2" ht="15" thickBot="1" x14ac:dyDescent="0.35">
      <c r="A41" s="12"/>
      <c r="B41" s="13"/>
    </row>
    <row r="42" spans="1:2" x14ac:dyDescent="0.3">
      <c r="A42" s="14"/>
      <c r="B42" s="15"/>
    </row>
    <row r="43" spans="1:2" x14ac:dyDescent="0.3">
      <c r="A43" s="14"/>
      <c r="B43" s="15"/>
    </row>
    <row r="44" spans="1:2" x14ac:dyDescent="0.3">
      <c r="A44" s="14"/>
      <c r="B44" s="15"/>
    </row>
    <row r="45" spans="1:2" x14ac:dyDescent="0.3">
      <c r="A45" s="14"/>
      <c r="B45" s="15"/>
    </row>
    <row r="46" spans="1:2" x14ac:dyDescent="0.3">
      <c r="A46" s="14"/>
      <c r="B46" s="15"/>
    </row>
    <row r="47" spans="1:2" x14ac:dyDescent="0.3">
      <c r="A47" s="14"/>
      <c r="B47" s="15"/>
    </row>
    <row r="48" spans="1:2" x14ac:dyDescent="0.3">
      <c r="A48" s="14"/>
      <c r="B48" s="15"/>
    </row>
    <row r="49" spans="1:2" x14ac:dyDescent="0.3">
      <c r="A49" s="14"/>
      <c r="B49" s="15"/>
    </row>
    <row r="50" spans="1:2" x14ac:dyDescent="0.3">
      <c r="A50" s="14"/>
      <c r="B50" s="15"/>
    </row>
    <row r="51" spans="1:2" x14ac:dyDescent="0.3">
      <c r="A51" s="14"/>
      <c r="B51" s="15"/>
    </row>
    <row r="52" spans="1:2" x14ac:dyDescent="0.3">
      <c r="A52" s="14"/>
      <c r="B52" s="15"/>
    </row>
    <row r="53" spans="1:2" x14ac:dyDescent="0.3">
      <c r="A53" s="14"/>
      <c r="B53" s="15"/>
    </row>
    <row r="54" spans="1:2" x14ac:dyDescent="0.3">
      <c r="A54" s="14"/>
      <c r="B54" s="15"/>
    </row>
    <row r="55" spans="1:2" x14ac:dyDescent="0.3">
      <c r="A55" s="14"/>
      <c r="B55" s="15"/>
    </row>
    <row r="56" spans="1:2" x14ac:dyDescent="0.3">
      <c r="A56" s="14"/>
      <c r="B56" s="15"/>
    </row>
    <row r="57" spans="1:2" x14ac:dyDescent="0.3">
      <c r="A57" s="14"/>
      <c r="B57" s="15"/>
    </row>
    <row r="58" spans="1:2" x14ac:dyDescent="0.3">
      <c r="A58" s="14"/>
      <c r="B58" s="15"/>
    </row>
    <row r="59" spans="1:2" x14ac:dyDescent="0.3">
      <c r="A59" s="14"/>
      <c r="B59" s="15"/>
    </row>
    <row r="60" spans="1:2" x14ac:dyDescent="0.3">
      <c r="A60" s="14"/>
      <c r="B60" s="15"/>
    </row>
    <row r="61" spans="1:2" x14ac:dyDescent="0.3">
      <c r="A61" s="14"/>
      <c r="B61" s="15"/>
    </row>
    <row r="62" spans="1:2" x14ac:dyDescent="0.3">
      <c r="A62" s="14"/>
      <c r="B62" s="15"/>
    </row>
    <row r="63" spans="1:2" x14ac:dyDescent="0.3">
      <c r="A63" s="14"/>
      <c r="B63" s="15"/>
    </row>
    <row r="64" spans="1:2" x14ac:dyDescent="0.3">
      <c r="A64" s="14"/>
      <c r="B64" s="15"/>
    </row>
    <row r="65" spans="1:2" x14ac:dyDescent="0.3">
      <c r="A65" s="14"/>
      <c r="B65" s="15"/>
    </row>
    <row r="66" spans="1:2" x14ac:dyDescent="0.3">
      <c r="A66" s="14"/>
      <c r="B66" s="15"/>
    </row>
    <row r="67" spans="1:2" x14ac:dyDescent="0.3">
      <c r="A67" s="14"/>
      <c r="B67" s="15"/>
    </row>
    <row r="68" spans="1:2" x14ac:dyDescent="0.3">
      <c r="A68" s="14"/>
      <c r="B68" s="15"/>
    </row>
    <row r="69" spans="1:2" x14ac:dyDescent="0.3">
      <c r="A69" s="14"/>
      <c r="B69" s="15"/>
    </row>
    <row r="70" spans="1:2" x14ac:dyDescent="0.3">
      <c r="A70" s="14"/>
      <c r="B70" s="15"/>
    </row>
    <row r="71" spans="1:2" x14ac:dyDescent="0.3">
      <c r="A71" s="14"/>
      <c r="B71" s="15"/>
    </row>
    <row r="72" spans="1:2" x14ac:dyDescent="0.3">
      <c r="A72" s="14"/>
      <c r="B72" s="15"/>
    </row>
    <row r="73" spans="1:2" x14ac:dyDescent="0.3">
      <c r="A73" s="14"/>
      <c r="B73" s="15"/>
    </row>
    <row r="74" spans="1:2" x14ac:dyDescent="0.3">
      <c r="A74" s="14"/>
      <c r="B74" s="15"/>
    </row>
    <row r="75" spans="1:2" x14ac:dyDescent="0.3">
      <c r="A75" s="14"/>
      <c r="B75" s="15"/>
    </row>
    <row r="76" spans="1:2" x14ac:dyDescent="0.3">
      <c r="A76" s="14"/>
      <c r="B76" s="15"/>
    </row>
    <row r="77" spans="1:2" x14ac:dyDescent="0.3">
      <c r="A77" s="14"/>
      <c r="B77" s="15"/>
    </row>
    <row r="78" spans="1:2" x14ac:dyDescent="0.3">
      <c r="A78" s="14"/>
      <c r="B78" s="15"/>
    </row>
    <row r="79" spans="1:2" x14ac:dyDescent="0.3">
      <c r="A79" s="14"/>
      <c r="B79" s="15"/>
    </row>
    <row r="80" spans="1:2" x14ac:dyDescent="0.3">
      <c r="A80" s="14"/>
      <c r="B80" s="15"/>
    </row>
    <row r="81" spans="1:2" x14ac:dyDescent="0.3">
      <c r="A81" s="14"/>
      <c r="B81" s="15"/>
    </row>
    <row r="82" spans="1:2" x14ac:dyDescent="0.3">
      <c r="A82" s="14"/>
      <c r="B82" s="15"/>
    </row>
    <row r="83" spans="1:2" x14ac:dyDescent="0.3">
      <c r="A83" s="14"/>
      <c r="B83" s="15"/>
    </row>
    <row r="84" spans="1:2" x14ac:dyDescent="0.3">
      <c r="A84" s="14"/>
      <c r="B84" s="15"/>
    </row>
    <row r="85" spans="1:2" x14ac:dyDescent="0.3">
      <c r="A85" s="14"/>
      <c r="B85" s="15"/>
    </row>
    <row r="86" spans="1:2" x14ac:dyDescent="0.3">
      <c r="A86" s="14"/>
      <c r="B86" s="15"/>
    </row>
    <row r="87" spans="1:2" x14ac:dyDescent="0.3">
      <c r="A87" s="14"/>
      <c r="B87" s="15"/>
    </row>
    <row r="88" spans="1:2" x14ac:dyDescent="0.3">
      <c r="A88" s="14"/>
      <c r="B88" s="15"/>
    </row>
    <row r="89" spans="1:2" x14ac:dyDescent="0.3">
      <c r="A89" s="14"/>
      <c r="B89" s="15"/>
    </row>
    <row r="90" spans="1:2" x14ac:dyDescent="0.3">
      <c r="A90" s="14"/>
      <c r="B90" s="15"/>
    </row>
    <row r="91" spans="1:2" x14ac:dyDescent="0.3">
      <c r="A91" s="14"/>
      <c r="B91" s="15"/>
    </row>
    <row r="92" spans="1:2" x14ac:dyDescent="0.3">
      <c r="A92" s="14"/>
      <c r="B92" s="15"/>
    </row>
    <row r="93" spans="1:2" x14ac:dyDescent="0.3">
      <c r="A93" s="14"/>
      <c r="B93" s="15"/>
    </row>
    <row r="94" spans="1:2" x14ac:dyDescent="0.3">
      <c r="A94" s="14"/>
      <c r="B94" s="15"/>
    </row>
    <row r="95" spans="1:2" x14ac:dyDescent="0.3">
      <c r="A95" s="14"/>
      <c r="B95" s="15"/>
    </row>
    <row r="96" spans="1:2" x14ac:dyDescent="0.3">
      <c r="A96" s="14"/>
      <c r="B96" s="15"/>
    </row>
    <row r="97" spans="1:2" x14ac:dyDescent="0.3">
      <c r="A97" s="14"/>
      <c r="B97" s="15"/>
    </row>
    <row r="98" spans="1:2" x14ac:dyDescent="0.3">
      <c r="A98" s="14"/>
      <c r="B98" s="15"/>
    </row>
    <row r="99" spans="1:2" x14ac:dyDescent="0.3">
      <c r="A99" s="14"/>
      <c r="B99" s="15"/>
    </row>
    <row r="100" spans="1:2" x14ac:dyDescent="0.3">
      <c r="A100" s="14"/>
      <c r="B100" s="15"/>
    </row>
    <row r="101" spans="1:2" x14ac:dyDescent="0.3">
      <c r="A101" s="14"/>
      <c r="B101" s="15"/>
    </row>
    <row r="102" spans="1:2" x14ac:dyDescent="0.3">
      <c r="A102" s="14"/>
      <c r="B102" s="15"/>
    </row>
    <row r="103" spans="1:2" x14ac:dyDescent="0.3">
      <c r="A103" s="14"/>
      <c r="B103" s="15"/>
    </row>
    <row r="104" spans="1:2" x14ac:dyDescent="0.3">
      <c r="A104" s="14"/>
      <c r="B104" s="15"/>
    </row>
    <row r="105" spans="1:2" x14ac:dyDescent="0.3">
      <c r="A105" s="14"/>
      <c r="B105" s="15"/>
    </row>
    <row r="106" spans="1:2" x14ac:dyDescent="0.3">
      <c r="A106" s="14"/>
      <c r="B106" s="15"/>
    </row>
    <row r="107" spans="1:2" x14ac:dyDescent="0.3">
      <c r="A107" s="14"/>
      <c r="B107" s="15"/>
    </row>
    <row r="108" spans="1:2" x14ac:dyDescent="0.3">
      <c r="A108" s="14"/>
      <c r="B108" s="15"/>
    </row>
    <row r="109" spans="1:2" x14ac:dyDescent="0.3">
      <c r="A109" s="14"/>
      <c r="B109" s="15"/>
    </row>
    <row r="110" spans="1:2" x14ac:dyDescent="0.3">
      <c r="A110" s="14"/>
      <c r="B110" s="15"/>
    </row>
    <row r="111" spans="1:2" x14ac:dyDescent="0.3">
      <c r="A111" s="14"/>
      <c r="B111" s="15"/>
    </row>
    <row r="112" spans="1:2" x14ac:dyDescent="0.3">
      <c r="A112" s="14"/>
      <c r="B112" s="15"/>
    </row>
    <row r="113" spans="1:2" x14ac:dyDescent="0.3">
      <c r="A113" s="14"/>
      <c r="B113" s="15"/>
    </row>
    <row r="114" spans="1:2" x14ac:dyDescent="0.3">
      <c r="A114" s="14"/>
      <c r="B114" s="15"/>
    </row>
    <row r="115" spans="1:2" x14ac:dyDescent="0.3">
      <c r="A115" s="14"/>
      <c r="B115" s="15"/>
    </row>
    <row r="116" spans="1:2" x14ac:dyDescent="0.3">
      <c r="A116" s="14"/>
      <c r="B116" s="15"/>
    </row>
    <row r="117" spans="1:2" x14ac:dyDescent="0.3">
      <c r="A117" s="14"/>
      <c r="B117" s="15"/>
    </row>
    <row r="118" spans="1:2" x14ac:dyDescent="0.3">
      <c r="A118" s="14"/>
      <c r="B118" s="15"/>
    </row>
    <row r="119" spans="1:2" x14ac:dyDescent="0.3">
      <c r="A119" s="14"/>
      <c r="B119" s="15"/>
    </row>
    <row r="120" spans="1:2" x14ac:dyDescent="0.3">
      <c r="A120" s="14"/>
      <c r="B120" s="15"/>
    </row>
    <row r="121" spans="1:2" x14ac:dyDescent="0.3">
      <c r="A121" s="14"/>
      <c r="B121" s="15"/>
    </row>
    <row r="122" spans="1:2" x14ac:dyDescent="0.3">
      <c r="A122" s="14"/>
      <c r="B122" s="15"/>
    </row>
    <row r="123" spans="1:2" x14ac:dyDescent="0.3">
      <c r="A123" s="14"/>
      <c r="B123" s="15"/>
    </row>
    <row r="124" spans="1:2" x14ac:dyDescent="0.3">
      <c r="A124" s="14"/>
      <c r="B124" s="15"/>
    </row>
    <row r="125" spans="1:2" x14ac:dyDescent="0.3">
      <c r="A125" s="14"/>
      <c r="B125" s="15"/>
    </row>
    <row r="126" spans="1:2" x14ac:dyDescent="0.3">
      <c r="A126" s="14"/>
      <c r="B126" s="15"/>
    </row>
    <row r="127" spans="1:2" x14ac:dyDescent="0.3">
      <c r="A127" s="14"/>
      <c r="B127" s="15"/>
    </row>
    <row r="128" spans="1:2" x14ac:dyDescent="0.3">
      <c r="A128" s="14"/>
      <c r="B128" s="15"/>
    </row>
    <row r="129" spans="1:2" x14ac:dyDescent="0.3">
      <c r="A129" s="14"/>
      <c r="B129" s="15"/>
    </row>
    <row r="130" spans="1:2" x14ac:dyDescent="0.3">
      <c r="A130" s="14"/>
      <c r="B130" s="15"/>
    </row>
    <row r="131" spans="1:2" x14ac:dyDescent="0.3">
      <c r="A131" s="14"/>
      <c r="B131" s="15"/>
    </row>
    <row r="132" spans="1:2" x14ac:dyDescent="0.3">
      <c r="A132" s="14"/>
      <c r="B132" s="15"/>
    </row>
    <row r="133" spans="1:2" x14ac:dyDescent="0.3">
      <c r="A133" s="14"/>
      <c r="B133" s="15"/>
    </row>
    <row r="134" spans="1:2" x14ac:dyDescent="0.3">
      <c r="A134" s="14"/>
      <c r="B134" s="15"/>
    </row>
    <row r="135" spans="1:2" x14ac:dyDescent="0.3">
      <c r="A135" s="14"/>
      <c r="B135" s="15"/>
    </row>
    <row r="136" spans="1:2" x14ac:dyDescent="0.3">
      <c r="A136" s="14"/>
      <c r="B136" s="15"/>
    </row>
    <row r="137" spans="1:2" x14ac:dyDescent="0.3">
      <c r="A137" s="14"/>
      <c r="B137" s="15"/>
    </row>
    <row r="138" spans="1:2" x14ac:dyDescent="0.3">
      <c r="A138" s="14"/>
      <c r="B138" s="15"/>
    </row>
    <row r="139" spans="1:2" x14ac:dyDescent="0.3">
      <c r="A139" s="14"/>
      <c r="B139" s="15"/>
    </row>
    <row r="140" spans="1:2" x14ac:dyDescent="0.3">
      <c r="A140" s="14"/>
      <c r="B140" s="15"/>
    </row>
    <row r="141" spans="1:2" x14ac:dyDescent="0.3">
      <c r="A141" s="14"/>
      <c r="B141" s="15"/>
    </row>
    <row r="142" spans="1:2" x14ac:dyDescent="0.3">
      <c r="A142" s="14"/>
      <c r="B142" s="15"/>
    </row>
    <row r="143" spans="1:2" x14ac:dyDescent="0.3">
      <c r="A143" s="14"/>
      <c r="B143" s="15"/>
    </row>
    <row r="144" spans="1:2" x14ac:dyDescent="0.3">
      <c r="A144" s="14"/>
      <c r="B144" s="15"/>
    </row>
    <row r="145" spans="1:2" x14ac:dyDescent="0.3">
      <c r="A145" s="14"/>
      <c r="B145" s="15"/>
    </row>
    <row r="146" spans="1:2" x14ac:dyDescent="0.3">
      <c r="A146" s="14"/>
      <c r="B146" s="15"/>
    </row>
    <row r="147" spans="1:2" x14ac:dyDescent="0.3">
      <c r="A147" s="14"/>
      <c r="B147" s="15"/>
    </row>
    <row r="148" spans="1:2" x14ac:dyDescent="0.3">
      <c r="A148" s="14"/>
      <c r="B148" s="15"/>
    </row>
    <row r="149" spans="1:2" x14ac:dyDescent="0.3">
      <c r="A149" s="14"/>
      <c r="B149" s="15"/>
    </row>
    <row r="150" spans="1:2" x14ac:dyDescent="0.3">
      <c r="A150" s="14"/>
      <c r="B150" s="15"/>
    </row>
    <row r="151" spans="1:2" x14ac:dyDescent="0.3">
      <c r="A151" s="14"/>
      <c r="B151" s="15"/>
    </row>
    <row r="152" spans="1:2" x14ac:dyDescent="0.3">
      <c r="A152" s="14"/>
      <c r="B152" s="15"/>
    </row>
    <row r="153" spans="1:2" x14ac:dyDescent="0.3">
      <c r="A153" s="14"/>
      <c r="B153" s="15"/>
    </row>
    <row r="154" spans="1:2" x14ac:dyDescent="0.3">
      <c r="A154" s="14"/>
      <c r="B154" s="15"/>
    </row>
    <row r="155" spans="1:2" x14ac:dyDescent="0.3">
      <c r="A155" s="14"/>
      <c r="B155" s="15"/>
    </row>
    <row r="156" spans="1:2" x14ac:dyDescent="0.3">
      <c r="A156" s="14"/>
      <c r="B156" s="15"/>
    </row>
    <row r="157" spans="1:2" x14ac:dyDescent="0.3">
      <c r="A157" s="14"/>
      <c r="B157" s="15"/>
    </row>
    <row r="158" spans="1:2" x14ac:dyDescent="0.3">
      <c r="A158" s="14"/>
      <c r="B158" s="15"/>
    </row>
    <row r="159" spans="1:2" x14ac:dyDescent="0.3">
      <c r="A159" s="14"/>
      <c r="B159" s="15"/>
    </row>
    <row r="160" spans="1:2" x14ac:dyDescent="0.3">
      <c r="A160" s="14"/>
      <c r="B160" s="15"/>
    </row>
    <row r="161" spans="1:2" x14ac:dyDescent="0.3">
      <c r="A161" s="14"/>
      <c r="B161" s="15"/>
    </row>
    <row r="162" spans="1:2" x14ac:dyDescent="0.3">
      <c r="A162" s="14"/>
      <c r="B162" s="15"/>
    </row>
    <row r="163" spans="1:2" x14ac:dyDescent="0.3">
      <c r="A163" s="14"/>
      <c r="B163" s="15"/>
    </row>
    <row r="164" spans="1:2" x14ac:dyDescent="0.3">
      <c r="A164" s="14"/>
      <c r="B164" s="15"/>
    </row>
    <row r="165" spans="1:2" x14ac:dyDescent="0.3">
      <c r="A165" s="14"/>
      <c r="B165" s="15"/>
    </row>
    <row r="166" spans="1:2" x14ac:dyDescent="0.3">
      <c r="A166" s="14"/>
      <c r="B166" s="15"/>
    </row>
    <row r="167" spans="1:2" x14ac:dyDescent="0.3">
      <c r="A167" s="14"/>
      <c r="B167" s="15"/>
    </row>
    <row r="168" spans="1:2" x14ac:dyDescent="0.3">
      <c r="A168" s="14"/>
      <c r="B168" s="15"/>
    </row>
    <row r="169" spans="1:2" x14ac:dyDescent="0.3">
      <c r="A169" s="14"/>
      <c r="B169" s="15"/>
    </row>
    <row r="170" spans="1:2" x14ac:dyDescent="0.3">
      <c r="A170" s="14"/>
      <c r="B170" s="15"/>
    </row>
    <row r="171" spans="1:2" x14ac:dyDescent="0.3">
      <c r="A171" s="14"/>
      <c r="B171" s="15"/>
    </row>
    <row r="172" spans="1:2" x14ac:dyDescent="0.3">
      <c r="A172" s="14"/>
      <c r="B172" s="15"/>
    </row>
    <row r="173" spans="1:2" x14ac:dyDescent="0.3">
      <c r="A173" s="14"/>
      <c r="B173" s="15"/>
    </row>
    <row r="174" spans="1:2" x14ac:dyDescent="0.3">
      <c r="A174" s="14"/>
      <c r="B174" s="15"/>
    </row>
    <row r="175" spans="1:2" x14ac:dyDescent="0.3">
      <c r="A175" s="14"/>
      <c r="B175" s="15"/>
    </row>
    <row r="176" spans="1:2" x14ac:dyDescent="0.3">
      <c r="A176" s="14"/>
      <c r="B176" s="15"/>
    </row>
    <row r="177" spans="1:2" x14ac:dyDescent="0.3">
      <c r="A177" s="14"/>
      <c r="B177" s="15"/>
    </row>
    <row r="178" spans="1:2" x14ac:dyDescent="0.3">
      <c r="A178" s="14"/>
      <c r="B178" s="15"/>
    </row>
    <row r="179" spans="1:2" x14ac:dyDescent="0.3">
      <c r="A179" s="14"/>
      <c r="B179" s="15"/>
    </row>
    <row r="180" spans="1:2" x14ac:dyDescent="0.3">
      <c r="A180" s="14"/>
      <c r="B180" s="15"/>
    </row>
    <row r="181" spans="1:2" x14ac:dyDescent="0.3">
      <c r="A181" s="14"/>
      <c r="B181" s="15"/>
    </row>
    <row r="182" spans="1:2" x14ac:dyDescent="0.3">
      <c r="A182" s="14"/>
      <c r="B182" s="15"/>
    </row>
    <row r="183" spans="1:2" x14ac:dyDescent="0.3">
      <c r="A183" s="14"/>
      <c r="B183" s="15"/>
    </row>
    <row r="184" spans="1:2" x14ac:dyDescent="0.3">
      <c r="A184" s="14"/>
      <c r="B184" s="15"/>
    </row>
    <row r="185" spans="1:2" x14ac:dyDescent="0.3">
      <c r="A185" s="14"/>
      <c r="B185" s="15"/>
    </row>
    <row r="186" spans="1:2" x14ac:dyDescent="0.3">
      <c r="A186" s="14"/>
      <c r="B186" s="15"/>
    </row>
    <row r="187" spans="1:2" x14ac:dyDescent="0.3">
      <c r="A187" s="14"/>
      <c r="B187" s="15"/>
    </row>
    <row r="188" spans="1:2" x14ac:dyDescent="0.3">
      <c r="A188" s="14"/>
      <c r="B188" s="15"/>
    </row>
    <row r="189" spans="1:2" x14ac:dyDescent="0.3">
      <c r="A189" s="14"/>
      <c r="B189" s="15"/>
    </row>
    <row r="190" spans="1:2" x14ac:dyDescent="0.3">
      <c r="A190" s="14"/>
      <c r="B190" s="15"/>
    </row>
    <row r="191" spans="1:2" x14ac:dyDescent="0.3">
      <c r="A191" s="14"/>
      <c r="B191" s="15"/>
    </row>
    <row r="192" spans="1:2" x14ac:dyDescent="0.3">
      <c r="A192" s="14"/>
      <c r="B192" s="15"/>
    </row>
    <row r="193" spans="1:2" x14ac:dyDescent="0.3">
      <c r="A193" s="14"/>
      <c r="B193" s="15"/>
    </row>
    <row r="194" spans="1:2" x14ac:dyDescent="0.3">
      <c r="A194" s="14"/>
      <c r="B194" s="15"/>
    </row>
    <row r="195" spans="1:2" x14ac:dyDescent="0.3">
      <c r="A195" s="14"/>
      <c r="B195" s="15"/>
    </row>
    <row r="196" spans="1:2" x14ac:dyDescent="0.3">
      <c r="A196" s="14"/>
      <c r="B196" s="15"/>
    </row>
    <row r="197" spans="1:2" x14ac:dyDescent="0.3">
      <c r="A197" s="14"/>
      <c r="B197" s="15"/>
    </row>
    <row r="198" spans="1:2" x14ac:dyDescent="0.3">
      <c r="A198" s="14"/>
      <c r="B198" s="15"/>
    </row>
    <row r="199" spans="1:2" x14ac:dyDescent="0.3">
      <c r="A199" s="14"/>
      <c r="B199" s="15"/>
    </row>
    <row r="200" spans="1:2" x14ac:dyDescent="0.3">
      <c r="A200" s="14"/>
      <c r="B200" s="15"/>
    </row>
    <row r="201" spans="1:2" x14ac:dyDescent="0.3">
      <c r="A201" s="14"/>
      <c r="B201" s="15"/>
    </row>
    <row r="202" spans="1:2" x14ac:dyDescent="0.3">
      <c r="A202" s="14"/>
      <c r="B202" s="15"/>
    </row>
    <row r="203" spans="1:2" x14ac:dyDescent="0.3">
      <c r="A203" s="14"/>
      <c r="B203" s="15"/>
    </row>
    <row r="204" spans="1:2" x14ac:dyDescent="0.3">
      <c r="A204" s="14"/>
      <c r="B204" s="15"/>
    </row>
    <row r="205" spans="1:2" x14ac:dyDescent="0.3">
      <c r="A205" s="14"/>
      <c r="B205" s="15"/>
    </row>
    <row r="206" spans="1:2" x14ac:dyDescent="0.3">
      <c r="A206" s="14"/>
      <c r="B206" s="15"/>
    </row>
    <row r="207" spans="1:2" x14ac:dyDescent="0.3">
      <c r="A207" s="14"/>
      <c r="B207" s="15"/>
    </row>
    <row r="208" spans="1:2" x14ac:dyDescent="0.3">
      <c r="A208" s="14"/>
      <c r="B208" s="15"/>
    </row>
    <row r="209" spans="1:2" x14ac:dyDescent="0.3">
      <c r="A209" s="14"/>
      <c r="B209" s="15"/>
    </row>
    <row r="210" spans="1:2" x14ac:dyDescent="0.3">
      <c r="A210" s="14"/>
      <c r="B210" s="15"/>
    </row>
    <row r="211" spans="1:2" x14ac:dyDescent="0.3">
      <c r="A211" s="14"/>
      <c r="B211" s="15"/>
    </row>
    <row r="212" spans="1:2" x14ac:dyDescent="0.3">
      <c r="A212" s="14"/>
      <c r="B212" s="15"/>
    </row>
    <row r="213" spans="1:2" x14ac:dyDescent="0.3">
      <c r="A213" s="14"/>
      <c r="B213" s="15"/>
    </row>
    <row r="214" spans="1:2" x14ac:dyDescent="0.3">
      <c r="A214" s="14"/>
      <c r="B214" s="15"/>
    </row>
    <row r="215" spans="1:2" x14ac:dyDescent="0.3">
      <c r="A215" s="14"/>
      <c r="B215" s="15"/>
    </row>
    <row r="216" spans="1:2" x14ac:dyDescent="0.3">
      <c r="A216" s="14"/>
      <c r="B216" s="15"/>
    </row>
    <row r="217" spans="1:2" x14ac:dyDescent="0.3">
      <c r="A217" s="14"/>
      <c r="B217" s="15"/>
    </row>
    <row r="218" spans="1:2" x14ac:dyDescent="0.3">
      <c r="A218" s="14"/>
      <c r="B218" s="15"/>
    </row>
    <row r="219" spans="1:2" x14ac:dyDescent="0.3">
      <c r="A219" s="14"/>
      <c r="B219" s="15"/>
    </row>
    <row r="220" spans="1:2" x14ac:dyDescent="0.3">
      <c r="A220" s="14"/>
      <c r="B220" s="15"/>
    </row>
    <row r="221" spans="1:2" x14ac:dyDescent="0.3">
      <c r="A221" s="14"/>
      <c r="B221" s="15"/>
    </row>
    <row r="222" spans="1:2" x14ac:dyDescent="0.3">
      <c r="A222" s="14"/>
      <c r="B222" s="15"/>
    </row>
    <row r="223" spans="1:2" x14ac:dyDescent="0.3">
      <c r="A223" s="14"/>
      <c r="B223" s="15"/>
    </row>
    <row r="224" spans="1:2" x14ac:dyDescent="0.3">
      <c r="A224" s="14"/>
      <c r="B224" s="15"/>
    </row>
    <row r="225" spans="1:2" x14ac:dyDescent="0.3">
      <c r="A225" s="14"/>
      <c r="B225" s="15"/>
    </row>
    <row r="226" spans="1:2" x14ac:dyDescent="0.3">
      <c r="A226" s="14"/>
      <c r="B226" s="15"/>
    </row>
    <row r="227" spans="1:2" x14ac:dyDescent="0.3">
      <c r="A227" s="14"/>
      <c r="B227" s="15"/>
    </row>
    <row r="228" spans="1:2" x14ac:dyDescent="0.3">
      <c r="A228" s="14"/>
      <c r="B228" s="15"/>
    </row>
    <row r="229" spans="1:2" x14ac:dyDescent="0.3">
      <c r="A229" s="14"/>
      <c r="B229" s="15"/>
    </row>
    <row r="230" spans="1:2" x14ac:dyDescent="0.3">
      <c r="A230" s="14"/>
      <c r="B230" s="15"/>
    </row>
    <row r="231" spans="1:2" x14ac:dyDescent="0.3">
      <c r="A231" s="14"/>
      <c r="B231" s="15"/>
    </row>
    <row r="232" spans="1:2" x14ac:dyDescent="0.3">
      <c r="A232" s="14"/>
      <c r="B232" s="15"/>
    </row>
    <row r="233" spans="1:2" x14ac:dyDescent="0.3">
      <c r="A233" s="14"/>
      <c r="B233" s="15"/>
    </row>
    <row r="234" spans="1:2" x14ac:dyDescent="0.3">
      <c r="A234" s="14"/>
      <c r="B234" s="15"/>
    </row>
    <row r="235" spans="1:2" x14ac:dyDescent="0.3">
      <c r="A235" s="14"/>
      <c r="B235" s="15"/>
    </row>
    <row r="236" spans="1:2" x14ac:dyDescent="0.3">
      <c r="A236" s="14"/>
      <c r="B236" s="15"/>
    </row>
    <row r="237" spans="1:2" x14ac:dyDescent="0.3">
      <c r="A237" s="14"/>
      <c r="B237" s="15"/>
    </row>
    <row r="238" spans="1:2" x14ac:dyDescent="0.3">
      <c r="A238" s="14"/>
      <c r="B238" s="15"/>
    </row>
    <row r="239" spans="1:2" x14ac:dyDescent="0.3">
      <c r="A239" s="14"/>
      <c r="B239" s="15"/>
    </row>
    <row r="240" spans="1:2" x14ac:dyDescent="0.3">
      <c r="A240" s="14"/>
      <c r="B240" s="15"/>
    </row>
    <row r="241" spans="1:2" x14ac:dyDescent="0.3">
      <c r="A241" s="14"/>
      <c r="B241" s="15"/>
    </row>
    <row r="242" spans="1:2" x14ac:dyDescent="0.3">
      <c r="A242" s="14"/>
      <c r="B242" s="15"/>
    </row>
    <row r="243" spans="1:2" x14ac:dyDescent="0.3">
      <c r="A243" s="14"/>
      <c r="B243" s="15"/>
    </row>
    <row r="244" spans="1:2" x14ac:dyDescent="0.3">
      <c r="A244" s="14"/>
      <c r="B244" s="15"/>
    </row>
    <row r="245" spans="1:2" x14ac:dyDescent="0.3">
      <c r="A245" s="14"/>
      <c r="B245" s="15"/>
    </row>
    <row r="246" spans="1:2" x14ac:dyDescent="0.3">
      <c r="A246" s="14"/>
      <c r="B246" s="15"/>
    </row>
    <row r="247" spans="1:2" x14ac:dyDescent="0.3">
      <c r="A247" s="14"/>
      <c r="B247" s="15"/>
    </row>
    <row r="248" spans="1:2" x14ac:dyDescent="0.3">
      <c r="A248" s="14"/>
      <c r="B248" s="15"/>
    </row>
    <row r="249" spans="1:2" x14ac:dyDescent="0.3">
      <c r="A249" s="14"/>
      <c r="B249" s="15"/>
    </row>
    <row r="250" spans="1:2" x14ac:dyDescent="0.3">
      <c r="A250" s="14"/>
      <c r="B250" s="15"/>
    </row>
    <row r="251" spans="1:2" x14ac:dyDescent="0.3">
      <c r="A251" s="14"/>
      <c r="B251" s="15"/>
    </row>
    <row r="252" spans="1:2" x14ac:dyDescent="0.3">
      <c r="A252" s="14"/>
      <c r="B252" s="15"/>
    </row>
    <row r="253" spans="1:2" x14ac:dyDescent="0.3">
      <c r="A253" s="14"/>
      <c r="B253" s="15"/>
    </row>
    <row r="254" spans="1:2" x14ac:dyDescent="0.3">
      <c r="A254" s="14"/>
      <c r="B254" s="15"/>
    </row>
    <row r="255" spans="1:2" x14ac:dyDescent="0.3">
      <c r="A255" s="14"/>
      <c r="B255" s="15"/>
    </row>
    <row r="256" spans="1:2" x14ac:dyDescent="0.3">
      <c r="A256" s="14"/>
      <c r="B256" s="15"/>
    </row>
    <row r="257" spans="1:2" x14ac:dyDescent="0.3">
      <c r="A257" s="14"/>
      <c r="B257" s="15"/>
    </row>
    <row r="258" spans="1:2" x14ac:dyDescent="0.3">
      <c r="A258" s="14"/>
      <c r="B258" s="15"/>
    </row>
    <row r="259" spans="1:2" x14ac:dyDescent="0.3">
      <c r="A259" s="14"/>
      <c r="B259" s="15"/>
    </row>
    <row r="260" spans="1:2" x14ac:dyDescent="0.3">
      <c r="A260" s="14"/>
      <c r="B260" s="15"/>
    </row>
    <row r="261" spans="1:2" x14ac:dyDescent="0.3">
      <c r="A261" s="14"/>
      <c r="B261" s="15"/>
    </row>
    <row r="262" spans="1:2" x14ac:dyDescent="0.3">
      <c r="A262" s="14"/>
      <c r="B262" s="15"/>
    </row>
    <row r="263" spans="1:2" x14ac:dyDescent="0.3">
      <c r="A263" s="14"/>
      <c r="B263" s="15"/>
    </row>
    <row r="264" spans="1:2" x14ac:dyDescent="0.3">
      <c r="A264" s="14"/>
      <c r="B264" s="15"/>
    </row>
    <row r="265" spans="1:2" x14ac:dyDescent="0.3">
      <c r="A265" s="14"/>
      <c r="B265" s="15"/>
    </row>
    <row r="266" spans="1:2" x14ac:dyDescent="0.3">
      <c r="A266" s="14"/>
      <c r="B266" s="15"/>
    </row>
    <row r="267" spans="1:2" x14ac:dyDescent="0.3">
      <c r="A267" s="14"/>
      <c r="B267" s="15"/>
    </row>
    <row r="268" spans="1:2" x14ac:dyDescent="0.3">
      <c r="A268" s="14"/>
      <c r="B268" s="15"/>
    </row>
    <row r="269" spans="1:2" x14ac:dyDescent="0.3">
      <c r="A269" s="14"/>
      <c r="B269" s="15"/>
    </row>
    <row r="270" spans="1:2" x14ac:dyDescent="0.3">
      <c r="A270" s="14"/>
      <c r="B270" s="15"/>
    </row>
    <row r="271" spans="1:2" x14ac:dyDescent="0.3">
      <c r="A271" s="14"/>
      <c r="B271" s="15"/>
    </row>
    <row r="272" spans="1:2" x14ac:dyDescent="0.3">
      <c r="A272" s="14"/>
      <c r="B272" s="15"/>
    </row>
    <row r="273" spans="1:2" x14ac:dyDescent="0.3">
      <c r="A273" s="14"/>
      <c r="B273" s="15"/>
    </row>
    <row r="274" spans="1:2" x14ac:dyDescent="0.3">
      <c r="A274" s="14"/>
      <c r="B274" s="15"/>
    </row>
    <row r="275" spans="1:2" x14ac:dyDescent="0.3">
      <c r="A275" s="14"/>
      <c r="B275" s="15"/>
    </row>
    <row r="276" spans="1:2" x14ac:dyDescent="0.3">
      <c r="A276" s="14"/>
      <c r="B276" s="15"/>
    </row>
    <row r="277" spans="1:2" x14ac:dyDescent="0.3">
      <c r="A277" s="14"/>
      <c r="B277" s="15"/>
    </row>
    <row r="278" spans="1:2" x14ac:dyDescent="0.3">
      <c r="A278" s="14"/>
      <c r="B278" s="15"/>
    </row>
    <row r="279" spans="1:2" x14ac:dyDescent="0.3">
      <c r="A279" s="14"/>
      <c r="B279" s="15"/>
    </row>
    <row r="280" spans="1:2" x14ac:dyDescent="0.3">
      <c r="A280" s="14"/>
      <c r="B280" s="15"/>
    </row>
    <row r="281" spans="1:2" x14ac:dyDescent="0.3">
      <c r="A281" s="14"/>
      <c r="B281" s="15"/>
    </row>
    <row r="282" spans="1:2" x14ac:dyDescent="0.3">
      <c r="A282" s="14"/>
      <c r="B282" s="15"/>
    </row>
    <row r="283" spans="1:2" x14ac:dyDescent="0.3">
      <c r="A283" s="14"/>
      <c r="B283" s="15"/>
    </row>
    <row r="284" spans="1:2" x14ac:dyDescent="0.3">
      <c r="A284" s="14"/>
      <c r="B284" s="15"/>
    </row>
    <row r="285" spans="1:2" x14ac:dyDescent="0.3">
      <c r="A285" s="14"/>
      <c r="B285" s="15"/>
    </row>
    <row r="286" spans="1:2" x14ac:dyDescent="0.3">
      <c r="A286" s="14"/>
      <c r="B286" s="15"/>
    </row>
    <row r="287" spans="1:2" x14ac:dyDescent="0.3">
      <c r="A287" s="14"/>
      <c r="B287" s="15"/>
    </row>
    <row r="288" spans="1:2" x14ac:dyDescent="0.3">
      <c r="A288" s="14"/>
      <c r="B288" s="15"/>
    </row>
    <row r="289" spans="1:2" x14ac:dyDescent="0.3">
      <c r="A289" s="14"/>
      <c r="B289" s="15"/>
    </row>
    <row r="290" spans="1:2" x14ac:dyDescent="0.3">
      <c r="A290" s="14"/>
      <c r="B290" s="15"/>
    </row>
    <row r="291" spans="1:2" x14ac:dyDescent="0.3">
      <c r="A291" s="14"/>
      <c r="B291" s="15"/>
    </row>
    <row r="292" spans="1:2" x14ac:dyDescent="0.3">
      <c r="A292" s="14"/>
      <c r="B292" s="15"/>
    </row>
    <row r="293" spans="1:2" x14ac:dyDescent="0.3">
      <c r="A293" s="14"/>
      <c r="B293" s="15"/>
    </row>
    <row r="294" spans="1:2" x14ac:dyDescent="0.3">
      <c r="A294" s="14"/>
      <c r="B294" s="15"/>
    </row>
    <row r="295" spans="1:2" x14ac:dyDescent="0.3">
      <c r="A295" s="14"/>
      <c r="B295" s="15"/>
    </row>
    <row r="296" spans="1:2" x14ac:dyDescent="0.3">
      <c r="A296" s="14"/>
      <c r="B296" s="15"/>
    </row>
    <row r="297" spans="1:2" x14ac:dyDescent="0.3">
      <c r="A297" s="14"/>
      <c r="B297" s="15"/>
    </row>
    <row r="298" spans="1:2" x14ac:dyDescent="0.3">
      <c r="A298" s="14"/>
      <c r="B298" s="15"/>
    </row>
    <row r="299" spans="1:2" x14ac:dyDescent="0.3">
      <c r="A299" s="14"/>
      <c r="B299" s="15"/>
    </row>
    <row r="300" spans="1:2" x14ac:dyDescent="0.3">
      <c r="A300" s="14"/>
      <c r="B300" s="15"/>
    </row>
    <row r="301" spans="1:2" x14ac:dyDescent="0.3">
      <c r="A301" s="14"/>
      <c r="B301" s="15"/>
    </row>
    <row r="302" spans="1:2" x14ac:dyDescent="0.3">
      <c r="A302" s="14"/>
      <c r="B302" s="15"/>
    </row>
    <row r="303" spans="1:2" x14ac:dyDescent="0.3">
      <c r="A303" s="14"/>
      <c r="B303" s="15"/>
    </row>
    <row r="304" spans="1:2" x14ac:dyDescent="0.3">
      <c r="A304" s="14"/>
      <c r="B304" s="15"/>
    </row>
    <row r="305" spans="1:2" x14ac:dyDescent="0.3">
      <c r="A305" s="14"/>
      <c r="B305" s="15"/>
    </row>
    <row r="306" spans="1:2" x14ac:dyDescent="0.3">
      <c r="A306" s="14"/>
      <c r="B306" s="15"/>
    </row>
    <row r="307" spans="1:2" x14ac:dyDescent="0.3">
      <c r="A307" s="14"/>
      <c r="B307" s="15"/>
    </row>
    <row r="308" spans="1:2" x14ac:dyDescent="0.3">
      <c r="A308" s="14"/>
      <c r="B308" s="15"/>
    </row>
    <row r="309" spans="1:2" x14ac:dyDescent="0.3">
      <c r="A309" s="14"/>
      <c r="B309" s="15"/>
    </row>
    <row r="310" spans="1:2" x14ac:dyDescent="0.3">
      <c r="A310" s="14"/>
      <c r="B310" s="15"/>
    </row>
    <row r="311" spans="1:2" x14ac:dyDescent="0.3">
      <c r="A311" s="14"/>
      <c r="B311" s="15"/>
    </row>
    <row r="312" spans="1:2" x14ac:dyDescent="0.3">
      <c r="A312" s="14"/>
      <c r="B312" s="15"/>
    </row>
    <row r="313" spans="1:2" x14ac:dyDescent="0.3">
      <c r="A313" s="14"/>
      <c r="B313" s="15"/>
    </row>
    <row r="314" spans="1:2" x14ac:dyDescent="0.3">
      <c r="A314" s="14"/>
      <c r="B314" s="15"/>
    </row>
    <row r="315" spans="1:2" x14ac:dyDescent="0.3">
      <c r="A315" s="14"/>
      <c r="B315" s="15"/>
    </row>
    <row r="316" spans="1:2" x14ac:dyDescent="0.3">
      <c r="A316" s="14"/>
      <c r="B316" s="15"/>
    </row>
    <row r="317" spans="1:2" x14ac:dyDescent="0.3">
      <c r="A317" s="14"/>
      <c r="B317" s="15"/>
    </row>
    <row r="318" spans="1:2" x14ac:dyDescent="0.3">
      <c r="A318" s="14"/>
      <c r="B318" s="15"/>
    </row>
    <row r="319" spans="1:2" x14ac:dyDescent="0.3">
      <c r="A319" s="14"/>
      <c r="B319" s="15"/>
    </row>
    <row r="320" spans="1:2" x14ac:dyDescent="0.3">
      <c r="A320" s="14"/>
      <c r="B320" s="15"/>
    </row>
    <row r="321" spans="1:2" x14ac:dyDescent="0.3">
      <c r="A321" s="14"/>
      <c r="B321" s="15"/>
    </row>
    <row r="322" spans="1:2" x14ac:dyDescent="0.3">
      <c r="A322" s="14"/>
      <c r="B322" s="15"/>
    </row>
    <row r="323" spans="1:2" x14ac:dyDescent="0.3">
      <c r="A323" s="14"/>
      <c r="B323" s="15"/>
    </row>
    <row r="324" spans="1:2" x14ac:dyDescent="0.3">
      <c r="A324" s="14"/>
      <c r="B324" s="15"/>
    </row>
    <row r="325" spans="1:2" x14ac:dyDescent="0.3">
      <c r="A325" s="14"/>
      <c r="B325" s="15"/>
    </row>
    <row r="326" spans="1:2" x14ac:dyDescent="0.3">
      <c r="A326" s="14"/>
      <c r="B326" s="15"/>
    </row>
    <row r="327" spans="1:2" x14ac:dyDescent="0.3">
      <c r="A327" s="14"/>
      <c r="B327" s="15"/>
    </row>
    <row r="328" spans="1:2" x14ac:dyDescent="0.3">
      <c r="A328" s="14"/>
      <c r="B328" s="15"/>
    </row>
    <row r="329" spans="1:2" x14ac:dyDescent="0.3">
      <c r="A329" s="14"/>
      <c r="B329" s="15"/>
    </row>
    <row r="330" spans="1:2" x14ac:dyDescent="0.3">
      <c r="A330" s="14"/>
      <c r="B330" s="15"/>
    </row>
    <row r="331" spans="1:2" x14ac:dyDescent="0.3">
      <c r="A331" s="14"/>
      <c r="B331" s="15"/>
    </row>
    <row r="332" spans="1:2" x14ac:dyDescent="0.3">
      <c r="A332" s="14"/>
      <c r="B332" s="15"/>
    </row>
    <row r="333" spans="1:2" x14ac:dyDescent="0.3">
      <c r="A333" s="14"/>
      <c r="B333" s="15"/>
    </row>
    <row r="334" spans="1:2" x14ac:dyDescent="0.3">
      <c r="A334" s="14"/>
      <c r="B334" s="15"/>
    </row>
    <row r="335" spans="1:2" x14ac:dyDescent="0.3">
      <c r="A335" s="14"/>
      <c r="B335" s="15"/>
    </row>
    <row r="336" spans="1:2" x14ac:dyDescent="0.3">
      <c r="A336" s="14"/>
      <c r="B336" s="15"/>
    </row>
    <row r="337" spans="1:2" x14ac:dyDescent="0.3">
      <c r="A337" s="14"/>
      <c r="B337" s="15"/>
    </row>
    <row r="338" spans="1:2" x14ac:dyDescent="0.3">
      <c r="A338" s="14"/>
      <c r="B338" s="15"/>
    </row>
    <row r="339" spans="1:2" x14ac:dyDescent="0.3">
      <c r="A339" s="14"/>
      <c r="B339" s="15"/>
    </row>
    <row r="340" spans="1:2" x14ac:dyDescent="0.3">
      <c r="A340" s="14"/>
      <c r="B340" s="15"/>
    </row>
    <row r="341" spans="1:2" x14ac:dyDescent="0.3">
      <c r="A341" s="14"/>
      <c r="B341" s="15"/>
    </row>
    <row r="342" spans="1:2" x14ac:dyDescent="0.3">
      <c r="A342" s="14"/>
      <c r="B342" s="15"/>
    </row>
    <row r="343" spans="1:2" x14ac:dyDescent="0.3">
      <c r="A343" s="14"/>
      <c r="B343" s="15"/>
    </row>
    <row r="344" spans="1:2" x14ac:dyDescent="0.3">
      <c r="A344" s="14"/>
      <c r="B344" s="15"/>
    </row>
    <row r="345" spans="1:2" x14ac:dyDescent="0.3">
      <c r="A345" s="14"/>
      <c r="B345" s="15"/>
    </row>
    <row r="346" spans="1:2" x14ac:dyDescent="0.3">
      <c r="A346" s="14"/>
      <c r="B346" s="15"/>
    </row>
    <row r="347" spans="1:2" x14ac:dyDescent="0.3">
      <c r="A347" s="14"/>
      <c r="B347" s="15"/>
    </row>
    <row r="348" spans="1:2" x14ac:dyDescent="0.3">
      <c r="A348" s="14"/>
      <c r="B348" s="15"/>
    </row>
    <row r="349" spans="1:2" x14ac:dyDescent="0.3">
      <c r="A349" s="14"/>
      <c r="B349" s="15"/>
    </row>
    <row r="350" spans="1:2" x14ac:dyDescent="0.3">
      <c r="A350" s="14"/>
      <c r="B350" s="15"/>
    </row>
    <row r="351" spans="1:2" x14ac:dyDescent="0.3">
      <c r="A351" s="14"/>
      <c r="B351" s="15"/>
    </row>
    <row r="352" spans="1:2" x14ac:dyDescent="0.3">
      <c r="A352" s="14"/>
      <c r="B352" s="15"/>
    </row>
    <row r="353" spans="1:2" x14ac:dyDescent="0.3">
      <c r="A353" s="14"/>
      <c r="B353" s="15"/>
    </row>
    <row r="354" spans="1:2" x14ac:dyDescent="0.3">
      <c r="A354" s="14"/>
      <c r="B354" s="15"/>
    </row>
    <row r="355" spans="1:2" x14ac:dyDescent="0.3">
      <c r="A355" s="14"/>
      <c r="B355" s="15"/>
    </row>
    <row r="356" spans="1:2" x14ac:dyDescent="0.3">
      <c r="A356" s="14"/>
      <c r="B356" s="15"/>
    </row>
    <row r="357" spans="1:2" x14ac:dyDescent="0.3">
      <c r="A357" s="14"/>
      <c r="B357" s="15"/>
    </row>
    <row r="358" spans="1:2" x14ac:dyDescent="0.3">
      <c r="A358" s="14"/>
      <c r="B358" s="15"/>
    </row>
    <row r="359" spans="1:2" x14ac:dyDescent="0.3">
      <c r="A359" s="14"/>
      <c r="B359" s="15"/>
    </row>
    <row r="360" spans="1:2" x14ac:dyDescent="0.3">
      <c r="A360" s="14"/>
      <c r="B360" s="15"/>
    </row>
    <row r="361" spans="1:2" x14ac:dyDescent="0.3">
      <c r="A361" s="14"/>
      <c r="B361" s="15"/>
    </row>
    <row r="362" spans="1:2" x14ac:dyDescent="0.3">
      <c r="A362" s="14"/>
      <c r="B362" s="15"/>
    </row>
    <row r="363" spans="1:2" x14ac:dyDescent="0.3">
      <c r="A363" s="14"/>
      <c r="B363" s="15"/>
    </row>
    <row r="364" spans="1:2" x14ac:dyDescent="0.3">
      <c r="A364" s="14"/>
      <c r="B364" s="15"/>
    </row>
    <row r="365" spans="1:2" x14ac:dyDescent="0.3">
      <c r="A365" s="14"/>
      <c r="B365" s="15"/>
    </row>
    <row r="366" spans="1:2" x14ac:dyDescent="0.3">
      <c r="A366" s="14"/>
      <c r="B366" s="15"/>
    </row>
    <row r="367" spans="1:2" x14ac:dyDescent="0.3">
      <c r="A367" s="14"/>
      <c r="B367" s="15"/>
    </row>
    <row r="368" spans="1:2" x14ac:dyDescent="0.3">
      <c r="A368" s="14"/>
      <c r="B368" s="15"/>
    </row>
    <row r="369" spans="1:2" x14ac:dyDescent="0.3">
      <c r="A369" s="14"/>
      <c r="B369" s="15"/>
    </row>
    <row r="370" spans="1:2" x14ac:dyDescent="0.3">
      <c r="A370" s="14"/>
      <c r="B370" s="15"/>
    </row>
    <row r="371" spans="1:2" x14ac:dyDescent="0.3">
      <c r="A371" s="14"/>
      <c r="B371" s="15"/>
    </row>
    <row r="372" spans="1:2" x14ac:dyDescent="0.3">
      <c r="A372" s="14"/>
      <c r="B372" s="15"/>
    </row>
    <row r="373" spans="1:2" x14ac:dyDescent="0.3">
      <c r="A373" s="14"/>
      <c r="B373" s="15"/>
    </row>
    <row r="374" spans="1:2" x14ac:dyDescent="0.3">
      <c r="A374" s="14"/>
      <c r="B374" s="15"/>
    </row>
    <row r="375" spans="1:2" x14ac:dyDescent="0.3">
      <c r="A375" s="14"/>
      <c r="B375" s="15"/>
    </row>
    <row r="376" spans="1:2" x14ac:dyDescent="0.3">
      <c r="A376" s="14"/>
      <c r="B376" s="15"/>
    </row>
    <row r="377" spans="1:2" x14ac:dyDescent="0.3">
      <c r="A377" s="14"/>
      <c r="B377" s="15"/>
    </row>
    <row r="378" spans="1:2" x14ac:dyDescent="0.3">
      <c r="A378" s="14"/>
      <c r="B378" s="15"/>
    </row>
    <row r="379" spans="1:2" x14ac:dyDescent="0.3">
      <c r="A379" s="14"/>
      <c r="B379" s="15"/>
    </row>
    <row r="380" spans="1:2" x14ac:dyDescent="0.3">
      <c r="A380" s="14"/>
      <c r="B380" s="15"/>
    </row>
    <row r="381" spans="1:2" x14ac:dyDescent="0.3">
      <c r="A381" s="14"/>
      <c r="B381" s="15"/>
    </row>
    <row r="382" spans="1:2" x14ac:dyDescent="0.3">
      <c r="A382" s="14"/>
      <c r="B382" s="15"/>
    </row>
    <row r="383" spans="1:2" x14ac:dyDescent="0.3">
      <c r="A383" s="14"/>
      <c r="B383" s="15"/>
    </row>
    <row r="384" spans="1:2" x14ac:dyDescent="0.3">
      <c r="A384" s="14"/>
      <c r="B384" s="15"/>
    </row>
    <row r="385" spans="1:2" x14ac:dyDescent="0.3">
      <c r="A385" s="14"/>
      <c r="B385" s="15"/>
    </row>
    <row r="386" spans="1:2" x14ac:dyDescent="0.3">
      <c r="A386" s="14"/>
      <c r="B386" s="15"/>
    </row>
    <row r="387" spans="1:2" x14ac:dyDescent="0.3">
      <c r="A387" s="14"/>
      <c r="B387" s="15"/>
    </row>
    <row r="388" spans="1:2" x14ac:dyDescent="0.3">
      <c r="A388" s="14"/>
      <c r="B388" s="15"/>
    </row>
    <row r="389" spans="1:2" x14ac:dyDescent="0.3">
      <c r="A389" s="14"/>
      <c r="B389" s="15"/>
    </row>
    <row r="390" spans="1:2" x14ac:dyDescent="0.3">
      <c r="A390" s="14"/>
      <c r="B390" s="15"/>
    </row>
    <row r="391" spans="1:2" x14ac:dyDescent="0.3">
      <c r="A391" s="14"/>
      <c r="B391" s="15"/>
    </row>
    <row r="392" spans="1:2" x14ac:dyDescent="0.3">
      <c r="A392" s="14"/>
      <c r="B392" s="15"/>
    </row>
    <row r="393" spans="1:2" x14ac:dyDescent="0.3">
      <c r="A393" s="14"/>
      <c r="B393" s="15"/>
    </row>
    <row r="394" spans="1:2" x14ac:dyDescent="0.3">
      <c r="A394" s="14"/>
      <c r="B394" s="15"/>
    </row>
    <row r="395" spans="1:2" x14ac:dyDescent="0.3">
      <c r="A395" s="14"/>
      <c r="B395" s="15"/>
    </row>
    <row r="396" spans="1:2" x14ac:dyDescent="0.3">
      <c r="A396" s="14"/>
      <c r="B396" s="15"/>
    </row>
    <row r="397" spans="1:2" x14ac:dyDescent="0.3">
      <c r="A397" s="14"/>
      <c r="B397" s="15"/>
    </row>
    <row r="398" spans="1:2" x14ac:dyDescent="0.3">
      <c r="A398" s="14"/>
      <c r="B398" s="15"/>
    </row>
    <row r="399" spans="1:2" x14ac:dyDescent="0.3">
      <c r="A399" s="14"/>
      <c r="B399" s="15"/>
    </row>
    <row r="400" spans="1:2" x14ac:dyDescent="0.3">
      <c r="A400" s="14"/>
      <c r="B400" s="15"/>
    </row>
    <row r="401" spans="1:2" x14ac:dyDescent="0.3">
      <c r="A401" s="14"/>
      <c r="B401" s="15"/>
    </row>
    <row r="402" spans="1:2" x14ac:dyDescent="0.3">
      <c r="A402" s="14"/>
      <c r="B402" s="15"/>
    </row>
    <row r="403" spans="1:2" x14ac:dyDescent="0.3">
      <c r="A403" s="14"/>
      <c r="B403" s="15"/>
    </row>
    <row r="404" spans="1:2" x14ac:dyDescent="0.3">
      <c r="A404" s="14"/>
      <c r="B404" s="15"/>
    </row>
    <row r="405" spans="1:2" x14ac:dyDescent="0.3">
      <c r="A405" s="14"/>
      <c r="B405" s="15"/>
    </row>
    <row r="406" spans="1:2" x14ac:dyDescent="0.3">
      <c r="A406" s="14"/>
      <c r="B406" s="15"/>
    </row>
    <row r="407" spans="1:2" x14ac:dyDescent="0.3">
      <c r="A407" s="14"/>
      <c r="B407" s="15"/>
    </row>
    <row r="408" spans="1:2" x14ac:dyDescent="0.3">
      <c r="A408" s="14"/>
      <c r="B408" s="15"/>
    </row>
    <row r="409" spans="1:2" x14ac:dyDescent="0.3">
      <c r="A409" s="14"/>
      <c r="B409" s="15"/>
    </row>
    <row r="410" spans="1:2" x14ac:dyDescent="0.3">
      <c r="A410" s="14"/>
      <c r="B410" s="15"/>
    </row>
    <row r="411" spans="1:2" x14ac:dyDescent="0.3">
      <c r="A411" s="14"/>
      <c r="B411" s="15"/>
    </row>
    <row r="412" spans="1:2" x14ac:dyDescent="0.3">
      <c r="A412" s="14"/>
      <c r="B412" s="15"/>
    </row>
    <row r="413" spans="1:2" x14ac:dyDescent="0.3">
      <c r="A413" s="14"/>
      <c r="B413" s="15"/>
    </row>
    <row r="414" spans="1:2" x14ac:dyDescent="0.3">
      <c r="A414" s="14"/>
      <c r="B414" s="15"/>
    </row>
    <row r="415" spans="1:2" x14ac:dyDescent="0.3">
      <c r="A415" s="14"/>
      <c r="B415" s="15"/>
    </row>
    <row r="416" spans="1:2" x14ac:dyDescent="0.3">
      <c r="A416" s="14"/>
      <c r="B416" s="15"/>
    </row>
    <row r="417" spans="1:2" x14ac:dyDescent="0.3">
      <c r="A417" s="14"/>
      <c r="B417" s="15"/>
    </row>
    <row r="418" spans="1:2" x14ac:dyDescent="0.3">
      <c r="A418" s="14"/>
      <c r="B418" s="15"/>
    </row>
    <row r="419" spans="1:2" x14ac:dyDescent="0.3">
      <c r="A419" s="14"/>
      <c r="B419" s="15"/>
    </row>
    <row r="420" spans="1:2" x14ac:dyDescent="0.3">
      <c r="A420" s="14"/>
      <c r="B420" s="15"/>
    </row>
    <row r="421" spans="1:2" x14ac:dyDescent="0.3">
      <c r="A421" s="14"/>
      <c r="B421" s="15"/>
    </row>
    <row r="422" spans="1:2" x14ac:dyDescent="0.3">
      <c r="A422" s="14"/>
      <c r="B422" s="15"/>
    </row>
    <row r="423" spans="1:2" x14ac:dyDescent="0.3">
      <c r="A423" s="14"/>
      <c r="B423" s="15"/>
    </row>
    <row r="424" spans="1:2" x14ac:dyDescent="0.3">
      <c r="A424" s="14"/>
      <c r="B424" s="15"/>
    </row>
    <row r="425" spans="1:2" x14ac:dyDescent="0.3">
      <c r="A425" s="14"/>
      <c r="B425" s="15"/>
    </row>
    <row r="426" spans="1:2" x14ac:dyDescent="0.3">
      <c r="A426" s="14"/>
      <c r="B426" s="15"/>
    </row>
    <row r="427" spans="1:2" x14ac:dyDescent="0.3">
      <c r="A427" s="14"/>
      <c r="B427" s="15"/>
    </row>
    <row r="428" spans="1:2" x14ac:dyDescent="0.3">
      <c r="A428" s="14"/>
      <c r="B428" s="15"/>
    </row>
    <row r="429" spans="1:2" x14ac:dyDescent="0.3">
      <c r="A429" s="14"/>
      <c r="B429" s="15"/>
    </row>
    <row r="430" spans="1:2" x14ac:dyDescent="0.3">
      <c r="A430" s="14"/>
      <c r="B430" s="15"/>
    </row>
    <row r="431" spans="1:2" x14ac:dyDescent="0.3">
      <c r="A431" s="14"/>
      <c r="B431" s="15"/>
    </row>
    <row r="432" spans="1:2" x14ac:dyDescent="0.3">
      <c r="A432" s="14"/>
      <c r="B432" s="15"/>
    </row>
    <row r="433" spans="1:2" x14ac:dyDescent="0.3">
      <c r="A433" s="14"/>
      <c r="B433" s="15"/>
    </row>
    <row r="434" spans="1:2" x14ac:dyDescent="0.3">
      <c r="A434" s="14"/>
      <c r="B434" s="15"/>
    </row>
    <row r="435" spans="1:2" x14ac:dyDescent="0.3">
      <c r="A435" s="14"/>
      <c r="B435" s="15"/>
    </row>
    <row r="436" spans="1:2" x14ac:dyDescent="0.3">
      <c r="A436" s="14"/>
      <c r="B436" s="15"/>
    </row>
    <row r="437" spans="1:2" x14ac:dyDescent="0.3">
      <c r="A437" s="14"/>
      <c r="B437" s="15"/>
    </row>
    <row r="438" spans="1:2" x14ac:dyDescent="0.3">
      <c r="A438" s="14"/>
      <c r="B438" s="15"/>
    </row>
    <row r="439" spans="1:2" x14ac:dyDescent="0.3">
      <c r="A439" s="14"/>
      <c r="B439" s="15"/>
    </row>
    <row r="440" spans="1:2" x14ac:dyDescent="0.3">
      <c r="A440" s="14"/>
      <c r="B440" s="15"/>
    </row>
    <row r="441" spans="1:2" x14ac:dyDescent="0.3">
      <c r="A441" s="14"/>
      <c r="B441" s="15"/>
    </row>
    <row r="442" spans="1:2" x14ac:dyDescent="0.3">
      <c r="A442" s="14"/>
      <c r="B442" s="15"/>
    </row>
    <row r="443" spans="1:2" x14ac:dyDescent="0.3">
      <c r="A443" s="14"/>
      <c r="B443" s="15"/>
    </row>
    <row r="444" spans="1:2" x14ac:dyDescent="0.3">
      <c r="A444" s="14"/>
      <c r="B444" s="15"/>
    </row>
    <row r="445" spans="1:2" x14ac:dyDescent="0.3">
      <c r="A445" s="14"/>
      <c r="B445" s="15"/>
    </row>
    <row r="446" spans="1:2" x14ac:dyDescent="0.3">
      <c r="A446" s="14"/>
      <c r="B446" s="15"/>
    </row>
    <row r="447" spans="1:2" x14ac:dyDescent="0.3">
      <c r="A447" s="14"/>
      <c r="B447" s="15"/>
    </row>
    <row r="448" spans="1:2" x14ac:dyDescent="0.3">
      <c r="A448" s="14"/>
      <c r="B448" s="15"/>
    </row>
    <row r="449" spans="1:2" x14ac:dyDescent="0.3">
      <c r="A449" s="14"/>
      <c r="B449" s="15"/>
    </row>
    <row r="450" spans="1:2" x14ac:dyDescent="0.3">
      <c r="A450" s="14"/>
      <c r="B450" s="15"/>
    </row>
    <row r="451" spans="1:2" x14ac:dyDescent="0.3">
      <c r="A451" s="14"/>
      <c r="B451" s="15"/>
    </row>
    <row r="452" spans="1:2" x14ac:dyDescent="0.3">
      <c r="A452" s="14"/>
      <c r="B452" s="15"/>
    </row>
    <row r="453" spans="1:2" x14ac:dyDescent="0.3">
      <c r="A453" s="14"/>
      <c r="B453" s="15"/>
    </row>
    <row r="454" spans="1:2" x14ac:dyDescent="0.3">
      <c r="A454" s="14"/>
      <c r="B454" s="15"/>
    </row>
    <row r="455" spans="1:2" x14ac:dyDescent="0.3">
      <c r="A455" s="14"/>
      <c r="B455" s="15"/>
    </row>
    <row r="456" spans="1:2" x14ac:dyDescent="0.3">
      <c r="A456" s="14"/>
      <c r="B456" s="15"/>
    </row>
    <row r="457" spans="1:2" x14ac:dyDescent="0.3">
      <c r="A457" s="14"/>
      <c r="B457" s="15"/>
    </row>
    <row r="458" spans="1:2" x14ac:dyDescent="0.3">
      <c r="A458" s="14"/>
      <c r="B458" s="15"/>
    </row>
    <row r="459" spans="1:2" x14ac:dyDescent="0.3">
      <c r="A459" s="14"/>
      <c r="B459" s="15"/>
    </row>
    <row r="460" spans="1:2" x14ac:dyDescent="0.3">
      <c r="A460" s="14"/>
      <c r="B460" s="15"/>
    </row>
    <row r="461" spans="1:2" x14ac:dyDescent="0.3">
      <c r="A461" s="14"/>
      <c r="B461" s="15"/>
    </row>
    <row r="462" spans="1:2" x14ac:dyDescent="0.3">
      <c r="A462" s="14"/>
      <c r="B462" s="15"/>
    </row>
    <row r="463" spans="1:2" x14ac:dyDescent="0.3">
      <c r="A463" s="14"/>
      <c r="B463" s="15"/>
    </row>
    <row r="464" spans="1:2" x14ac:dyDescent="0.3">
      <c r="A464" s="14"/>
      <c r="B464" s="15"/>
    </row>
    <row r="465" spans="1:2" x14ac:dyDescent="0.3">
      <c r="A465" s="14"/>
      <c r="B465" s="15"/>
    </row>
    <row r="466" spans="1:2" x14ac:dyDescent="0.3">
      <c r="A466" s="14"/>
      <c r="B466" s="15"/>
    </row>
    <row r="467" spans="1:2" x14ac:dyDescent="0.3">
      <c r="A467" s="14"/>
      <c r="B467" s="15"/>
    </row>
    <row r="468" spans="1:2" x14ac:dyDescent="0.3">
      <c r="A468" s="14"/>
      <c r="B468" s="15"/>
    </row>
    <row r="469" spans="1:2" x14ac:dyDescent="0.3">
      <c r="A469" s="14"/>
      <c r="B469" s="15"/>
    </row>
    <row r="470" spans="1:2" x14ac:dyDescent="0.3">
      <c r="A470" s="14"/>
      <c r="B470" s="15"/>
    </row>
    <row r="471" spans="1:2" x14ac:dyDescent="0.3">
      <c r="A471" s="14"/>
      <c r="B471" s="15"/>
    </row>
    <row r="472" spans="1:2" x14ac:dyDescent="0.3">
      <c r="A472" s="14"/>
      <c r="B472" s="15"/>
    </row>
    <row r="473" spans="1:2" x14ac:dyDescent="0.3">
      <c r="A473" s="14"/>
      <c r="B473" s="15"/>
    </row>
    <row r="474" spans="1:2" x14ac:dyDescent="0.3">
      <c r="A474" s="14"/>
      <c r="B474" s="15"/>
    </row>
    <row r="475" spans="1:2" x14ac:dyDescent="0.3">
      <c r="A475" s="14"/>
      <c r="B475" s="15"/>
    </row>
    <row r="476" spans="1:2" x14ac:dyDescent="0.3">
      <c r="A476" s="14"/>
      <c r="B476" s="15"/>
    </row>
    <row r="477" spans="1:2" x14ac:dyDescent="0.3">
      <c r="A477" s="14"/>
      <c r="B477" s="15"/>
    </row>
    <row r="478" spans="1:2" x14ac:dyDescent="0.3">
      <c r="A478" s="14"/>
      <c r="B478" s="15"/>
    </row>
    <row r="479" spans="1:2" x14ac:dyDescent="0.3">
      <c r="A479" s="14"/>
      <c r="B479" s="15"/>
    </row>
    <row r="480" spans="1:2" x14ac:dyDescent="0.3">
      <c r="A480" s="14"/>
      <c r="B480" s="15"/>
    </row>
    <row r="481" spans="1:2" x14ac:dyDescent="0.3">
      <c r="A481" s="14"/>
      <c r="B481" s="15"/>
    </row>
    <row r="482" spans="1:2" x14ac:dyDescent="0.3">
      <c r="A482" s="14"/>
      <c r="B482" s="15"/>
    </row>
    <row r="483" spans="1:2" x14ac:dyDescent="0.3">
      <c r="A483" s="14"/>
      <c r="B483" s="15"/>
    </row>
    <row r="484" spans="1:2" x14ac:dyDescent="0.3">
      <c r="A484" s="14"/>
      <c r="B484" s="15"/>
    </row>
    <row r="485" spans="1:2" x14ac:dyDescent="0.3">
      <c r="A485" s="14"/>
      <c r="B485" s="15"/>
    </row>
    <row r="486" spans="1:2" x14ac:dyDescent="0.3">
      <c r="A486" s="14"/>
      <c r="B486" s="15"/>
    </row>
    <row r="487" spans="1:2" x14ac:dyDescent="0.3">
      <c r="A487" s="14"/>
      <c r="B487" s="15"/>
    </row>
    <row r="488" spans="1:2" x14ac:dyDescent="0.3">
      <c r="A488" s="14"/>
      <c r="B488" s="15"/>
    </row>
    <row r="489" spans="1:2" x14ac:dyDescent="0.3">
      <c r="A489" s="14"/>
      <c r="B489" s="15"/>
    </row>
    <row r="490" spans="1:2" x14ac:dyDescent="0.3">
      <c r="A490" s="14"/>
      <c r="B490" s="15"/>
    </row>
    <row r="491" spans="1:2" x14ac:dyDescent="0.3">
      <c r="A491" s="14"/>
      <c r="B491" s="15"/>
    </row>
    <row r="492" spans="1:2" x14ac:dyDescent="0.3">
      <c r="A492" s="14"/>
      <c r="B492" s="15"/>
    </row>
    <row r="493" spans="1:2" x14ac:dyDescent="0.3">
      <c r="A493" s="14"/>
      <c r="B493" s="15"/>
    </row>
    <row r="494" spans="1:2" x14ac:dyDescent="0.3">
      <c r="A494" s="14"/>
      <c r="B494" s="15"/>
    </row>
    <row r="495" spans="1:2" x14ac:dyDescent="0.3">
      <c r="A495" s="14"/>
      <c r="B495" s="15"/>
    </row>
    <row r="496" spans="1:2" x14ac:dyDescent="0.3">
      <c r="A496" s="14"/>
      <c r="B496" s="15"/>
    </row>
    <row r="497" spans="1:2" x14ac:dyDescent="0.3">
      <c r="A497" s="14"/>
      <c r="B497" s="15"/>
    </row>
    <row r="498" spans="1:2" x14ac:dyDescent="0.3">
      <c r="A498" s="14"/>
      <c r="B498" s="15"/>
    </row>
    <row r="499" spans="1:2" x14ac:dyDescent="0.3">
      <c r="A499" s="14"/>
      <c r="B499" s="15"/>
    </row>
    <row r="500" spans="1:2" x14ac:dyDescent="0.3">
      <c r="A500" s="14"/>
      <c r="B500" s="15"/>
    </row>
    <row r="501" spans="1:2" x14ac:dyDescent="0.3">
      <c r="A501" s="14"/>
      <c r="B501" s="15"/>
    </row>
    <row r="502" spans="1:2" x14ac:dyDescent="0.3">
      <c r="A502" s="14"/>
      <c r="B502" s="15"/>
    </row>
    <row r="503" spans="1:2" x14ac:dyDescent="0.3">
      <c r="A503" s="14"/>
      <c r="B503" s="15"/>
    </row>
    <row r="504" spans="1:2" x14ac:dyDescent="0.3">
      <c r="A504" s="14"/>
      <c r="B504" s="15"/>
    </row>
    <row r="505" spans="1:2" x14ac:dyDescent="0.3">
      <c r="A505" s="14"/>
      <c r="B505" s="15"/>
    </row>
    <row r="506" spans="1:2" x14ac:dyDescent="0.3">
      <c r="A506" s="14"/>
      <c r="B506" s="15"/>
    </row>
    <row r="507" spans="1:2" x14ac:dyDescent="0.3">
      <c r="A507" s="14"/>
      <c r="B507" s="15"/>
    </row>
    <row r="508" spans="1:2" x14ac:dyDescent="0.3">
      <c r="A508" s="14"/>
      <c r="B508" s="15"/>
    </row>
    <row r="509" spans="1:2" x14ac:dyDescent="0.3">
      <c r="A509" s="14"/>
      <c r="B509" s="15"/>
    </row>
    <row r="510" spans="1:2" x14ac:dyDescent="0.3">
      <c r="A510" s="14"/>
      <c r="B510" s="15"/>
    </row>
    <row r="511" spans="1:2" x14ac:dyDescent="0.3">
      <c r="A511" s="14"/>
      <c r="B511" s="15"/>
    </row>
    <row r="512" spans="1:2" x14ac:dyDescent="0.3">
      <c r="A512" s="14"/>
      <c r="B512" s="15"/>
    </row>
    <row r="513" spans="1:2" x14ac:dyDescent="0.3">
      <c r="A513" s="14"/>
      <c r="B513" s="15"/>
    </row>
    <row r="514" spans="1:2" x14ac:dyDescent="0.3">
      <c r="A514" s="14"/>
      <c r="B514" s="15"/>
    </row>
    <row r="515" spans="1:2" x14ac:dyDescent="0.3">
      <c r="A515" s="14"/>
      <c r="B515" s="15"/>
    </row>
    <row r="516" spans="1:2" x14ac:dyDescent="0.3">
      <c r="A516" s="14"/>
      <c r="B516" s="15"/>
    </row>
    <row r="517" spans="1:2" x14ac:dyDescent="0.3">
      <c r="A517" s="14"/>
      <c r="B517" s="15"/>
    </row>
    <row r="518" spans="1:2" x14ac:dyDescent="0.3">
      <c r="A518" s="14"/>
      <c r="B518" s="15"/>
    </row>
    <row r="519" spans="1:2" x14ac:dyDescent="0.3">
      <c r="A519" s="14"/>
      <c r="B519" s="15"/>
    </row>
    <row r="520" spans="1:2" x14ac:dyDescent="0.3">
      <c r="A520" s="14"/>
      <c r="B520" s="15"/>
    </row>
    <row r="521" spans="1:2" x14ac:dyDescent="0.3">
      <c r="A521" s="14"/>
      <c r="B521" s="15"/>
    </row>
    <row r="522" spans="1:2" x14ac:dyDescent="0.3">
      <c r="A522" s="14"/>
      <c r="B522" s="15"/>
    </row>
    <row r="523" spans="1:2" x14ac:dyDescent="0.3">
      <c r="A523" s="14"/>
      <c r="B523" s="15"/>
    </row>
    <row r="524" spans="1:2" x14ac:dyDescent="0.3">
      <c r="A524" s="14"/>
      <c r="B524" s="15"/>
    </row>
    <row r="525" spans="1:2" x14ac:dyDescent="0.3">
      <c r="A525" s="14"/>
      <c r="B525" s="15"/>
    </row>
    <row r="526" spans="1:2" x14ac:dyDescent="0.3">
      <c r="A526" s="14"/>
      <c r="B526" s="15"/>
    </row>
    <row r="527" spans="1:2" x14ac:dyDescent="0.3">
      <c r="A527" s="14"/>
      <c r="B527" s="15"/>
    </row>
    <row r="528" spans="1:2" x14ac:dyDescent="0.3">
      <c r="A528" s="14"/>
      <c r="B528" s="15"/>
    </row>
    <row r="529" spans="1:2" x14ac:dyDescent="0.3">
      <c r="A529" s="14"/>
      <c r="B529" s="15"/>
    </row>
    <row r="530" spans="1:2" x14ac:dyDescent="0.3">
      <c r="A530" s="14"/>
      <c r="B530" s="15"/>
    </row>
    <row r="531" spans="1:2" x14ac:dyDescent="0.3">
      <c r="A531" s="14"/>
      <c r="B531" s="15"/>
    </row>
    <row r="532" spans="1:2" x14ac:dyDescent="0.3">
      <c r="A532" s="14"/>
      <c r="B532" s="15"/>
    </row>
    <row r="533" spans="1:2" x14ac:dyDescent="0.3">
      <c r="A533" s="14"/>
      <c r="B533" s="15"/>
    </row>
    <row r="534" spans="1:2" x14ac:dyDescent="0.3">
      <c r="A534" s="14"/>
      <c r="B534" s="15"/>
    </row>
    <row r="535" spans="1:2" x14ac:dyDescent="0.3">
      <c r="A535" s="14"/>
      <c r="B535" s="15"/>
    </row>
    <row r="536" spans="1:2" x14ac:dyDescent="0.3">
      <c r="A536" s="14"/>
      <c r="B536" s="15"/>
    </row>
    <row r="537" spans="1:2" x14ac:dyDescent="0.3">
      <c r="A537" s="14"/>
      <c r="B537" s="15"/>
    </row>
    <row r="538" spans="1:2" x14ac:dyDescent="0.3">
      <c r="A538" s="14"/>
      <c r="B538" s="15"/>
    </row>
    <row r="539" spans="1:2" x14ac:dyDescent="0.3">
      <c r="A539" s="14"/>
      <c r="B539" s="15"/>
    </row>
    <row r="540" spans="1:2" x14ac:dyDescent="0.3">
      <c r="A540" s="14"/>
      <c r="B540" s="15"/>
    </row>
    <row r="541" spans="1:2" x14ac:dyDescent="0.3">
      <c r="A541" s="14"/>
      <c r="B541" s="15"/>
    </row>
    <row r="542" spans="1:2" x14ac:dyDescent="0.3">
      <c r="A542" s="14"/>
      <c r="B542" s="15"/>
    </row>
    <row r="543" spans="1:2" x14ac:dyDescent="0.3">
      <c r="A543" s="14"/>
      <c r="B543" s="15"/>
    </row>
    <row r="544" spans="1:2" x14ac:dyDescent="0.3">
      <c r="A544" s="14"/>
      <c r="B544" s="15"/>
    </row>
    <row r="545" spans="1:2" x14ac:dyDescent="0.3">
      <c r="A545" s="14"/>
      <c r="B545" s="15"/>
    </row>
    <row r="546" spans="1:2" x14ac:dyDescent="0.3">
      <c r="A546" s="14"/>
      <c r="B546" s="15"/>
    </row>
    <row r="547" spans="1:2" x14ac:dyDescent="0.3">
      <c r="A547" s="14"/>
      <c r="B547" s="15"/>
    </row>
    <row r="548" spans="1:2" x14ac:dyDescent="0.3">
      <c r="A548" s="14"/>
      <c r="B548" s="15"/>
    </row>
    <row r="549" spans="1:2" x14ac:dyDescent="0.3">
      <c r="A549" s="14"/>
      <c r="B549" s="15"/>
    </row>
    <row r="550" spans="1:2" x14ac:dyDescent="0.3">
      <c r="A550" s="14"/>
      <c r="B550" s="15"/>
    </row>
    <row r="551" spans="1:2" x14ac:dyDescent="0.3">
      <c r="A551" s="14"/>
      <c r="B551" s="15"/>
    </row>
    <row r="552" spans="1:2" x14ac:dyDescent="0.3">
      <c r="A552" s="14"/>
      <c r="B552" s="15"/>
    </row>
    <row r="553" spans="1:2" x14ac:dyDescent="0.3">
      <c r="A553" s="14"/>
      <c r="B553" s="15"/>
    </row>
    <row r="554" spans="1:2" x14ac:dyDescent="0.3">
      <c r="A554" s="14"/>
      <c r="B554" s="15"/>
    </row>
    <row r="555" spans="1:2" x14ac:dyDescent="0.3">
      <c r="A555" s="14"/>
      <c r="B555" s="15"/>
    </row>
    <row r="556" spans="1:2" x14ac:dyDescent="0.3">
      <c r="A556" s="14"/>
      <c r="B556" s="15"/>
    </row>
    <row r="557" spans="1:2" x14ac:dyDescent="0.3">
      <c r="A557" s="14"/>
      <c r="B557" s="15"/>
    </row>
    <row r="558" spans="1:2" x14ac:dyDescent="0.3">
      <c r="A558" s="14"/>
      <c r="B558" s="15"/>
    </row>
    <row r="559" spans="1:2" x14ac:dyDescent="0.3">
      <c r="A559" s="14"/>
      <c r="B559" s="15"/>
    </row>
    <row r="560" spans="1:2" x14ac:dyDescent="0.3">
      <c r="A560" s="14"/>
      <c r="B560" s="15"/>
    </row>
    <row r="561" spans="1:2" x14ac:dyDescent="0.3">
      <c r="A561" s="14"/>
      <c r="B561" s="15"/>
    </row>
    <row r="562" spans="1:2" x14ac:dyDescent="0.3">
      <c r="A562" s="14"/>
      <c r="B562" s="15"/>
    </row>
    <row r="563" spans="1:2" x14ac:dyDescent="0.3">
      <c r="A563" s="14"/>
      <c r="B563" s="15"/>
    </row>
    <row r="564" spans="1:2" x14ac:dyDescent="0.3">
      <c r="A564" s="14"/>
      <c r="B564" s="15"/>
    </row>
    <row r="565" spans="1:2" x14ac:dyDescent="0.3">
      <c r="A565" s="14"/>
      <c r="B565" s="15"/>
    </row>
    <row r="566" spans="1:2" x14ac:dyDescent="0.3">
      <c r="A566" s="14"/>
      <c r="B566" s="15"/>
    </row>
    <row r="567" spans="1:2" x14ac:dyDescent="0.3">
      <c r="A567" s="14"/>
      <c r="B567" s="15"/>
    </row>
    <row r="568" spans="1:2" x14ac:dyDescent="0.3">
      <c r="A568" s="14"/>
      <c r="B568" s="15"/>
    </row>
    <row r="569" spans="1:2" x14ac:dyDescent="0.3">
      <c r="A569" s="14"/>
      <c r="B569" s="15"/>
    </row>
    <row r="570" spans="1:2" x14ac:dyDescent="0.3">
      <c r="A570" s="14"/>
      <c r="B570" s="15"/>
    </row>
    <row r="571" spans="1:2" x14ac:dyDescent="0.3">
      <c r="A571" s="14"/>
      <c r="B571" s="15"/>
    </row>
    <row r="572" spans="1:2" x14ac:dyDescent="0.3">
      <c r="A572" s="14"/>
      <c r="B572" s="15"/>
    </row>
    <row r="573" spans="1:2" x14ac:dyDescent="0.3">
      <c r="A573" s="14"/>
      <c r="B573" s="15"/>
    </row>
    <row r="574" spans="1:2" x14ac:dyDescent="0.3">
      <c r="A574" s="14"/>
      <c r="B574" s="15"/>
    </row>
    <row r="575" spans="1:2" x14ac:dyDescent="0.3">
      <c r="A575" s="14"/>
      <c r="B575" s="15"/>
    </row>
    <row r="576" spans="1:2" x14ac:dyDescent="0.3">
      <c r="A576" s="14"/>
      <c r="B576" s="15"/>
    </row>
    <row r="577" spans="1:2" x14ac:dyDescent="0.3">
      <c r="A577" s="14"/>
      <c r="B577" s="15"/>
    </row>
    <row r="578" spans="1:2" x14ac:dyDescent="0.3">
      <c r="A578" s="14"/>
      <c r="B578" s="15"/>
    </row>
    <row r="579" spans="1:2" x14ac:dyDescent="0.3">
      <c r="A579" s="14"/>
      <c r="B579" s="15"/>
    </row>
    <row r="580" spans="1:2" x14ac:dyDescent="0.3">
      <c r="A580" s="14"/>
      <c r="B580" s="15"/>
    </row>
    <row r="581" spans="1:2" x14ac:dyDescent="0.3">
      <c r="A581" s="14"/>
      <c r="B581" s="15"/>
    </row>
    <row r="582" spans="1:2" x14ac:dyDescent="0.3">
      <c r="A582" s="14"/>
      <c r="B582" s="15"/>
    </row>
    <row r="583" spans="1:2" x14ac:dyDescent="0.3">
      <c r="A583" s="14"/>
      <c r="B583" s="15"/>
    </row>
    <row r="584" spans="1:2" x14ac:dyDescent="0.3">
      <c r="A584" s="14"/>
      <c r="B584" s="15"/>
    </row>
    <row r="585" spans="1:2" x14ac:dyDescent="0.3">
      <c r="A585" s="14"/>
      <c r="B585" s="15"/>
    </row>
    <row r="586" spans="1:2" x14ac:dyDescent="0.3">
      <c r="A586" s="14"/>
      <c r="B586" s="15"/>
    </row>
    <row r="587" spans="1:2" x14ac:dyDescent="0.3">
      <c r="A587" s="14"/>
      <c r="B587" s="15"/>
    </row>
    <row r="588" spans="1:2" x14ac:dyDescent="0.3">
      <c r="A588" s="14"/>
      <c r="B588" s="15"/>
    </row>
    <row r="589" spans="1:2" x14ac:dyDescent="0.3">
      <c r="A589" s="14"/>
      <c r="B589" s="15"/>
    </row>
    <row r="590" spans="1:2" x14ac:dyDescent="0.3">
      <c r="A590" s="14"/>
      <c r="B590" s="15"/>
    </row>
    <row r="591" spans="1:2" x14ac:dyDescent="0.3">
      <c r="A591" s="14"/>
      <c r="B591" s="15"/>
    </row>
    <row r="592" spans="1:2" x14ac:dyDescent="0.3">
      <c r="A592" s="14"/>
      <c r="B592" s="15"/>
    </row>
    <row r="593" spans="1:2" x14ac:dyDescent="0.3">
      <c r="A593" s="14"/>
      <c r="B593" s="15"/>
    </row>
    <row r="594" spans="1:2" x14ac:dyDescent="0.3">
      <c r="A594" s="14"/>
      <c r="B594" s="15"/>
    </row>
    <row r="595" spans="1:2" x14ac:dyDescent="0.3">
      <c r="A595" s="14"/>
      <c r="B595" s="15"/>
    </row>
    <row r="596" spans="1:2" x14ac:dyDescent="0.3">
      <c r="A596" s="14"/>
      <c r="B596" s="15"/>
    </row>
    <row r="597" spans="1:2" x14ac:dyDescent="0.3">
      <c r="A597" s="14"/>
      <c r="B597" s="15"/>
    </row>
    <row r="598" spans="1:2" x14ac:dyDescent="0.3">
      <c r="A598" s="14"/>
      <c r="B598" s="15"/>
    </row>
    <row r="599" spans="1:2" x14ac:dyDescent="0.3">
      <c r="A599" s="14"/>
      <c r="B599" s="15"/>
    </row>
    <row r="600" spans="1:2" x14ac:dyDescent="0.3">
      <c r="A600" s="14"/>
      <c r="B600" s="15"/>
    </row>
    <row r="601" spans="1:2" x14ac:dyDescent="0.3">
      <c r="A601" s="14"/>
      <c r="B601" s="15"/>
    </row>
    <row r="602" spans="1:2" x14ac:dyDescent="0.3">
      <c r="A602" s="14"/>
      <c r="B602" s="15"/>
    </row>
    <row r="603" spans="1:2" x14ac:dyDescent="0.3">
      <c r="A603" s="14"/>
      <c r="B603" s="15"/>
    </row>
    <row r="604" spans="1:2" x14ac:dyDescent="0.3">
      <c r="A604" s="14"/>
      <c r="B604" s="15"/>
    </row>
    <row r="605" spans="1:2" x14ac:dyDescent="0.3">
      <c r="A605" s="14"/>
      <c r="B605" s="15"/>
    </row>
    <row r="606" spans="1:2" x14ac:dyDescent="0.3">
      <c r="A606" s="14"/>
      <c r="B606" s="15"/>
    </row>
    <row r="607" spans="1:2" x14ac:dyDescent="0.3">
      <c r="A607" s="14"/>
      <c r="B607" s="15"/>
    </row>
    <row r="608" spans="1:2" x14ac:dyDescent="0.3">
      <c r="A608" s="14"/>
      <c r="B608" s="15"/>
    </row>
    <row r="609" spans="1:2" x14ac:dyDescent="0.3">
      <c r="A609" s="14"/>
      <c r="B609" s="15"/>
    </row>
    <row r="610" spans="1:2" x14ac:dyDescent="0.3">
      <c r="A610" s="14"/>
      <c r="B610" s="15"/>
    </row>
    <row r="611" spans="1:2" x14ac:dyDescent="0.3">
      <c r="A611" s="14"/>
      <c r="B611" s="15"/>
    </row>
    <row r="612" spans="1:2" x14ac:dyDescent="0.3">
      <c r="A612" s="14"/>
      <c r="B612" s="15"/>
    </row>
    <row r="613" spans="1:2" x14ac:dyDescent="0.3">
      <c r="A613" s="14"/>
      <c r="B613" s="15"/>
    </row>
    <row r="614" spans="1:2" x14ac:dyDescent="0.3">
      <c r="A614" s="14"/>
      <c r="B614" s="15"/>
    </row>
    <row r="615" spans="1:2" x14ac:dyDescent="0.3">
      <c r="A615" s="14"/>
      <c r="B615" s="15"/>
    </row>
    <row r="616" spans="1:2" x14ac:dyDescent="0.3">
      <c r="A616" s="14"/>
      <c r="B616" s="15"/>
    </row>
    <row r="617" spans="1:2" x14ac:dyDescent="0.3">
      <c r="A617" s="14"/>
      <c r="B617" s="15"/>
    </row>
    <row r="618" spans="1:2" x14ac:dyDescent="0.3">
      <c r="A618" s="14"/>
      <c r="B618" s="15"/>
    </row>
    <row r="619" spans="1:2" x14ac:dyDescent="0.3">
      <c r="A619" s="14"/>
      <c r="B619" s="15"/>
    </row>
    <row r="620" spans="1:2" x14ac:dyDescent="0.3">
      <c r="A620" s="14"/>
      <c r="B620" s="15"/>
    </row>
    <row r="621" spans="1:2" x14ac:dyDescent="0.3">
      <c r="A621" s="14"/>
      <c r="B621" s="15"/>
    </row>
    <row r="622" spans="1:2" x14ac:dyDescent="0.3">
      <c r="A622" s="14"/>
      <c r="B622" s="15"/>
    </row>
    <row r="623" spans="1:2" x14ac:dyDescent="0.3">
      <c r="A623" s="14"/>
      <c r="B623" s="15"/>
    </row>
    <row r="624" spans="1:2" x14ac:dyDescent="0.3">
      <c r="A624" s="14"/>
      <c r="B624" s="15"/>
    </row>
    <row r="625" spans="1:2" x14ac:dyDescent="0.3">
      <c r="A625" s="14"/>
      <c r="B625" s="15"/>
    </row>
    <row r="626" spans="1:2" x14ac:dyDescent="0.3">
      <c r="A626" s="14"/>
      <c r="B626" s="15"/>
    </row>
    <row r="627" spans="1:2" x14ac:dyDescent="0.3">
      <c r="A627" s="14"/>
      <c r="B627" s="15"/>
    </row>
    <row r="628" spans="1:2" x14ac:dyDescent="0.3">
      <c r="A628" s="14"/>
      <c r="B628" s="15"/>
    </row>
    <row r="629" spans="1:2" x14ac:dyDescent="0.3">
      <c r="A629" s="14"/>
      <c r="B629" s="15"/>
    </row>
    <row r="630" spans="1:2" x14ac:dyDescent="0.3">
      <c r="A630" s="14"/>
      <c r="B630" s="15"/>
    </row>
    <row r="631" spans="1:2" x14ac:dyDescent="0.3">
      <c r="A631" s="14"/>
      <c r="B631" s="15"/>
    </row>
    <row r="632" spans="1:2" x14ac:dyDescent="0.3">
      <c r="A632" s="14"/>
      <c r="B632" s="15"/>
    </row>
    <row r="633" spans="1:2" x14ac:dyDescent="0.3">
      <c r="A633" s="14"/>
      <c r="B633" s="15"/>
    </row>
    <row r="634" spans="1:2" x14ac:dyDescent="0.3">
      <c r="A634" s="14"/>
      <c r="B634" s="15"/>
    </row>
    <row r="635" spans="1:2" x14ac:dyDescent="0.3">
      <c r="A635" s="14"/>
      <c r="B635" s="15"/>
    </row>
    <row r="636" spans="1:2" x14ac:dyDescent="0.3">
      <c r="A636" s="14"/>
      <c r="B636" s="15"/>
    </row>
    <row r="637" spans="1:2" x14ac:dyDescent="0.3">
      <c r="A637" s="14"/>
      <c r="B637" s="15"/>
    </row>
    <row r="638" spans="1:2" x14ac:dyDescent="0.3">
      <c r="A638" s="14"/>
      <c r="B638" s="15"/>
    </row>
    <row r="639" spans="1:2" x14ac:dyDescent="0.3">
      <c r="A639" s="14"/>
      <c r="B639" s="15"/>
    </row>
    <row r="640" spans="1:2" x14ac:dyDescent="0.3">
      <c r="A640" s="14"/>
      <c r="B640" s="15"/>
    </row>
    <row r="641" spans="1:2" x14ac:dyDescent="0.3">
      <c r="A641" s="14"/>
      <c r="B641" s="15"/>
    </row>
    <row r="642" spans="1:2" x14ac:dyDescent="0.3">
      <c r="A642" s="14"/>
      <c r="B642" s="15"/>
    </row>
    <row r="643" spans="1:2" x14ac:dyDescent="0.3">
      <c r="A643" s="14"/>
      <c r="B643" s="15"/>
    </row>
    <row r="644" spans="1:2" x14ac:dyDescent="0.3">
      <c r="A644" s="14"/>
      <c r="B644" s="15"/>
    </row>
    <row r="645" spans="1:2" x14ac:dyDescent="0.3">
      <c r="A645" s="14"/>
      <c r="B645" s="15"/>
    </row>
    <row r="646" spans="1:2" x14ac:dyDescent="0.3">
      <c r="A646" s="14"/>
      <c r="B646" s="15"/>
    </row>
    <row r="647" spans="1:2" x14ac:dyDescent="0.3">
      <c r="A647" s="14"/>
      <c r="B647" s="15"/>
    </row>
    <row r="648" spans="1:2" x14ac:dyDescent="0.3">
      <c r="A648" s="14"/>
      <c r="B648" s="15"/>
    </row>
    <row r="649" spans="1:2" x14ac:dyDescent="0.3">
      <c r="A649" s="14"/>
      <c r="B649" s="15"/>
    </row>
    <row r="650" spans="1:2" x14ac:dyDescent="0.3">
      <c r="A650" s="14"/>
      <c r="B650" s="15"/>
    </row>
    <row r="651" spans="1:2" x14ac:dyDescent="0.3">
      <c r="A651" s="14"/>
      <c r="B651" s="15"/>
    </row>
    <row r="652" spans="1:2" x14ac:dyDescent="0.3">
      <c r="A652" s="14"/>
      <c r="B652" s="15"/>
    </row>
    <row r="653" spans="1:2" x14ac:dyDescent="0.3">
      <c r="A653" s="14"/>
      <c r="B653" s="15"/>
    </row>
    <row r="654" spans="1:2" x14ac:dyDescent="0.3">
      <c r="A654" s="14"/>
      <c r="B654" s="15"/>
    </row>
    <row r="655" spans="1:2" x14ac:dyDescent="0.3">
      <c r="A655" s="14"/>
      <c r="B655" s="15"/>
    </row>
    <row r="656" spans="1:2" x14ac:dyDescent="0.3">
      <c r="A656" s="14"/>
      <c r="B656" s="15"/>
    </row>
    <row r="657" spans="1:2" x14ac:dyDescent="0.3">
      <c r="A657" s="14"/>
      <c r="B657" s="15"/>
    </row>
    <row r="658" spans="1:2" x14ac:dyDescent="0.3">
      <c r="A658" s="14"/>
      <c r="B658" s="15"/>
    </row>
    <row r="659" spans="1:2" x14ac:dyDescent="0.3">
      <c r="A659" s="14"/>
      <c r="B659" s="15"/>
    </row>
    <row r="660" spans="1:2" x14ac:dyDescent="0.3">
      <c r="A660" s="14"/>
      <c r="B660" s="15"/>
    </row>
    <row r="661" spans="1:2" x14ac:dyDescent="0.3">
      <c r="A661" s="14"/>
      <c r="B661" s="15"/>
    </row>
    <row r="662" spans="1:2" x14ac:dyDescent="0.3">
      <c r="A662" s="14"/>
      <c r="B662" s="15"/>
    </row>
    <row r="663" spans="1:2" x14ac:dyDescent="0.3">
      <c r="A663" s="14"/>
      <c r="B663" s="15"/>
    </row>
    <row r="664" spans="1:2" x14ac:dyDescent="0.3">
      <c r="A664" s="14"/>
      <c r="B664" s="15"/>
    </row>
    <row r="665" spans="1:2" x14ac:dyDescent="0.3">
      <c r="A665" s="14"/>
      <c r="B665" s="15"/>
    </row>
    <row r="666" spans="1:2" x14ac:dyDescent="0.3">
      <c r="A666" s="14"/>
      <c r="B666" s="15"/>
    </row>
    <row r="667" spans="1:2" x14ac:dyDescent="0.3">
      <c r="A667" s="14"/>
      <c r="B667" s="15"/>
    </row>
    <row r="668" spans="1:2" x14ac:dyDescent="0.3">
      <c r="A668" s="14"/>
      <c r="B668" s="15"/>
    </row>
    <row r="669" spans="1:2" x14ac:dyDescent="0.3">
      <c r="A669" s="14"/>
      <c r="B669" s="15"/>
    </row>
    <row r="670" spans="1:2" x14ac:dyDescent="0.3">
      <c r="A670" s="14"/>
      <c r="B670" s="15"/>
    </row>
    <row r="671" spans="1:2" x14ac:dyDescent="0.3">
      <c r="A671" s="14"/>
      <c r="B671" s="15"/>
    </row>
    <row r="672" spans="1:2" x14ac:dyDescent="0.3">
      <c r="A672" s="14"/>
      <c r="B672" s="15"/>
    </row>
    <row r="673" spans="1:2" x14ac:dyDescent="0.3">
      <c r="A673" s="14"/>
      <c r="B673" s="15"/>
    </row>
    <row r="674" spans="1:2" x14ac:dyDescent="0.3">
      <c r="A674" s="14"/>
      <c r="B674" s="15"/>
    </row>
    <row r="675" spans="1:2" x14ac:dyDescent="0.3">
      <c r="A675" s="14"/>
      <c r="B675" s="15"/>
    </row>
    <row r="676" spans="1:2" x14ac:dyDescent="0.3">
      <c r="A676" s="14"/>
      <c r="B676" s="15"/>
    </row>
    <row r="677" spans="1:2" x14ac:dyDescent="0.3">
      <c r="A677" s="14"/>
      <c r="B677" s="15"/>
    </row>
    <row r="678" spans="1:2" x14ac:dyDescent="0.3">
      <c r="A678" s="14"/>
      <c r="B678" s="15"/>
    </row>
    <row r="679" spans="1:2" x14ac:dyDescent="0.3">
      <c r="A679" s="14"/>
      <c r="B679" s="15"/>
    </row>
    <row r="680" spans="1:2" x14ac:dyDescent="0.3">
      <c r="A680" s="14"/>
      <c r="B680" s="15"/>
    </row>
    <row r="681" spans="1:2" x14ac:dyDescent="0.3">
      <c r="A681" s="14"/>
      <c r="B681" s="15"/>
    </row>
    <row r="682" spans="1:2" x14ac:dyDescent="0.3">
      <c r="A682" s="14"/>
      <c r="B682" s="15"/>
    </row>
    <row r="683" spans="1:2" x14ac:dyDescent="0.3">
      <c r="A683" s="14"/>
      <c r="B683" s="15"/>
    </row>
    <row r="684" spans="1:2" x14ac:dyDescent="0.3">
      <c r="A684" s="14"/>
      <c r="B684" s="15"/>
    </row>
    <row r="685" spans="1:2" x14ac:dyDescent="0.3">
      <c r="A685" s="14"/>
      <c r="B685" s="15"/>
    </row>
    <row r="686" spans="1:2" x14ac:dyDescent="0.3">
      <c r="A686" s="14"/>
      <c r="B686" s="15"/>
    </row>
    <row r="687" spans="1:2" x14ac:dyDescent="0.3">
      <c r="A687" s="14"/>
      <c r="B687" s="15"/>
    </row>
    <row r="688" spans="1:2" x14ac:dyDescent="0.3">
      <c r="A688" s="14"/>
      <c r="B688" s="15"/>
    </row>
    <row r="689" spans="1:2" x14ac:dyDescent="0.3">
      <c r="A689" s="14"/>
      <c r="B689" s="15"/>
    </row>
    <row r="690" spans="1:2" x14ac:dyDescent="0.3">
      <c r="A690" s="14"/>
      <c r="B690" s="15"/>
    </row>
    <row r="691" spans="1:2" x14ac:dyDescent="0.3">
      <c r="A691" s="14"/>
      <c r="B691" s="15"/>
    </row>
    <row r="692" spans="1:2" x14ac:dyDescent="0.3">
      <c r="A692" s="14"/>
      <c r="B692" s="15"/>
    </row>
    <row r="693" spans="1:2" x14ac:dyDescent="0.3">
      <c r="A693" s="14"/>
      <c r="B693" s="15"/>
    </row>
    <row r="694" spans="1:2" x14ac:dyDescent="0.3">
      <c r="A694" s="14"/>
      <c r="B694" s="15"/>
    </row>
    <row r="695" spans="1:2" x14ac:dyDescent="0.3">
      <c r="A695" s="14"/>
      <c r="B695" s="15"/>
    </row>
    <row r="696" spans="1:2" x14ac:dyDescent="0.3">
      <c r="A696" s="14"/>
      <c r="B696" s="15"/>
    </row>
    <row r="697" spans="1:2" x14ac:dyDescent="0.3">
      <c r="A697" s="14"/>
      <c r="B697" s="15"/>
    </row>
    <row r="698" spans="1:2" x14ac:dyDescent="0.3">
      <c r="A698" s="14"/>
      <c r="B698" s="15"/>
    </row>
    <row r="699" spans="1:2" x14ac:dyDescent="0.3">
      <c r="A699" s="14"/>
      <c r="B699" s="15"/>
    </row>
    <row r="700" spans="1:2" x14ac:dyDescent="0.3">
      <c r="A700" s="14"/>
      <c r="B700" s="15"/>
    </row>
    <row r="701" spans="1:2" x14ac:dyDescent="0.3">
      <c r="A701" s="14"/>
      <c r="B701" s="15"/>
    </row>
    <row r="702" spans="1:2" x14ac:dyDescent="0.3">
      <c r="A702" s="14"/>
      <c r="B702" s="15"/>
    </row>
    <row r="703" spans="1:2" x14ac:dyDescent="0.3">
      <c r="A703" s="14"/>
      <c r="B703" s="15"/>
    </row>
    <row r="704" spans="1:2" x14ac:dyDescent="0.3">
      <c r="A704" s="14"/>
      <c r="B704" s="15"/>
    </row>
    <row r="705" spans="1:2" x14ac:dyDescent="0.3">
      <c r="A705" s="14"/>
      <c r="B705" s="15"/>
    </row>
    <row r="706" spans="1:2" x14ac:dyDescent="0.3">
      <c r="A706" s="14"/>
      <c r="B706" s="15"/>
    </row>
    <row r="707" spans="1:2" x14ac:dyDescent="0.3">
      <c r="A707" s="14"/>
      <c r="B707" s="15"/>
    </row>
    <row r="708" spans="1:2" x14ac:dyDescent="0.3">
      <c r="A708" s="14"/>
      <c r="B708" s="15"/>
    </row>
    <row r="709" spans="1:2" x14ac:dyDescent="0.3">
      <c r="A709" s="14"/>
      <c r="B709" s="15"/>
    </row>
    <row r="710" spans="1:2" x14ac:dyDescent="0.3">
      <c r="A710" s="14"/>
      <c r="B710" s="15"/>
    </row>
    <row r="711" spans="1:2" x14ac:dyDescent="0.3">
      <c r="A711" s="14"/>
      <c r="B711" s="15"/>
    </row>
    <row r="712" spans="1:2" x14ac:dyDescent="0.3">
      <c r="A712" s="14"/>
      <c r="B712" s="15"/>
    </row>
    <row r="713" spans="1:2" x14ac:dyDescent="0.3">
      <c r="A713" s="14"/>
      <c r="B713" s="15"/>
    </row>
    <row r="714" spans="1:2" x14ac:dyDescent="0.3">
      <c r="A714" s="14"/>
      <c r="B714" s="15"/>
    </row>
    <row r="715" spans="1:2" x14ac:dyDescent="0.3">
      <c r="A715" s="14"/>
      <c r="B715" s="15"/>
    </row>
    <row r="716" spans="1:2" x14ac:dyDescent="0.3">
      <c r="A716" s="14"/>
      <c r="B716" s="15"/>
    </row>
    <row r="717" spans="1:2" x14ac:dyDescent="0.3">
      <c r="A717" s="14"/>
      <c r="B717" s="15"/>
    </row>
    <row r="718" spans="1:2" x14ac:dyDescent="0.3">
      <c r="A718" s="14"/>
      <c r="B718" s="15"/>
    </row>
    <row r="719" spans="1:2" x14ac:dyDescent="0.3">
      <c r="A719" s="14"/>
      <c r="B719" s="15"/>
    </row>
    <row r="720" spans="1:2" x14ac:dyDescent="0.3">
      <c r="A720" s="14"/>
      <c r="B720" s="15"/>
    </row>
    <row r="721" spans="1:2" x14ac:dyDescent="0.3">
      <c r="A721" s="14"/>
      <c r="B721" s="15"/>
    </row>
    <row r="722" spans="1:2" x14ac:dyDescent="0.3">
      <c r="A722" s="14"/>
      <c r="B722" s="15"/>
    </row>
    <row r="723" spans="1:2" x14ac:dyDescent="0.3">
      <c r="A723" s="14"/>
      <c r="B723" s="15"/>
    </row>
    <row r="724" spans="1:2" x14ac:dyDescent="0.3">
      <c r="A724" s="14"/>
      <c r="B724" s="15"/>
    </row>
    <row r="725" spans="1:2" x14ac:dyDescent="0.3">
      <c r="A725" s="14"/>
      <c r="B725" s="15"/>
    </row>
    <row r="726" spans="1:2" x14ac:dyDescent="0.3">
      <c r="A726" s="14"/>
      <c r="B726" s="15"/>
    </row>
    <row r="727" spans="1:2" x14ac:dyDescent="0.3">
      <c r="A727" s="14"/>
      <c r="B727" s="15"/>
    </row>
    <row r="728" spans="1:2" x14ac:dyDescent="0.3">
      <c r="A728" s="14"/>
      <c r="B728" s="15"/>
    </row>
    <row r="729" spans="1:2" x14ac:dyDescent="0.3">
      <c r="A729" s="14"/>
      <c r="B729" s="15"/>
    </row>
    <row r="730" spans="1:2" x14ac:dyDescent="0.3">
      <c r="A730" s="14"/>
      <c r="B730" s="15"/>
    </row>
    <row r="731" spans="1:2" x14ac:dyDescent="0.3">
      <c r="A731" s="14"/>
      <c r="B731" s="15"/>
    </row>
    <row r="732" spans="1:2" x14ac:dyDescent="0.3">
      <c r="A732" s="14"/>
      <c r="B732" s="15"/>
    </row>
    <row r="733" spans="1:2" x14ac:dyDescent="0.3">
      <c r="A733" s="14"/>
      <c r="B733" s="15"/>
    </row>
    <row r="734" spans="1:2" x14ac:dyDescent="0.3">
      <c r="A734" s="14"/>
      <c r="B734" s="15"/>
    </row>
    <row r="735" spans="1:2" x14ac:dyDescent="0.3">
      <c r="A735" s="14"/>
      <c r="B735" s="15"/>
    </row>
    <row r="736" spans="1:2" x14ac:dyDescent="0.3">
      <c r="A736" s="14"/>
      <c r="B736" s="15"/>
    </row>
    <row r="737" spans="1:2" x14ac:dyDescent="0.3">
      <c r="A737" s="14"/>
      <c r="B737" s="15"/>
    </row>
    <row r="738" spans="1:2" x14ac:dyDescent="0.3">
      <c r="A738" s="14"/>
      <c r="B738" s="15"/>
    </row>
    <row r="739" spans="1:2" x14ac:dyDescent="0.3">
      <c r="A739" s="14"/>
      <c r="B739" s="15"/>
    </row>
    <row r="740" spans="1:2" x14ac:dyDescent="0.3">
      <c r="A740" s="14"/>
      <c r="B740" s="15"/>
    </row>
    <row r="741" spans="1:2" x14ac:dyDescent="0.3">
      <c r="A741" s="14"/>
      <c r="B741" s="15"/>
    </row>
    <row r="742" spans="1:2" x14ac:dyDescent="0.3">
      <c r="A742" s="14"/>
      <c r="B742" s="15"/>
    </row>
    <row r="743" spans="1:2" x14ac:dyDescent="0.3">
      <c r="A743" s="14"/>
      <c r="B743" s="15"/>
    </row>
    <row r="744" spans="1:2" x14ac:dyDescent="0.3">
      <c r="A744" s="14"/>
      <c r="B744" s="15"/>
    </row>
    <row r="745" spans="1:2" x14ac:dyDescent="0.3">
      <c r="A745" s="14"/>
      <c r="B745" s="15"/>
    </row>
    <row r="746" spans="1:2" x14ac:dyDescent="0.3">
      <c r="A746" s="14"/>
      <c r="B746" s="15"/>
    </row>
    <row r="747" spans="1:2" x14ac:dyDescent="0.3">
      <c r="A747" s="14"/>
      <c r="B747" s="15"/>
    </row>
    <row r="748" spans="1:2" x14ac:dyDescent="0.3">
      <c r="A748" s="14"/>
      <c r="B748" s="15"/>
    </row>
    <row r="749" spans="1:2" x14ac:dyDescent="0.3">
      <c r="A749" s="14"/>
      <c r="B749" s="15"/>
    </row>
    <row r="750" spans="1:2" x14ac:dyDescent="0.3">
      <c r="A750" s="14"/>
      <c r="B750" s="15"/>
    </row>
    <row r="751" spans="1:2" x14ac:dyDescent="0.3">
      <c r="A751" s="14"/>
      <c r="B751" s="15"/>
    </row>
    <row r="752" spans="1:2" x14ac:dyDescent="0.3">
      <c r="A752" s="14"/>
      <c r="B752" s="15"/>
    </row>
    <row r="753" spans="1:2" x14ac:dyDescent="0.3">
      <c r="A753" s="14"/>
      <c r="B753" s="15"/>
    </row>
    <row r="754" spans="1:2" x14ac:dyDescent="0.3">
      <c r="A754" s="14"/>
      <c r="B754" s="15"/>
    </row>
    <row r="755" spans="1:2" x14ac:dyDescent="0.3">
      <c r="A755" s="14"/>
      <c r="B755" s="15"/>
    </row>
    <row r="756" spans="1:2" x14ac:dyDescent="0.3">
      <c r="A756" s="14"/>
      <c r="B756" s="15"/>
    </row>
    <row r="757" spans="1:2" x14ac:dyDescent="0.3">
      <c r="A757" s="14"/>
      <c r="B757" s="15"/>
    </row>
    <row r="758" spans="1:2" x14ac:dyDescent="0.3">
      <c r="A758" s="14"/>
      <c r="B758" s="15"/>
    </row>
    <row r="759" spans="1:2" x14ac:dyDescent="0.3">
      <c r="A759" s="14"/>
      <c r="B759" s="15"/>
    </row>
    <row r="760" spans="1:2" x14ac:dyDescent="0.3">
      <c r="A760" s="14"/>
      <c r="B760" s="15"/>
    </row>
    <row r="761" spans="1:2" x14ac:dyDescent="0.3">
      <c r="A761" s="14"/>
      <c r="B761" s="15"/>
    </row>
    <row r="762" spans="1:2" x14ac:dyDescent="0.3">
      <c r="A762" s="14"/>
      <c r="B762" s="15"/>
    </row>
    <row r="763" spans="1:2" x14ac:dyDescent="0.3">
      <c r="A763" s="14"/>
      <c r="B763" s="15"/>
    </row>
    <row r="764" spans="1:2" x14ac:dyDescent="0.3">
      <c r="A764" s="14"/>
      <c r="B764" s="15"/>
    </row>
    <row r="765" spans="1:2" x14ac:dyDescent="0.3">
      <c r="A765" s="14"/>
      <c r="B765" s="15"/>
    </row>
    <row r="766" spans="1:2" x14ac:dyDescent="0.3">
      <c r="A766" s="14"/>
      <c r="B766" s="15"/>
    </row>
    <row r="767" spans="1:2" x14ac:dyDescent="0.3">
      <c r="A767" s="14"/>
      <c r="B767" s="15"/>
    </row>
    <row r="768" spans="1:2" x14ac:dyDescent="0.3">
      <c r="A768" s="14"/>
      <c r="B768" s="15"/>
    </row>
    <row r="769" spans="1:2" x14ac:dyDescent="0.3">
      <c r="A769" s="14"/>
      <c r="B769" s="15"/>
    </row>
    <row r="770" spans="1:2" x14ac:dyDescent="0.3">
      <c r="A770" s="14"/>
      <c r="B770" s="15"/>
    </row>
    <row r="771" spans="1:2" x14ac:dyDescent="0.3">
      <c r="A771" s="14"/>
      <c r="B771" s="15"/>
    </row>
    <row r="772" spans="1:2" x14ac:dyDescent="0.3">
      <c r="A772" s="14"/>
      <c r="B772" s="15"/>
    </row>
    <row r="773" spans="1:2" x14ac:dyDescent="0.3">
      <c r="A773" s="14"/>
      <c r="B773" s="15"/>
    </row>
    <row r="774" spans="1:2" x14ac:dyDescent="0.3">
      <c r="A774" s="14"/>
      <c r="B774" s="15"/>
    </row>
    <row r="775" spans="1:2" x14ac:dyDescent="0.3">
      <c r="A775" s="14"/>
      <c r="B775" s="15"/>
    </row>
    <row r="776" spans="1:2" x14ac:dyDescent="0.3">
      <c r="A776" s="14"/>
      <c r="B776" s="15"/>
    </row>
    <row r="777" spans="1:2" x14ac:dyDescent="0.3">
      <c r="A777" s="14"/>
      <c r="B777" s="15"/>
    </row>
    <row r="778" spans="1:2" x14ac:dyDescent="0.3">
      <c r="A778" s="14"/>
      <c r="B778" s="15"/>
    </row>
    <row r="779" spans="1:2" x14ac:dyDescent="0.3">
      <c r="A779" s="14"/>
      <c r="B779" s="15"/>
    </row>
    <row r="780" spans="1:2" x14ac:dyDescent="0.3">
      <c r="A780" s="14"/>
      <c r="B780" s="15"/>
    </row>
    <row r="781" spans="1:2" x14ac:dyDescent="0.3">
      <c r="A781" s="14"/>
      <c r="B781" s="15"/>
    </row>
    <row r="782" spans="1:2" x14ac:dyDescent="0.3">
      <c r="A782" s="14"/>
      <c r="B782" s="15"/>
    </row>
    <row r="783" spans="1:2" x14ac:dyDescent="0.3">
      <c r="A783" s="14"/>
      <c r="B783" s="15"/>
    </row>
    <row r="784" spans="1:2" x14ac:dyDescent="0.3">
      <c r="A784" s="14"/>
      <c r="B784" s="15"/>
    </row>
    <row r="785" spans="1:2" x14ac:dyDescent="0.3">
      <c r="A785" s="14"/>
      <c r="B785" s="15"/>
    </row>
    <row r="786" spans="1:2" x14ac:dyDescent="0.3">
      <c r="A786" s="14"/>
      <c r="B786" s="15"/>
    </row>
    <row r="787" spans="1:2" x14ac:dyDescent="0.3">
      <c r="A787" s="14"/>
      <c r="B787" s="15"/>
    </row>
    <row r="788" spans="1:2" x14ac:dyDescent="0.3">
      <c r="A788" s="14"/>
      <c r="B788" s="15"/>
    </row>
    <row r="789" spans="1:2" x14ac:dyDescent="0.3">
      <c r="A789" s="14"/>
      <c r="B789" s="15"/>
    </row>
    <row r="790" spans="1:2" x14ac:dyDescent="0.3">
      <c r="A790" s="14"/>
      <c r="B790" s="15"/>
    </row>
    <row r="791" spans="1:2" x14ac:dyDescent="0.3">
      <c r="A791" s="14"/>
      <c r="B791" s="15"/>
    </row>
    <row r="792" spans="1:2" x14ac:dyDescent="0.3">
      <c r="A792" s="14"/>
      <c r="B792" s="15"/>
    </row>
    <row r="793" spans="1:2" x14ac:dyDescent="0.3">
      <c r="A793" s="14"/>
      <c r="B793" s="15"/>
    </row>
    <row r="794" spans="1:2" x14ac:dyDescent="0.3">
      <c r="A794" s="14"/>
      <c r="B794" s="15"/>
    </row>
    <row r="795" spans="1:2" x14ac:dyDescent="0.3">
      <c r="A795" s="14"/>
      <c r="B795" s="15"/>
    </row>
    <row r="796" spans="1:2" x14ac:dyDescent="0.3">
      <c r="A796" s="14"/>
      <c r="B796" s="15"/>
    </row>
    <row r="797" spans="1:2" x14ac:dyDescent="0.3">
      <c r="A797" s="14"/>
      <c r="B797" s="15"/>
    </row>
    <row r="798" spans="1:2" x14ac:dyDescent="0.3">
      <c r="A798" s="14"/>
      <c r="B798" s="15"/>
    </row>
    <row r="799" spans="1:2" x14ac:dyDescent="0.3">
      <c r="A799" s="14"/>
      <c r="B799" s="15"/>
    </row>
    <row r="800" spans="1:2" x14ac:dyDescent="0.3">
      <c r="A800" s="14"/>
      <c r="B800" s="15"/>
    </row>
    <row r="801" spans="1:2" x14ac:dyDescent="0.3">
      <c r="A801" s="14"/>
      <c r="B801" s="15"/>
    </row>
    <row r="802" spans="1:2" x14ac:dyDescent="0.3">
      <c r="A802" s="14"/>
      <c r="B802" s="15"/>
    </row>
    <row r="803" spans="1:2" x14ac:dyDescent="0.3">
      <c r="A803" s="14"/>
      <c r="B803" s="15"/>
    </row>
    <row r="804" spans="1:2" x14ac:dyDescent="0.3">
      <c r="A804" s="14"/>
      <c r="B804" s="15"/>
    </row>
    <row r="805" spans="1:2" x14ac:dyDescent="0.3">
      <c r="A805" s="14"/>
      <c r="B805" s="15"/>
    </row>
    <row r="806" spans="1:2" x14ac:dyDescent="0.3">
      <c r="A806" s="14"/>
      <c r="B806" s="15"/>
    </row>
    <row r="807" spans="1:2" x14ac:dyDescent="0.3">
      <c r="A807" s="14"/>
      <c r="B807" s="15"/>
    </row>
    <row r="808" spans="1:2" x14ac:dyDescent="0.3">
      <c r="A808" s="14"/>
      <c r="B808" s="15"/>
    </row>
    <row r="809" spans="1:2" x14ac:dyDescent="0.3">
      <c r="A809" s="14"/>
      <c r="B809" s="15"/>
    </row>
    <row r="810" spans="1:2" x14ac:dyDescent="0.3">
      <c r="A810" s="14"/>
      <c r="B810" s="15"/>
    </row>
    <row r="811" spans="1:2" x14ac:dyDescent="0.3">
      <c r="A811" s="14"/>
      <c r="B811" s="15"/>
    </row>
    <row r="812" spans="1:2" x14ac:dyDescent="0.3">
      <c r="A812" s="14"/>
      <c r="B812" s="15"/>
    </row>
    <row r="813" spans="1:2" x14ac:dyDescent="0.3">
      <c r="A813" s="14"/>
      <c r="B813" s="15"/>
    </row>
    <row r="814" spans="1:2" x14ac:dyDescent="0.3">
      <c r="A814" s="14"/>
      <c r="B814" s="15"/>
    </row>
    <row r="815" spans="1:2" x14ac:dyDescent="0.3">
      <c r="A815" s="14"/>
      <c r="B815" s="15"/>
    </row>
    <row r="816" spans="1:2" x14ac:dyDescent="0.3">
      <c r="A816" s="14"/>
      <c r="B816" s="15"/>
    </row>
    <row r="817" spans="1:2" x14ac:dyDescent="0.3">
      <c r="A817" s="14"/>
      <c r="B817" s="15"/>
    </row>
    <row r="818" spans="1:2" x14ac:dyDescent="0.3">
      <c r="A818" s="14"/>
      <c r="B818" s="15"/>
    </row>
    <row r="819" spans="1:2" x14ac:dyDescent="0.3">
      <c r="A819" s="14"/>
      <c r="B819" s="15"/>
    </row>
    <row r="820" spans="1:2" x14ac:dyDescent="0.3">
      <c r="A820" s="14"/>
      <c r="B820" s="15"/>
    </row>
    <row r="821" spans="1:2" x14ac:dyDescent="0.3">
      <c r="A821" s="14"/>
      <c r="B821" s="15"/>
    </row>
    <row r="822" spans="1:2" x14ac:dyDescent="0.3">
      <c r="A822" s="14"/>
      <c r="B822" s="15"/>
    </row>
    <row r="823" spans="1:2" x14ac:dyDescent="0.3">
      <c r="A823" s="14"/>
      <c r="B823" s="15"/>
    </row>
    <row r="824" spans="1:2" x14ac:dyDescent="0.3">
      <c r="A824" s="14"/>
      <c r="B824" s="15"/>
    </row>
    <row r="825" spans="1:2" x14ac:dyDescent="0.3">
      <c r="A825" s="14"/>
      <c r="B825" s="15"/>
    </row>
    <row r="826" spans="1:2" x14ac:dyDescent="0.3">
      <c r="A826" s="14"/>
      <c r="B826" s="15"/>
    </row>
    <row r="827" spans="1:2" x14ac:dyDescent="0.3">
      <c r="A827" s="14"/>
      <c r="B827" s="15"/>
    </row>
    <row r="828" spans="1:2" x14ac:dyDescent="0.3">
      <c r="A828" s="14"/>
      <c r="B828" s="15"/>
    </row>
    <row r="829" spans="1:2" x14ac:dyDescent="0.3">
      <c r="A829" s="14"/>
      <c r="B829" s="15"/>
    </row>
    <row r="830" spans="1:2" x14ac:dyDescent="0.3">
      <c r="A830" s="14"/>
      <c r="B830" s="15"/>
    </row>
    <row r="831" spans="1:2" x14ac:dyDescent="0.3">
      <c r="A831" s="14"/>
      <c r="B831" s="15"/>
    </row>
    <row r="832" spans="1:2" x14ac:dyDescent="0.3">
      <c r="A832" s="14"/>
      <c r="B832" s="15"/>
    </row>
    <row r="833" spans="1:2" x14ac:dyDescent="0.3">
      <c r="A833" s="14"/>
      <c r="B833" s="15"/>
    </row>
    <row r="834" spans="1:2" x14ac:dyDescent="0.3">
      <c r="A834" s="14"/>
      <c r="B834" s="15"/>
    </row>
    <row r="835" spans="1:2" x14ac:dyDescent="0.3">
      <c r="A835" s="14"/>
      <c r="B835" s="15"/>
    </row>
    <row r="836" spans="1:2" x14ac:dyDescent="0.3">
      <c r="A836" s="14"/>
      <c r="B836" s="15"/>
    </row>
    <row r="837" spans="1:2" x14ac:dyDescent="0.3">
      <c r="A837" s="14"/>
      <c r="B837" s="15"/>
    </row>
    <row r="838" spans="1:2" x14ac:dyDescent="0.3">
      <c r="A838" s="14"/>
      <c r="B838" s="15"/>
    </row>
    <row r="839" spans="1:2" x14ac:dyDescent="0.3">
      <c r="A839" s="14"/>
      <c r="B839" s="15"/>
    </row>
    <row r="840" spans="1:2" x14ac:dyDescent="0.3">
      <c r="A840" s="14"/>
      <c r="B840" s="15"/>
    </row>
    <row r="841" spans="1:2" x14ac:dyDescent="0.3">
      <c r="A841" s="14"/>
      <c r="B841" s="15"/>
    </row>
    <row r="842" spans="1:2" x14ac:dyDescent="0.3">
      <c r="A842" s="14"/>
      <c r="B842" s="15"/>
    </row>
    <row r="843" spans="1:2" x14ac:dyDescent="0.3">
      <c r="A843" s="14"/>
      <c r="B843" s="15"/>
    </row>
    <row r="844" spans="1:2" x14ac:dyDescent="0.3">
      <c r="A844" s="14"/>
      <c r="B844" s="15"/>
    </row>
    <row r="845" spans="1:2" x14ac:dyDescent="0.3">
      <c r="A845" s="14"/>
      <c r="B845" s="15"/>
    </row>
    <row r="846" spans="1:2" x14ac:dyDescent="0.3">
      <c r="A846" s="14"/>
      <c r="B846" s="15"/>
    </row>
    <row r="847" spans="1:2" x14ac:dyDescent="0.3">
      <c r="A847" s="14"/>
      <c r="B847" s="15"/>
    </row>
    <row r="848" spans="1:2" x14ac:dyDescent="0.3">
      <c r="A848" s="14"/>
      <c r="B848" s="15"/>
    </row>
    <row r="849" spans="1:2" x14ac:dyDescent="0.3">
      <c r="A849" s="14"/>
      <c r="B849" s="15"/>
    </row>
    <row r="850" spans="1:2" x14ac:dyDescent="0.3">
      <c r="A850" s="14"/>
      <c r="B850" s="15"/>
    </row>
    <row r="851" spans="1:2" x14ac:dyDescent="0.3">
      <c r="A851" s="14"/>
      <c r="B851" s="15"/>
    </row>
    <row r="852" spans="1:2" x14ac:dyDescent="0.3">
      <c r="A852" s="14"/>
      <c r="B852" s="15"/>
    </row>
    <row r="853" spans="1:2" x14ac:dyDescent="0.3">
      <c r="A853" s="14"/>
      <c r="B853" s="15"/>
    </row>
    <row r="854" spans="1:2" x14ac:dyDescent="0.3">
      <c r="A854" s="14"/>
      <c r="B854" s="15"/>
    </row>
    <row r="855" spans="1:2" x14ac:dyDescent="0.3">
      <c r="A855" s="14"/>
      <c r="B855" s="15"/>
    </row>
    <row r="856" spans="1:2" x14ac:dyDescent="0.3">
      <c r="A856" s="14"/>
      <c r="B856" s="15"/>
    </row>
    <row r="857" spans="1:2" x14ac:dyDescent="0.3">
      <c r="A857" s="14"/>
      <c r="B857" s="15"/>
    </row>
    <row r="858" spans="1:2" x14ac:dyDescent="0.3">
      <c r="A858" s="14"/>
      <c r="B858" s="15"/>
    </row>
    <row r="859" spans="1:2" x14ac:dyDescent="0.3">
      <c r="A859" s="14"/>
      <c r="B859" s="15"/>
    </row>
    <row r="860" spans="1:2" x14ac:dyDescent="0.3">
      <c r="A860" s="14"/>
      <c r="B860" s="15"/>
    </row>
    <row r="861" spans="1:2" x14ac:dyDescent="0.3">
      <c r="A861" s="14"/>
      <c r="B861" s="15"/>
    </row>
    <row r="862" spans="1:2" x14ac:dyDescent="0.3">
      <c r="A862" s="14"/>
      <c r="B862" s="15"/>
    </row>
    <row r="863" spans="1:2" x14ac:dyDescent="0.3">
      <c r="A863" s="14"/>
      <c r="B863" s="15"/>
    </row>
    <row r="864" spans="1:2" x14ac:dyDescent="0.3">
      <c r="A864" s="14"/>
      <c r="B864" s="15"/>
    </row>
    <row r="865" spans="1:2" x14ac:dyDescent="0.3">
      <c r="A865" s="14"/>
      <c r="B865" s="15"/>
    </row>
    <row r="866" spans="1:2" x14ac:dyDescent="0.3">
      <c r="A866" s="14"/>
      <c r="B866" s="15"/>
    </row>
    <row r="867" spans="1:2" x14ac:dyDescent="0.3">
      <c r="A867" s="14"/>
      <c r="B867" s="15"/>
    </row>
    <row r="868" spans="1:2" x14ac:dyDescent="0.3">
      <c r="A868" s="14"/>
      <c r="B868" s="15"/>
    </row>
    <row r="869" spans="1:2" x14ac:dyDescent="0.3">
      <c r="A869" s="14"/>
      <c r="B869" s="15"/>
    </row>
    <row r="870" spans="1:2" x14ac:dyDescent="0.3">
      <c r="A870" s="14"/>
      <c r="B870" s="15"/>
    </row>
    <row r="871" spans="1:2" x14ac:dyDescent="0.3">
      <c r="A871" s="14"/>
      <c r="B871" s="15"/>
    </row>
    <row r="872" spans="1:2" x14ac:dyDescent="0.3">
      <c r="A872" s="14"/>
      <c r="B872" s="15"/>
    </row>
    <row r="873" spans="1:2" x14ac:dyDescent="0.3">
      <c r="A873" s="14"/>
      <c r="B873" s="15"/>
    </row>
    <row r="874" spans="1:2" x14ac:dyDescent="0.3">
      <c r="A874" s="14"/>
      <c r="B874" s="15"/>
    </row>
    <row r="875" spans="1:2" x14ac:dyDescent="0.3">
      <c r="A875" s="14"/>
      <c r="B875" s="15"/>
    </row>
    <row r="876" spans="1:2" x14ac:dyDescent="0.3">
      <c r="A876" s="14"/>
      <c r="B876" s="15"/>
    </row>
    <row r="877" spans="1:2" x14ac:dyDescent="0.3">
      <c r="A877" s="14"/>
      <c r="B877" s="15"/>
    </row>
    <row r="878" spans="1:2" x14ac:dyDescent="0.3">
      <c r="A878" s="14"/>
      <c r="B878" s="15"/>
    </row>
    <row r="879" spans="1:2" x14ac:dyDescent="0.3">
      <c r="A879" s="14"/>
      <c r="B879" s="15"/>
    </row>
    <row r="880" spans="1:2" x14ac:dyDescent="0.3">
      <c r="A880" s="14"/>
      <c r="B880" s="15"/>
    </row>
    <row r="881" spans="1:2" x14ac:dyDescent="0.3">
      <c r="A881" s="14"/>
      <c r="B881" s="15"/>
    </row>
    <row r="882" spans="1:2" x14ac:dyDescent="0.3">
      <c r="A882" s="14"/>
      <c r="B882" s="15"/>
    </row>
    <row r="883" spans="1:2" x14ac:dyDescent="0.3">
      <c r="A883" s="14"/>
      <c r="B883" s="15"/>
    </row>
    <row r="884" spans="1:2" x14ac:dyDescent="0.3">
      <c r="A884" s="14"/>
      <c r="B884" s="15"/>
    </row>
    <row r="885" spans="1:2" x14ac:dyDescent="0.3">
      <c r="A885" s="14"/>
      <c r="B885" s="15"/>
    </row>
    <row r="886" spans="1:2" x14ac:dyDescent="0.3">
      <c r="A886" s="14"/>
      <c r="B886" s="15"/>
    </row>
    <row r="887" spans="1:2" x14ac:dyDescent="0.3">
      <c r="A887" s="14"/>
      <c r="B887" s="15"/>
    </row>
    <row r="888" spans="1:2" x14ac:dyDescent="0.3">
      <c r="A888" s="14"/>
      <c r="B888" s="15"/>
    </row>
    <row r="889" spans="1:2" x14ac:dyDescent="0.3">
      <c r="A889" s="14"/>
      <c r="B889" s="15"/>
    </row>
    <row r="890" spans="1:2" x14ac:dyDescent="0.3">
      <c r="A890" s="14"/>
      <c r="B890" s="15"/>
    </row>
    <row r="891" spans="1:2" x14ac:dyDescent="0.3">
      <c r="A891" s="14"/>
      <c r="B891" s="15"/>
    </row>
    <row r="892" spans="1:2" x14ac:dyDescent="0.3">
      <c r="A892" s="14"/>
      <c r="B892" s="15"/>
    </row>
    <row r="893" spans="1:2" x14ac:dyDescent="0.3">
      <c r="A893" s="14"/>
      <c r="B893" s="15"/>
    </row>
    <row r="894" spans="1:2" x14ac:dyDescent="0.3">
      <c r="A894" s="14"/>
      <c r="B894" s="15"/>
    </row>
    <row r="895" spans="1:2" x14ac:dyDescent="0.3">
      <c r="A895" s="14"/>
      <c r="B895" s="15"/>
    </row>
    <row r="896" spans="1:2" x14ac:dyDescent="0.3">
      <c r="A896" s="14"/>
      <c r="B896" s="15"/>
    </row>
    <row r="897" spans="1:2" x14ac:dyDescent="0.3">
      <c r="A897" s="14"/>
      <c r="B897" s="15"/>
    </row>
    <row r="898" spans="1:2" x14ac:dyDescent="0.3">
      <c r="A898" s="14"/>
      <c r="B898" s="15"/>
    </row>
    <row r="899" spans="1:2" x14ac:dyDescent="0.3">
      <c r="A899" s="14"/>
      <c r="B899" s="15"/>
    </row>
    <row r="900" spans="1:2" x14ac:dyDescent="0.3">
      <c r="A900" s="14"/>
      <c r="B900" s="15"/>
    </row>
    <row r="901" spans="1:2" x14ac:dyDescent="0.3">
      <c r="A901" s="14"/>
      <c r="B901" s="15"/>
    </row>
    <row r="902" spans="1:2" x14ac:dyDescent="0.3">
      <c r="A902" s="14"/>
      <c r="B902" s="15"/>
    </row>
    <row r="903" spans="1:2" x14ac:dyDescent="0.3">
      <c r="A903" s="14"/>
      <c r="B903" s="15"/>
    </row>
    <row r="904" spans="1:2" x14ac:dyDescent="0.3">
      <c r="A904" s="14"/>
      <c r="B904" s="15"/>
    </row>
    <row r="905" spans="1:2" x14ac:dyDescent="0.3">
      <c r="A905" s="14"/>
      <c r="B905" s="15"/>
    </row>
    <row r="906" spans="1:2" x14ac:dyDescent="0.3">
      <c r="A906" s="14"/>
      <c r="B906" s="15"/>
    </row>
    <row r="907" spans="1:2" x14ac:dyDescent="0.3">
      <c r="A907" s="14"/>
      <c r="B907" s="15"/>
    </row>
    <row r="908" spans="1:2" x14ac:dyDescent="0.3">
      <c r="A908" s="14"/>
      <c r="B908" s="15"/>
    </row>
    <row r="909" spans="1:2" x14ac:dyDescent="0.3">
      <c r="A909" s="14"/>
      <c r="B909" s="15"/>
    </row>
    <row r="910" spans="1:2" x14ac:dyDescent="0.3">
      <c r="A910" s="14"/>
      <c r="B910" s="15"/>
    </row>
    <row r="911" spans="1:2" x14ac:dyDescent="0.3">
      <c r="A911" s="14"/>
      <c r="B911" s="15"/>
    </row>
    <row r="912" spans="1:2" x14ac:dyDescent="0.3">
      <c r="A912" s="14"/>
      <c r="B912" s="15"/>
    </row>
    <row r="913" spans="1:2" x14ac:dyDescent="0.3">
      <c r="A913" s="14"/>
      <c r="B913" s="15"/>
    </row>
    <row r="914" spans="1:2" x14ac:dyDescent="0.3">
      <c r="A914" s="14"/>
      <c r="B914" s="15"/>
    </row>
    <row r="915" spans="1:2" x14ac:dyDescent="0.3">
      <c r="A915" s="14"/>
      <c r="B915" s="15"/>
    </row>
    <row r="916" spans="1:2" x14ac:dyDescent="0.3">
      <c r="A916" s="14"/>
      <c r="B916" s="15"/>
    </row>
    <row r="917" spans="1:2" x14ac:dyDescent="0.3">
      <c r="A917" s="14"/>
      <c r="B917" s="15"/>
    </row>
    <row r="918" spans="1:2" x14ac:dyDescent="0.3">
      <c r="A918" s="14"/>
      <c r="B918" s="15"/>
    </row>
    <row r="919" spans="1:2" x14ac:dyDescent="0.3">
      <c r="A919" s="14"/>
      <c r="B919" s="15"/>
    </row>
    <row r="920" spans="1:2" x14ac:dyDescent="0.3">
      <c r="A920" s="14"/>
      <c r="B920" s="15"/>
    </row>
    <row r="921" spans="1:2" x14ac:dyDescent="0.3">
      <c r="A921" s="14"/>
      <c r="B921" s="15"/>
    </row>
    <row r="922" spans="1:2" x14ac:dyDescent="0.3">
      <c r="A922" s="14"/>
      <c r="B922" s="15"/>
    </row>
    <row r="923" spans="1:2" x14ac:dyDescent="0.3">
      <c r="A923" s="14"/>
      <c r="B923" s="15"/>
    </row>
    <row r="924" spans="1:2" x14ac:dyDescent="0.3">
      <c r="A924" s="14"/>
      <c r="B924" s="15"/>
    </row>
    <row r="925" spans="1:2" x14ac:dyDescent="0.3">
      <c r="A925" s="14"/>
      <c r="B925" s="15"/>
    </row>
    <row r="926" spans="1:2" x14ac:dyDescent="0.3">
      <c r="A926" s="14"/>
      <c r="B926" s="15"/>
    </row>
    <row r="927" spans="1:2" x14ac:dyDescent="0.3">
      <c r="A927" s="14"/>
      <c r="B927" s="15"/>
    </row>
    <row r="928" spans="1:2" x14ac:dyDescent="0.3">
      <c r="A928" s="14"/>
      <c r="B928" s="15"/>
    </row>
    <row r="929" spans="1:2" x14ac:dyDescent="0.3">
      <c r="A929" s="14"/>
      <c r="B929" s="15"/>
    </row>
    <row r="930" spans="1:2" x14ac:dyDescent="0.3">
      <c r="A930" s="14"/>
      <c r="B930" s="15"/>
    </row>
    <row r="931" spans="1:2" x14ac:dyDescent="0.3">
      <c r="A931" s="14"/>
      <c r="B931" s="15"/>
    </row>
    <row r="932" spans="1:2" x14ac:dyDescent="0.3">
      <c r="A932" s="14"/>
      <c r="B932" s="15"/>
    </row>
    <row r="933" spans="1:2" x14ac:dyDescent="0.3">
      <c r="A933" s="14"/>
      <c r="B933" s="15"/>
    </row>
    <row r="934" spans="1:2" x14ac:dyDescent="0.3">
      <c r="A934" s="14"/>
      <c r="B934" s="15"/>
    </row>
    <row r="935" spans="1:2" x14ac:dyDescent="0.3">
      <c r="A935" s="14"/>
      <c r="B935" s="15"/>
    </row>
    <row r="936" spans="1:2" x14ac:dyDescent="0.3">
      <c r="A936" s="14"/>
      <c r="B936" s="15"/>
    </row>
    <row r="937" spans="1:2" x14ac:dyDescent="0.3">
      <c r="A937" s="14"/>
      <c r="B937" s="15"/>
    </row>
    <row r="938" spans="1:2" x14ac:dyDescent="0.3">
      <c r="A938" s="14"/>
      <c r="B938" s="15"/>
    </row>
    <row r="939" spans="1:2" x14ac:dyDescent="0.3">
      <c r="A939" s="14"/>
      <c r="B939" s="15"/>
    </row>
    <row r="940" spans="1:2" x14ac:dyDescent="0.3">
      <c r="A940" s="14"/>
      <c r="B940" s="15"/>
    </row>
    <row r="941" spans="1:2" x14ac:dyDescent="0.3">
      <c r="A941" s="14"/>
      <c r="B941" s="15"/>
    </row>
    <row r="942" spans="1:2" x14ac:dyDescent="0.3">
      <c r="A942" s="14"/>
      <c r="B942" s="15"/>
    </row>
    <row r="943" spans="1:2" x14ac:dyDescent="0.3">
      <c r="A943" s="14"/>
      <c r="B943" s="15"/>
    </row>
    <row r="944" spans="1:2" x14ac:dyDescent="0.3">
      <c r="A944" s="14"/>
      <c r="B944" s="15"/>
    </row>
    <row r="945" spans="1:2" x14ac:dyDescent="0.3">
      <c r="A945" s="14"/>
      <c r="B945" s="15"/>
    </row>
    <row r="946" spans="1:2" x14ac:dyDescent="0.3">
      <c r="A946" s="14"/>
      <c r="B946" s="15"/>
    </row>
    <row r="947" spans="1:2" x14ac:dyDescent="0.3">
      <c r="A947" s="14"/>
      <c r="B947" s="15"/>
    </row>
    <row r="948" spans="1:2" x14ac:dyDescent="0.3">
      <c r="A948" s="14"/>
      <c r="B948" s="15"/>
    </row>
    <row r="949" spans="1:2" x14ac:dyDescent="0.3">
      <c r="A949" s="14"/>
      <c r="B949" s="15"/>
    </row>
    <row r="950" spans="1:2" x14ac:dyDescent="0.3">
      <c r="A950" s="14"/>
      <c r="B950" s="15"/>
    </row>
    <row r="951" spans="1:2" x14ac:dyDescent="0.3">
      <c r="A951" s="14"/>
      <c r="B951" s="15"/>
    </row>
    <row r="952" spans="1:2" x14ac:dyDescent="0.3">
      <c r="A952" s="14"/>
      <c r="B952" s="15"/>
    </row>
    <row r="953" spans="1:2" x14ac:dyDescent="0.3">
      <c r="A953" s="14"/>
      <c r="B953" s="15"/>
    </row>
    <row r="954" spans="1:2" x14ac:dyDescent="0.3">
      <c r="A954" s="14"/>
      <c r="B954" s="15"/>
    </row>
    <row r="955" spans="1:2" x14ac:dyDescent="0.3">
      <c r="A955" s="14"/>
      <c r="B955" s="15"/>
    </row>
    <row r="956" spans="1:2" x14ac:dyDescent="0.3">
      <c r="A956" s="14"/>
      <c r="B956" s="15"/>
    </row>
    <row r="957" spans="1:2" x14ac:dyDescent="0.3">
      <c r="A957" s="14"/>
      <c r="B957" s="15"/>
    </row>
    <row r="958" spans="1:2" x14ac:dyDescent="0.3">
      <c r="A958" s="14"/>
      <c r="B958" s="15"/>
    </row>
    <row r="959" spans="1:2" x14ac:dyDescent="0.3">
      <c r="A959" s="14"/>
      <c r="B959" s="15"/>
    </row>
    <row r="960" spans="1:2" x14ac:dyDescent="0.3">
      <c r="A960" s="14"/>
      <c r="B960" s="15"/>
    </row>
    <row r="961" spans="1:2" x14ac:dyDescent="0.3">
      <c r="A961" s="14"/>
      <c r="B961" s="15"/>
    </row>
    <row r="962" spans="1:2" x14ac:dyDescent="0.3">
      <c r="A962" s="14"/>
      <c r="B962" s="15"/>
    </row>
    <row r="963" spans="1:2" x14ac:dyDescent="0.3">
      <c r="A963" s="14"/>
      <c r="B963" s="15"/>
    </row>
    <row r="964" spans="1:2" x14ac:dyDescent="0.3">
      <c r="A964" s="14"/>
      <c r="B964" s="15"/>
    </row>
    <row r="965" spans="1:2" x14ac:dyDescent="0.3">
      <c r="A965" s="14"/>
      <c r="B965" s="15"/>
    </row>
    <row r="966" spans="1:2" x14ac:dyDescent="0.3">
      <c r="A966" s="14"/>
      <c r="B966" s="15"/>
    </row>
    <row r="967" spans="1:2" x14ac:dyDescent="0.3">
      <c r="A967" s="14"/>
      <c r="B967" s="15"/>
    </row>
    <row r="968" spans="1:2" x14ac:dyDescent="0.3">
      <c r="A968" s="14"/>
      <c r="B968" s="15"/>
    </row>
    <row r="969" spans="1:2" x14ac:dyDescent="0.3">
      <c r="A969" s="14"/>
      <c r="B969" s="15"/>
    </row>
    <row r="970" spans="1:2" x14ac:dyDescent="0.3">
      <c r="A970" s="14"/>
      <c r="B970" s="15"/>
    </row>
    <row r="971" spans="1:2" x14ac:dyDescent="0.3">
      <c r="A971" s="14"/>
      <c r="B971" s="15"/>
    </row>
    <row r="972" spans="1:2" x14ac:dyDescent="0.3">
      <c r="A972" s="14"/>
      <c r="B972" s="15"/>
    </row>
    <row r="973" spans="1:2" x14ac:dyDescent="0.3">
      <c r="A973" s="14"/>
      <c r="B973" s="15"/>
    </row>
    <row r="974" spans="1:2" x14ac:dyDescent="0.3">
      <c r="A974" s="14"/>
      <c r="B974" s="15"/>
    </row>
    <row r="975" spans="1:2" x14ac:dyDescent="0.3">
      <c r="A975" s="14"/>
      <c r="B975" s="15"/>
    </row>
    <row r="976" spans="1:2" x14ac:dyDescent="0.3">
      <c r="A976" s="14"/>
      <c r="B976" s="15"/>
    </row>
    <row r="977" spans="1:2" x14ac:dyDescent="0.3">
      <c r="A977" s="14"/>
      <c r="B977" s="15"/>
    </row>
    <row r="978" spans="1:2" x14ac:dyDescent="0.3">
      <c r="A978" s="14"/>
      <c r="B978" s="15"/>
    </row>
    <row r="979" spans="1:2" x14ac:dyDescent="0.3">
      <c r="A979" s="14"/>
      <c r="B979" s="15"/>
    </row>
    <row r="980" spans="1:2" x14ac:dyDescent="0.3">
      <c r="A980" s="14"/>
      <c r="B980" s="15"/>
    </row>
    <row r="981" spans="1:2" x14ac:dyDescent="0.3">
      <c r="A981" s="14"/>
      <c r="B981" s="15"/>
    </row>
    <row r="982" spans="1:2" x14ac:dyDescent="0.3">
      <c r="A982" s="14"/>
      <c r="B982" s="15"/>
    </row>
    <row r="983" spans="1:2" x14ac:dyDescent="0.3">
      <c r="A983" s="14"/>
      <c r="B983" s="15"/>
    </row>
    <row r="984" spans="1:2" x14ac:dyDescent="0.3">
      <c r="A984" s="14"/>
      <c r="B984" s="15"/>
    </row>
    <row r="985" spans="1:2" x14ac:dyDescent="0.3">
      <c r="A985" s="14"/>
      <c r="B985" s="15"/>
    </row>
    <row r="986" spans="1:2" x14ac:dyDescent="0.3">
      <c r="A986" s="14"/>
      <c r="B986" s="15"/>
    </row>
    <row r="987" spans="1:2" x14ac:dyDescent="0.3">
      <c r="A987" s="14"/>
      <c r="B987" s="15"/>
    </row>
    <row r="988" spans="1:2" x14ac:dyDescent="0.3">
      <c r="A988" s="14"/>
      <c r="B988" s="15"/>
    </row>
    <row r="989" spans="1:2" x14ac:dyDescent="0.3">
      <c r="A989" s="14"/>
      <c r="B989" s="15"/>
    </row>
    <row r="990" spans="1:2" x14ac:dyDescent="0.3">
      <c r="A990" s="14"/>
      <c r="B990" s="15"/>
    </row>
    <row r="991" spans="1:2" x14ac:dyDescent="0.3">
      <c r="A991" s="14"/>
      <c r="B991" s="15"/>
    </row>
    <row r="992" spans="1:2" x14ac:dyDescent="0.3">
      <c r="A992" s="14"/>
      <c r="B992" s="15"/>
    </row>
    <row r="993" spans="1:2" x14ac:dyDescent="0.3">
      <c r="A993" s="14"/>
      <c r="B993" s="15"/>
    </row>
    <row r="994" spans="1:2" x14ac:dyDescent="0.3">
      <c r="A994" s="14"/>
      <c r="B994" s="15"/>
    </row>
    <row r="995" spans="1:2" x14ac:dyDescent="0.3">
      <c r="A995" s="14"/>
      <c r="B995" s="15"/>
    </row>
    <row r="996" spans="1:2" x14ac:dyDescent="0.3">
      <c r="A996" s="14"/>
      <c r="B996" s="15"/>
    </row>
    <row r="997" spans="1:2" x14ac:dyDescent="0.3">
      <c r="A997" s="14"/>
      <c r="B997" s="15"/>
    </row>
    <row r="998" spans="1:2" x14ac:dyDescent="0.3">
      <c r="A998" s="14"/>
      <c r="B998" s="15"/>
    </row>
    <row r="999" spans="1:2" x14ac:dyDescent="0.3">
      <c r="A999" s="14"/>
      <c r="B999" s="15"/>
    </row>
    <row r="1000" spans="1:2" x14ac:dyDescent="0.3">
      <c r="A1000" s="14"/>
      <c r="B1000" s="15"/>
    </row>
    <row r="1001" spans="1:2" x14ac:dyDescent="0.3">
      <c r="A1001" s="14"/>
      <c r="B1001" s="15"/>
    </row>
    <row r="1002" spans="1:2" x14ac:dyDescent="0.3">
      <c r="A1002" s="14"/>
      <c r="B1002" s="15"/>
    </row>
    <row r="1003" spans="1:2" x14ac:dyDescent="0.3">
      <c r="A1003" s="14"/>
      <c r="B1003" s="15"/>
    </row>
  </sheetData>
  <mergeCells count="3">
    <mergeCell ref="A1:B1"/>
    <mergeCell ref="A2:A3"/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F1003"/>
  <sheetViews>
    <sheetView workbookViewId="0">
      <selection activeCell="X7" sqref="X7"/>
    </sheetView>
  </sheetViews>
  <sheetFormatPr baseColWidth="10" defaultRowHeight="14.4" x14ac:dyDescent="0.3"/>
  <cols>
    <col min="3" max="3" width="20.44140625" bestFit="1" customWidth="1"/>
    <col min="58" max="58" width="19.5546875" bestFit="1" customWidth="1"/>
  </cols>
  <sheetData>
    <row r="1" spans="1:58" ht="29.4" thickBot="1" x14ac:dyDescent="0.35">
      <c r="A1" s="18">
        <v>42621</v>
      </c>
      <c r="B1" s="19" t="s">
        <v>5</v>
      </c>
      <c r="C1" s="20" t="s">
        <v>6</v>
      </c>
      <c r="D1" s="21" t="s">
        <v>7</v>
      </c>
      <c r="E1" s="22" t="s">
        <v>8</v>
      </c>
    </row>
    <row r="2" spans="1:58" ht="16.2" thickBot="1" x14ac:dyDescent="0.35">
      <c r="A2" s="23" t="s">
        <v>3</v>
      </c>
      <c r="B2" s="24" t="s">
        <v>9</v>
      </c>
      <c r="C2" s="25" t="s">
        <v>10</v>
      </c>
      <c r="D2" s="26"/>
      <c r="E2" s="27"/>
    </row>
    <row r="3" spans="1:58" x14ac:dyDescent="0.3">
      <c r="A3" s="28">
        <v>1000</v>
      </c>
      <c r="B3" s="29"/>
      <c r="C3" s="30" t="s">
        <v>11</v>
      </c>
      <c r="D3" s="31" t="s">
        <v>12</v>
      </c>
      <c r="E3" s="32">
        <v>131.61000000000001</v>
      </c>
      <c r="K3" s="305"/>
      <c r="BF3" s="306" t="s">
        <v>17</v>
      </c>
    </row>
    <row r="4" spans="1:58" x14ac:dyDescent="0.3">
      <c r="A4" s="33">
        <v>1001</v>
      </c>
      <c r="B4" s="29"/>
      <c r="C4" s="30" t="s">
        <v>13</v>
      </c>
      <c r="D4" s="34" t="s">
        <v>14</v>
      </c>
      <c r="E4" s="32">
        <v>158.04</v>
      </c>
      <c r="K4" s="305"/>
      <c r="BF4" s="306" t="s">
        <v>22</v>
      </c>
    </row>
    <row r="5" spans="1:58" x14ac:dyDescent="0.3">
      <c r="A5" s="33">
        <v>1002</v>
      </c>
      <c r="B5" s="29"/>
      <c r="C5" s="30" t="s">
        <v>15</v>
      </c>
      <c r="D5" s="34" t="s">
        <v>14</v>
      </c>
      <c r="E5" s="32">
        <v>168.89</v>
      </c>
      <c r="K5" s="305"/>
      <c r="BF5" s="306" t="s">
        <v>27</v>
      </c>
    </row>
    <row r="6" spans="1:58" x14ac:dyDescent="0.3">
      <c r="A6" s="33">
        <v>1003</v>
      </c>
      <c r="B6" s="29"/>
      <c r="C6" s="30" t="s">
        <v>16</v>
      </c>
      <c r="D6" s="34" t="s">
        <v>14</v>
      </c>
      <c r="E6" s="32">
        <v>180.52</v>
      </c>
      <c r="K6" s="305"/>
      <c r="X6">
        <v>13</v>
      </c>
      <c r="BF6" s="306" t="s">
        <v>32</v>
      </c>
    </row>
    <row r="7" spans="1:58" x14ac:dyDescent="0.3">
      <c r="A7" s="33">
        <v>1004</v>
      </c>
      <c r="B7" s="29">
        <v>1</v>
      </c>
      <c r="C7" s="35" t="s">
        <v>17</v>
      </c>
      <c r="D7" s="34" t="s">
        <v>12</v>
      </c>
      <c r="E7" s="36">
        <v>179.15</v>
      </c>
      <c r="K7" s="305"/>
      <c r="BF7" s="306" t="s">
        <v>37</v>
      </c>
    </row>
    <row r="8" spans="1:58" x14ac:dyDescent="0.3">
      <c r="A8" s="33">
        <v>1005</v>
      </c>
      <c r="B8" s="29"/>
      <c r="C8" s="37" t="s">
        <v>18</v>
      </c>
      <c r="D8" s="34" t="s">
        <v>12</v>
      </c>
      <c r="E8" s="38">
        <v>126</v>
      </c>
      <c r="BF8" s="306" t="s">
        <v>42</v>
      </c>
    </row>
    <row r="9" spans="1:58" x14ac:dyDescent="0.3">
      <c r="A9" s="33">
        <v>1006</v>
      </c>
      <c r="B9" s="29"/>
      <c r="C9" s="30" t="s">
        <v>19</v>
      </c>
      <c r="D9" s="34" t="s">
        <v>12</v>
      </c>
      <c r="E9" s="32">
        <v>157.57</v>
      </c>
      <c r="BF9" s="306" t="s">
        <v>47</v>
      </c>
    </row>
    <row r="10" spans="1:58" x14ac:dyDescent="0.3">
      <c r="A10" s="33">
        <v>1007</v>
      </c>
      <c r="B10" s="29"/>
      <c r="C10" s="30" t="s">
        <v>20</v>
      </c>
      <c r="D10" s="34" t="s">
        <v>14</v>
      </c>
      <c r="E10" s="32">
        <v>163.84</v>
      </c>
      <c r="BF10" s="306" t="s">
        <v>52</v>
      </c>
    </row>
    <row r="11" spans="1:58" x14ac:dyDescent="0.3">
      <c r="A11" s="33">
        <v>1008</v>
      </c>
      <c r="B11" s="29"/>
      <c r="C11" s="30" t="s">
        <v>21</v>
      </c>
      <c r="D11" s="34" t="s">
        <v>14</v>
      </c>
      <c r="E11" s="32">
        <v>177.37</v>
      </c>
      <c r="BF11" s="306" t="s">
        <v>57</v>
      </c>
    </row>
    <row r="12" spans="1:58" x14ac:dyDescent="0.3">
      <c r="A12" s="33">
        <v>1009</v>
      </c>
      <c r="B12" s="29">
        <v>2</v>
      </c>
      <c r="C12" s="35" t="s">
        <v>22</v>
      </c>
      <c r="D12" s="34" t="s">
        <v>12</v>
      </c>
      <c r="E12" s="36">
        <v>184.48</v>
      </c>
      <c r="BF12" s="306" t="s">
        <v>62</v>
      </c>
    </row>
    <row r="13" spans="1:58" x14ac:dyDescent="0.3">
      <c r="A13" s="33">
        <v>1010</v>
      </c>
      <c r="B13" s="29"/>
      <c r="C13" s="39" t="s">
        <v>23</v>
      </c>
      <c r="D13" s="34" t="s">
        <v>14</v>
      </c>
      <c r="E13" s="40">
        <v>122.13</v>
      </c>
      <c r="BF13" s="306" t="s">
        <v>67</v>
      </c>
    </row>
    <row r="14" spans="1:58" x14ac:dyDescent="0.3">
      <c r="A14" s="33">
        <v>1011</v>
      </c>
      <c r="B14" s="29"/>
      <c r="C14" s="30" t="s">
        <v>24</v>
      </c>
      <c r="D14" s="34" t="s">
        <v>14</v>
      </c>
      <c r="E14" s="32">
        <v>152.41</v>
      </c>
      <c r="BF14" s="306" t="s">
        <v>72</v>
      </c>
    </row>
    <row r="15" spans="1:58" x14ac:dyDescent="0.3">
      <c r="A15" s="33">
        <v>1012</v>
      </c>
      <c r="B15" s="29"/>
      <c r="C15" s="30" t="s">
        <v>25</v>
      </c>
      <c r="D15" s="34" t="s">
        <v>14</v>
      </c>
      <c r="E15" s="32">
        <v>159.97</v>
      </c>
      <c r="BF15" s="306" t="s">
        <v>77</v>
      </c>
    </row>
    <row r="16" spans="1:58" x14ac:dyDescent="0.3">
      <c r="A16" s="33">
        <v>1013</v>
      </c>
      <c r="B16" s="29"/>
      <c r="C16" s="30" t="s">
        <v>26</v>
      </c>
      <c r="D16" s="34" t="s">
        <v>12</v>
      </c>
      <c r="E16" s="32">
        <v>176.14</v>
      </c>
      <c r="BF16" s="306" t="s">
        <v>82</v>
      </c>
    </row>
    <row r="17" spans="1:58" x14ac:dyDescent="0.3">
      <c r="A17" s="33">
        <v>1014</v>
      </c>
      <c r="B17" s="29">
        <v>3</v>
      </c>
      <c r="C17" s="35" t="s">
        <v>27</v>
      </c>
      <c r="D17" s="34" t="s">
        <v>14</v>
      </c>
      <c r="E17" s="36">
        <v>201.24</v>
      </c>
      <c r="BF17" s="306" t="s">
        <v>87</v>
      </c>
    </row>
    <row r="18" spans="1:58" ht="15" thickBot="1" x14ac:dyDescent="0.35">
      <c r="A18" s="33">
        <v>1015</v>
      </c>
      <c r="B18" s="29"/>
      <c r="C18" s="39" t="s">
        <v>28</v>
      </c>
      <c r="D18" s="34" t="s">
        <v>12</v>
      </c>
      <c r="E18" s="40">
        <v>126.07</v>
      </c>
      <c r="BF18" s="307" t="s">
        <v>92</v>
      </c>
    </row>
    <row r="19" spans="1:58" x14ac:dyDescent="0.3">
      <c r="A19" s="41">
        <v>1016</v>
      </c>
      <c r="B19" s="29"/>
      <c r="C19" s="30" t="s">
        <v>29</v>
      </c>
      <c r="D19" s="34" t="s">
        <v>14</v>
      </c>
      <c r="E19" s="32">
        <v>149.05000000000001</v>
      </c>
    </row>
    <row r="20" spans="1:58" x14ac:dyDescent="0.3">
      <c r="A20" s="41">
        <v>1017</v>
      </c>
      <c r="B20" s="29"/>
      <c r="C20" s="42" t="s">
        <v>30</v>
      </c>
      <c r="D20" s="34" t="s">
        <v>14</v>
      </c>
      <c r="E20" s="43">
        <v>165</v>
      </c>
    </row>
    <row r="21" spans="1:58" x14ac:dyDescent="0.3">
      <c r="A21" s="41">
        <v>1018</v>
      </c>
      <c r="B21" s="44"/>
      <c r="C21" s="30" t="s">
        <v>31</v>
      </c>
      <c r="D21" s="34" t="s">
        <v>14</v>
      </c>
      <c r="E21" s="32">
        <v>177.06</v>
      </c>
    </row>
    <row r="22" spans="1:58" x14ac:dyDescent="0.3">
      <c r="A22" s="41">
        <v>1019</v>
      </c>
      <c r="B22" s="44">
        <v>4</v>
      </c>
      <c r="C22" s="35" t="s">
        <v>32</v>
      </c>
      <c r="D22" s="34" t="s">
        <v>14</v>
      </c>
      <c r="E22" s="36">
        <v>192.54</v>
      </c>
    </row>
    <row r="23" spans="1:58" x14ac:dyDescent="0.3">
      <c r="A23" s="41">
        <v>1020</v>
      </c>
      <c r="B23" s="44"/>
      <c r="C23" s="30" t="s">
        <v>33</v>
      </c>
      <c r="D23" s="34" t="s">
        <v>12</v>
      </c>
      <c r="E23" s="32">
        <v>133</v>
      </c>
    </row>
    <row r="24" spans="1:58" x14ac:dyDescent="0.3">
      <c r="A24" s="41">
        <v>1021</v>
      </c>
      <c r="B24" s="44"/>
      <c r="C24" s="30" t="s">
        <v>34</v>
      </c>
      <c r="D24" s="34" t="s">
        <v>12</v>
      </c>
      <c r="E24" s="32">
        <v>150</v>
      </c>
    </row>
    <row r="25" spans="1:58" x14ac:dyDescent="0.3">
      <c r="A25" s="41">
        <v>1022</v>
      </c>
      <c r="B25" s="44"/>
      <c r="C25" s="30" t="s">
        <v>35</v>
      </c>
      <c r="D25" s="34" t="s">
        <v>12</v>
      </c>
      <c r="E25" s="32">
        <v>171</v>
      </c>
    </row>
    <row r="26" spans="1:58" x14ac:dyDescent="0.3">
      <c r="A26" s="41">
        <v>1023</v>
      </c>
      <c r="B26" s="44"/>
      <c r="C26" s="30" t="s">
        <v>36</v>
      </c>
      <c r="D26" s="34" t="s">
        <v>12</v>
      </c>
      <c r="E26" s="32">
        <v>183.58</v>
      </c>
    </row>
    <row r="27" spans="1:58" x14ac:dyDescent="0.3">
      <c r="A27" s="41">
        <v>1024</v>
      </c>
      <c r="B27" s="44">
        <v>5</v>
      </c>
      <c r="C27" s="35" t="s">
        <v>37</v>
      </c>
      <c r="D27" s="34" t="s">
        <v>14</v>
      </c>
      <c r="E27" s="36">
        <v>177.22</v>
      </c>
    </row>
    <row r="28" spans="1:58" x14ac:dyDescent="0.3">
      <c r="A28" s="41">
        <v>1025</v>
      </c>
      <c r="B28" s="44"/>
      <c r="C28" s="30" t="s">
        <v>38</v>
      </c>
      <c r="D28" s="34" t="s">
        <v>12</v>
      </c>
      <c r="E28" s="32">
        <v>130.88</v>
      </c>
    </row>
    <row r="29" spans="1:58" x14ac:dyDescent="0.3">
      <c r="A29" s="41">
        <v>1026</v>
      </c>
      <c r="B29" s="44"/>
      <c r="C29" s="30" t="s">
        <v>39</v>
      </c>
      <c r="D29" s="34" t="s">
        <v>12</v>
      </c>
      <c r="E29" s="32">
        <v>152.11000000000001</v>
      </c>
    </row>
    <row r="30" spans="1:58" x14ac:dyDescent="0.3">
      <c r="A30" s="41">
        <v>1027</v>
      </c>
      <c r="B30" s="44"/>
      <c r="C30" s="30" t="s">
        <v>40</v>
      </c>
      <c r="D30" s="34" t="s">
        <v>12</v>
      </c>
      <c r="E30" s="32">
        <v>171.71</v>
      </c>
    </row>
    <row r="31" spans="1:58" x14ac:dyDescent="0.3">
      <c r="A31" s="41">
        <v>1028</v>
      </c>
      <c r="B31" s="44"/>
      <c r="C31" s="30" t="s">
        <v>41</v>
      </c>
      <c r="D31" s="34" t="s">
        <v>14</v>
      </c>
      <c r="E31" s="32">
        <v>188.74</v>
      </c>
    </row>
    <row r="32" spans="1:58" x14ac:dyDescent="0.3">
      <c r="A32" s="41">
        <v>1029</v>
      </c>
      <c r="B32" s="44">
        <v>6</v>
      </c>
      <c r="C32" s="35" t="s">
        <v>42</v>
      </c>
      <c r="D32" s="34" t="s">
        <v>12</v>
      </c>
      <c r="E32" s="36">
        <v>173.21</v>
      </c>
    </row>
    <row r="33" spans="1:5" x14ac:dyDescent="0.3">
      <c r="A33" s="41">
        <v>1030</v>
      </c>
      <c r="B33" s="44"/>
      <c r="C33" s="30" t="s">
        <v>43</v>
      </c>
      <c r="D33" s="34" t="s">
        <v>12</v>
      </c>
      <c r="E33" s="32">
        <v>136</v>
      </c>
    </row>
    <row r="34" spans="1:5" x14ac:dyDescent="0.3">
      <c r="A34" s="41">
        <v>1031</v>
      </c>
      <c r="B34" s="44"/>
      <c r="C34" s="30" t="s">
        <v>44</v>
      </c>
      <c r="D34" s="34" t="s">
        <v>12</v>
      </c>
      <c r="E34" s="45">
        <v>150</v>
      </c>
    </row>
    <row r="35" spans="1:5" x14ac:dyDescent="0.3">
      <c r="A35" s="41">
        <v>1032</v>
      </c>
      <c r="B35" s="44"/>
      <c r="C35" s="30" t="s">
        <v>45</v>
      </c>
      <c r="D35" s="34" t="s">
        <v>14</v>
      </c>
      <c r="E35" s="32">
        <v>173.96</v>
      </c>
    </row>
    <row r="36" spans="1:5" x14ac:dyDescent="0.3">
      <c r="A36" s="41">
        <v>1033</v>
      </c>
      <c r="B36" s="44"/>
      <c r="C36" s="30" t="s">
        <v>46</v>
      </c>
      <c r="D36" s="34" t="s">
        <v>14</v>
      </c>
      <c r="E36" s="32">
        <v>193.88</v>
      </c>
    </row>
    <row r="37" spans="1:5" x14ac:dyDescent="0.3">
      <c r="A37" s="41">
        <v>1034</v>
      </c>
      <c r="B37" s="44">
        <v>7</v>
      </c>
      <c r="C37" s="35" t="s">
        <v>47</v>
      </c>
      <c r="D37" s="34" t="s">
        <v>12</v>
      </c>
      <c r="E37" s="36">
        <v>166.76</v>
      </c>
    </row>
    <row r="38" spans="1:5" x14ac:dyDescent="0.3">
      <c r="A38" s="41">
        <v>1035</v>
      </c>
      <c r="B38" s="44"/>
      <c r="C38" s="30" t="s">
        <v>48</v>
      </c>
      <c r="D38" s="34" t="s">
        <v>14</v>
      </c>
      <c r="E38" s="32">
        <v>135.66999999999999</v>
      </c>
    </row>
    <row r="39" spans="1:5" x14ac:dyDescent="0.3">
      <c r="A39" s="41">
        <v>1036</v>
      </c>
      <c r="B39" s="44"/>
      <c r="C39" s="30" t="s">
        <v>49</v>
      </c>
      <c r="D39" s="34" t="s">
        <v>12</v>
      </c>
      <c r="E39" s="32">
        <v>147.87</v>
      </c>
    </row>
    <row r="40" spans="1:5" x14ac:dyDescent="0.3">
      <c r="A40" s="41">
        <v>1037</v>
      </c>
      <c r="B40" s="44"/>
      <c r="C40" s="30" t="s">
        <v>50</v>
      </c>
      <c r="D40" s="34" t="s">
        <v>14</v>
      </c>
      <c r="E40" s="32">
        <v>168.07</v>
      </c>
    </row>
    <row r="41" spans="1:5" x14ac:dyDescent="0.3">
      <c r="A41" s="41">
        <v>1038</v>
      </c>
      <c r="B41" s="44"/>
      <c r="C41" s="30" t="s">
        <v>51</v>
      </c>
      <c r="D41" s="34" t="s">
        <v>14</v>
      </c>
      <c r="E41" s="32">
        <v>172.9</v>
      </c>
    </row>
    <row r="42" spans="1:5" x14ac:dyDescent="0.3">
      <c r="A42" s="41">
        <v>1039</v>
      </c>
      <c r="B42" s="44">
        <v>8</v>
      </c>
      <c r="C42" s="35" t="s">
        <v>52</v>
      </c>
      <c r="D42" s="34" t="s">
        <v>12</v>
      </c>
      <c r="E42" s="36">
        <v>184.04</v>
      </c>
    </row>
    <row r="43" spans="1:5" x14ac:dyDescent="0.3">
      <c r="A43" s="41">
        <v>1040</v>
      </c>
      <c r="B43" s="44"/>
      <c r="C43" s="30" t="s">
        <v>53</v>
      </c>
      <c r="D43" s="34"/>
      <c r="E43" s="32">
        <v>130</v>
      </c>
    </row>
    <row r="44" spans="1:5" x14ac:dyDescent="0.3">
      <c r="A44" s="41">
        <v>1041</v>
      </c>
      <c r="B44" s="44"/>
      <c r="C44" s="30" t="s">
        <v>54</v>
      </c>
      <c r="D44" s="34" t="s">
        <v>12</v>
      </c>
      <c r="E44" s="32">
        <v>151.69</v>
      </c>
    </row>
    <row r="45" spans="1:5" x14ac:dyDescent="0.3">
      <c r="A45" s="41">
        <v>1042</v>
      </c>
      <c r="B45" s="44"/>
      <c r="C45" s="30" t="s">
        <v>55</v>
      </c>
      <c r="D45" s="34" t="s">
        <v>12</v>
      </c>
      <c r="E45" s="32">
        <v>170.2</v>
      </c>
    </row>
    <row r="46" spans="1:5" x14ac:dyDescent="0.3">
      <c r="A46" s="41">
        <v>1043</v>
      </c>
      <c r="B46" s="44"/>
      <c r="C46" s="30" t="s">
        <v>56</v>
      </c>
      <c r="D46" s="34" t="s">
        <v>14</v>
      </c>
      <c r="E46" s="32">
        <v>187.33</v>
      </c>
    </row>
    <row r="47" spans="1:5" x14ac:dyDescent="0.3">
      <c r="A47" s="41">
        <v>1044</v>
      </c>
      <c r="B47" s="44">
        <v>9</v>
      </c>
      <c r="C47" s="35" t="s">
        <v>57</v>
      </c>
      <c r="D47" s="34" t="s">
        <v>12</v>
      </c>
      <c r="E47" s="36">
        <v>174.62</v>
      </c>
    </row>
    <row r="48" spans="1:5" x14ac:dyDescent="0.3">
      <c r="A48" s="41">
        <v>1045</v>
      </c>
      <c r="B48" s="44"/>
      <c r="C48" s="39" t="s">
        <v>58</v>
      </c>
      <c r="D48" s="34" t="s">
        <v>12</v>
      </c>
      <c r="E48" s="40">
        <v>117.3</v>
      </c>
    </row>
    <row r="49" spans="1:5" x14ac:dyDescent="0.3">
      <c r="A49" s="41">
        <v>1046</v>
      </c>
      <c r="B49" s="44"/>
      <c r="C49" s="42" t="s">
        <v>59</v>
      </c>
      <c r="D49" s="34" t="s">
        <v>14</v>
      </c>
      <c r="E49" s="43">
        <v>151</v>
      </c>
    </row>
    <row r="50" spans="1:5" x14ac:dyDescent="0.3">
      <c r="A50" s="41">
        <v>1047</v>
      </c>
      <c r="B50" s="44"/>
      <c r="C50" s="30" t="s">
        <v>60</v>
      </c>
      <c r="D50" s="34" t="s">
        <v>12</v>
      </c>
      <c r="E50" s="32">
        <v>163.56</v>
      </c>
    </row>
    <row r="51" spans="1:5" x14ac:dyDescent="0.3">
      <c r="A51" s="41">
        <v>1048</v>
      </c>
      <c r="B51" s="44"/>
      <c r="C51" s="30" t="s">
        <v>61</v>
      </c>
      <c r="D51" s="34" t="s">
        <v>14</v>
      </c>
      <c r="E51" s="32">
        <v>176.4</v>
      </c>
    </row>
    <row r="52" spans="1:5" x14ac:dyDescent="0.3">
      <c r="A52" s="41">
        <v>1049</v>
      </c>
      <c r="B52" s="44">
        <v>10</v>
      </c>
      <c r="C52" s="35" t="s">
        <v>62</v>
      </c>
      <c r="D52" s="34" t="s">
        <v>14</v>
      </c>
      <c r="E52" s="36">
        <v>199.94</v>
      </c>
    </row>
    <row r="53" spans="1:5" x14ac:dyDescent="0.3">
      <c r="A53" s="41">
        <v>1050</v>
      </c>
      <c r="B53" s="44"/>
      <c r="C53" s="39" t="s">
        <v>63</v>
      </c>
      <c r="D53" s="34" t="s">
        <v>12</v>
      </c>
      <c r="E53" s="40">
        <v>122</v>
      </c>
    </row>
    <row r="54" spans="1:5" x14ac:dyDescent="0.3">
      <c r="A54" s="41">
        <v>1051</v>
      </c>
      <c r="B54" s="44"/>
      <c r="C54" s="30" t="s">
        <v>64</v>
      </c>
      <c r="D54" s="34" t="s">
        <v>12</v>
      </c>
      <c r="E54" s="32">
        <v>141.52000000000001</v>
      </c>
    </row>
    <row r="55" spans="1:5" x14ac:dyDescent="0.3">
      <c r="A55" s="41">
        <v>1052</v>
      </c>
      <c r="B55" s="44"/>
      <c r="C55" s="30" t="s">
        <v>65</v>
      </c>
      <c r="D55" s="34" t="s">
        <v>14</v>
      </c>
      <c r="E55" s="45">
        <v>163</v>
      </c>
    </row>
    <row r="56" spans="1:5" x14ac:dyDescent="0.3">
      <c r="A56" s="41">
        <v>1053</v>
      </c>
      <c r="B56" s="44"/>
      <c r="C56" s="30" t="s">
        <v>66</v>
      </c>
      <c r="D56" s="34" t="s">
        <v>14</v>
      </c>
      <c r="E56" s="32">
        <v>175.79</v>
      </c>
    </row>
    <row r="57" spans="1:5" x14ac:dyDescent="0.3">
      <c r="A57" s="41">
        <v>1054</v>
      </c>
      <c r="B57" s="44">
        <v>11</v>
      </c>
      <c r="C57" s="35" t="s">
        <v>67</v>
      </c>
      <c r="D57" s="34" t="s">
        <v>14</v>
      </c>
      <c r="E57" s="36">
        <v>204.99</v>
      </c>
    </row>
    <row r="58" spans="1:5" x14ac:dyDescent="0.3">
      <c r="A58" s="41">
        <v>1055</v>
      </c>
      <c r="B58" s="44"/>
      <c r="C58" s="30" t="s">
        <v>68</v>
      </c>
      <c r="D58" s="34" t="s">
        <v>12</v>
      </c>
      <c r="E58" s="32">
        <v>138.81</v>
      </c>
    </row>
    <row r="59" spans="1:5" x14ac:dyDescent="0.3">
      <c r="A59" s="41">
        <v>1056</v>
      </c>
      <c r="B59" s="44"/>
      <c r="C59" s="30" t="s">
        <v>69</v>
      </c>
      <c r="D59" s="34" t="s">
        <v>12</v>
      </c>
      <c r="E59" s="32">
        <v>158.93</v>
      </c>
    </row>
    <row r="60" spans="1:5" x14ac:dyDescent="0.3">
      <c r="A60" s="41">
        <v>1057</v>
      </c>
      <c r="B60" s="44"/>
      <c r="C60" s="30" t="s">
        <v>70</v>
      </c>
      <c r="D60" s="34" t="s">
        <v>14</v>
      </c>
      <c r="E60" s="32">
        <v>174.65</v>
      </c>
    </row>
    <row r="61" spans="1:5" x14ac:dyDescent="0.3">
      <c r="A61" s="41">
        <v>1058</v>
      </c>
      <c r="B61" s="44"/>
      <c r="C61" s="30" t="s">
        <v>71</v>
      </c>
      <c r="D61" s="34" t="s">
        <v>14</v>
      </c>
      <c r="E61" s="32">
        <v>213.16</v>
      </c>
    </row>
    <row r="62" spans="1:5" x14ac:dyDescent="0.3">
      <c r="A62" s="41">
        <v>1059</v>
      </c>
      <c r="B62" s="44">
        <v>12</v>
      </c>
      <c r="C62" s="35" t="s">
        <v>72</v>
      </c>
      <c r="D62" s="34" t="s">
        <v>12</v>
      </c>
      <c r="E62" s="36">
        <v>128.13999999999999</v>
      </c>
    </row>
    <row r="63" spans="1:5" x14ac:dyDescent="0.3">
      <c r="A63" s="41">
        <v>1060</v>
      </c>
      <c r="B63" s="44"/>
      <c r="C63" s="30" t="s">
        <v>73</v>
      </c>
      <c r="D63" s="34" t="s">
        <v>12</v>
      </c>
      <c r="E63" s="32">
        <v>138.91999999999999</v>
      </c>
    </row>
    <row r="64" spans="1:5" x14ac:dyDescent="0.3">
      <c r="A64" s="41">
        <v>1061</v>
      </c>
      <c r="B64" s="44"/>
      <c r="C64" s="30" t="s">
        <v>74</v>
      </c>
      <c r="D64" s="34" t="s">
        <v>14</v>
      </c>
      <c r="E64" s="32">
        <v>159.32</v>
      </c>
    </row>
    <row r="65" spans="1:5" x14ac:dyDescent="0.3">
      <c r="A65" s="41">
        <v>1062</v>
      </c>
      <c r="B65" s="44"/>
      <c r="C65" s="30" t="s">
        <v>75</v>
      </c>
      <c r="D65" s="34" t="s">
        <v>14</v>
      </c>
      <c r="E65" s="32">
        <v>174.15</v>
      </c>
    </row>
    <row r="66" spans="1:5" x14ac:dyDescent="0.3">
      <c r="A66" s="41">
        <v>1063</v>
      </c>
      <c r="B66" s="44"/>
      <c r="C66" s="30" t="s">
        <v>76</v>
      </c>
      <c r="D66" s="34" t="s">
        <v>14</v>
      </c>
      <c r="E66" s="32">
        <v>194.56</v>
      </c>
    </row>
    <row r="67" spans="1:5" x14ac:dyDescent="0.3">
      <c r="A67" s="41">
        <v>1064</v>
      </c>
      <c r="B67" s="44">
        <v>13</v>
      </c>
      <c r="C67" s="35" t="s">
        <v>77</v>
      </c>
      <c r="D67" s="34" t="s">
        <v>14</v>
      </c>
      <c r="E67" s="36">
        <v>150.63999999999999</v>
      </c>
    </row>
    <row r="68" spans="1:5" x14ac:dyDescent="0.3">
      <c r="A68" s="41">
        <v>1065</v>
      </c>
      <c r="B68" s="44"/>
      <c r="C68" s="30" t="s">
        <v>78</v>
      </c>
      <c r="D68" s="34" t="s">
        <v>14</v>
      </c>
      <c r="E68" s="32">
        <v>136</v>
      </c>
    </row>
    <row r="69" spans="1:5" x14ac:dyDescent="0.3">
      <c r="A69" s="41">
        <v>1066</v>
      </c>
      <c r="B69" s="44"/>
      <c r="C69" s="30" t="s">
        <v>79</v>
      </c>
      <c r="D69" s="34" t="s">
        <v>12</v>
      </c>
      <c r="E69" s="32">
        <v>146.83000000000001</v>
      </c>
    </row>
    <row r="70" spans="1:5" x14ac:dyDescent="0.3">
      <c r="A70" s="41">
        <v>1067</v>
      </c>
      <c r="B70" s="44"/>
      <c r="C70" s="30" t="s">
        <v>80</v>
      </c>
      <c r="D70" s="34" t="s">
        <v>12</v>
      </c>
      <c r="E70" s="32">
        <v>173.73</v>
      </c>
    </row>
    <row r="71" spans="1:5" x14ac:dyDescent="0.3">
      <c r="A71" s="41">
        <v>1068</v>
      </c>
      <c r="B71" s="44"/>
      <c r="C71" s="30" t="s">
        <v>81</v>
      </c>
      <c r="D71" s="34" t="s">
        <v>14</v>
      </c>
      <c r="E71" s="32">
        <v>191.28</v>
      </c>
    </row>
    <row r="72" spans="1:5" x14ac:dyDescent="0.3">
      <c r="A72" s="41">
        <v>1069</v>
      </c>
      <c r="B72" s="44">
        <v>14</v>
      </c>
      <c r="C72" s="35" t="s">
        <v>82</v>
      </c>
      <c r="D72" s="34" t="s">
        <v>12</v>
      </c>
      <c r="E72" s="36">
        <v>171.56</v>
      </c>
    </row>
    <row r="73" spans="1:5" x14ac:dyDescent="0.3">
      <c r="A73" s="41">
        <v>1070</v>
      </c>
      <c r="B73" s="44"/>
      <c r="C73" s="46" t="s">
        <v>83</v>
      </c>
      <c r="D73" s="34" t="s">
        <v>12</v>
      </c>
      <c r="E73" s="47">
        <v>138</v>
      </c>
    </row>
    <row r="74" spans="1:5" x14ac:dyDescent="0.3">
      <c r="A74" s="41">
        <v>1071</v>
      </c>
      <c r="B74" s="44"/>
      <c r="C74" s="30" t="s">
        <v>84</v>
      </c>
      <c r="D74" s="34" t="s">
        <v>12</v>
      </c>
      <c r="E74" s="32">
        <v>144</v>
      </c>
    </row>
    <row r="75" spans="1:5" x14ac:dyDescent="0.3">
      <c r="A75" s="41">
        <v>1072</v>
      </c>
      <c r="B75" s="44"/>
      <c r="C75" s="30" t="s">
        <v>85</v>
      </c>
      <c r="D75" s="34" t="s">
        <v>12</v>
      </c>
      <c r="E75" s="32">
        <v>174.32</v>
      </c>
    </row>
    <row r="76" spans="1:5" x14ac:dyDescent="0.3">
      <c r="A76" s="41">
        <v>1073</v>
      </c>
      <c r="B76" s="44"/>
      <c r="C76" s="42" t="s">
        <v>86</v>
      </c>
      <c r="D76" s="34" t="s">
        <v>14</v>
      </c>
      <c r="E76" s="43">
        <v>195</v>
      </c>
    </row>
    <row r="77" spans="1:5" x14ac:dyDescent="0.3">
      <c r="A77" s="41">
        <v>1074</v>
      </c>
      <c r="B77" s="44">
        <v>15</v>
      </c>
      <c r="C77" s="35" t="s">
        <v>87</v>
      </c>
      <c r="D77" s="34" t="s">
        <v>12</v>
      </c>
      <c r="E77" s="36">
        <v>162.72</v>
      </c>
    </row>
    <row r="78" spans="1:5" x14ac:dyDescent="0.3">
      <c r="A78" s="41">
        <v>1075</v>
      </c>
      <c r="B78" s="44"/>
      <c r="C78" s="39" t="s">
        <v>88</v>
      </c>
      <c r="D78" s="34" t="s">
        <v>12</v>
      </c>
      <c r="E78" s="40">
        <v>109.13</v>
      </c>
    </row>
    <row r="79" spans="1:5" x14ac:dyDescent="0.3">
      <c r="A79" s="41">
        <v>1076</v>
      </c>
      <c r="B79" s="44"/>
      <c r="C79" s="30" t="s">
        <v>89</v>
      </c>
      <c r="D79" s="34" t="s">
        <v>14</v>
      </c>
      <c r="E79" s="32">
        <v>140.77000000000001</v>
      </c>
    </row>
    <row r="80" spans="1:5" x14ac:dyDescent="0.3">
      <c r="A80" s="41">
        <v>1077</v>
      </c>
      <c r="B80" s="44"/>
      <c r="C80" s="30" t="s">
        <v>90</v>
      </c>
      <c r="D80" s="34" t="s">
        <v>14</v>
      </c>
      <c r="E80" s="32">
        <v>159.37</v>
      </c>
    </row>
    <row r="81" spans="1:5" x14ac:dyDescent="0.3">
      <c r="A81" s="41">
        <v>1078</v>
      </c>
      <c r="B81" s="44"/>
      <c r="C81" s="30" t="s">
        <v>91</v>
      </c>
      <c r="D81" s="34" t="s">
        <v>14</v>
      </c>
      <c r="E81" s="32">
        <v>175.08</v>
      </c>
    </row>
    <row r="82" spans="1:5" x14ac:dyDescent="0.3">
      <c r="A82" s="41">
        <v>1079</v>
      </c>
      <c r="B82" s="44">
        <v>16</v>
      </c>
      <c r="C82" s="35" t="s">
        <v>92</v>
      </c>
      <c r="D82" s="34" t="s">
        <v>14</v>
      </c>
      <c r="E82" s="36">
        <v>224.03</v>
      </c>
    </row>
    <row r="83" spans="1:5" x14ac:dyDescent="0.3">
      <c r="A83" s="41">
        <v>1080</v>
      </c>
      <c r="B83" s="44"/>
      <c r="C83" s="48"/>
      <c r="D83" s="34"/>
      <c r="E83" s="34"/>
    </row>
    <row r="84" spans="1:5" x14ac:dyDescent="0.3">
      <c r="A84" s="41">
        <v>1081</v>
      </c>
      <c r="B84" s="44"/>
      <c r="C84" s="48"/>
      <c r="D84" s="34"/>
      <c r="E84" s="34"/>
    </row>
    <row r="85" spans="1:5" x14ac:dyDescent="0.3">
      <c r="A85" s="41">
        <v>1082</v>
      </c>
      <c r="B85" s="44"/>
      <c r="C85" s="48"/>
      <c r="D85" s="34"/>
      <c r="E85" s="34"/>
    </row>
    <row r="86" spans="1:5" x14ac:dyDescent="0.3">
      <c r="A86" s="41">
        <v>1083</v>
      </c>
      <c r="B86" s="44"/>
      <c r="C86" s="48"/>
      <c r="D86" s="34"/>
      <c r="E86" s="34"/>
    </row>
    <row r="87" spans="1:5" x14ac:dyDescent="0.3">
      <c r="A87" s="41">
        <v>1084</v>
      </c>
      <c r="B87" s="44"/>
      <c r="C87" s="48"/>
      <c r="D87" s="34"/>
      <c r="E87" s="34"/>
    </row>
    <row r="88" spans="1:5" x14ac:dyDescent="0.3">
      <c r="A88" s="41">
        <v>1085</v>
      </c>
      <c r="B88" s="44"/>
      <c r="C88" s="48"/>
      <c r="D88" s="34"/>
      <c r="E88" s="34"/>
    </row>
    <row r="89" spans="1:5" x14ac:dyDescent="0.3">
      <c r="A89" s="41">
        <v>1086</v>
      </c>
      <c r="B89" s="44"/>
      <c r="C89" s="48"/>
      <c r="D89" s="34"/>
      <c r="E89" s="34"/>
    </row>
    <row r="90" spans="1:5" x14ac:dyDescent="0.3">
      <c r="A90" s="41">
        <v>1087</v>
      </c>
      <c r="B90" s="44"/>
      <c r="C90" s="48"/>
      <c r="D90" s="34"/>
      <c r="E90" s="34"/>
    </row>
    <row r="91" spans="1:5" x14ac:dyDescent="0.3">
      <c r="A91" s="41">
        <v>1088</v>
      </c>
      <c r="B91" s="44"/>
      <c r="C91" s="48"/>
      <c r="D91" s="34"/>
      <c r="E91" s="34"/>
    </row>
    <row r="92" spans="1:5" x14ac:dyDescent="0.3">
      <c r="A92" s="41">
        <v>1089</v>
      </c>
      <c r="B92" s="44"/>
      <c r="C92" s="48"/>
      <c r="D92" s="34"/>
      <c r="E92" s="34"/>
    </row>
    <row r="93" spans="1:5" x14ac:dyDescent="0.3">
      <c r="A93" s="41">
        <v>1090</v>
      </c>
      <c r="B93" s="44"/>
      <c r="C93" s="48"/>
      <c r="D93" s="34"/>
      <c r="E93" s="34"/>
    </row>
    <row r="94" spans="1:5" x14ac:dyDescent="0.3">
      <c r="A94" s="41">
        <v>1091</v>
      </c>
      <c r="B94" s="44"/>
      <c r="C94" s="48"/>
      <c r="D94" s="34"/>
      <c r="E94" s="34"/>
    </row>
    <row r="95" spans="1:5" x14ac:dyDescent="0.3">
      <c r="A95" s="41">
        <v>1092</v>
      </c>
      <c r="B95" s="44"/>
      <c r="C95" s="48"/>
      <c r="D95" s="34"/>
      <c r="E95" s="34"/>
    </row>
    <row r="96" spans="1:5" x14ac:dyDescent="0.3">
      <c r="A96" s="41">
        <v>1093</v>
      </c>
      <c r="B96" s="44"/>
      <c r="C96" s="48"/>
      <c r="D96" s="34"/>
      <c r="E96" s="34"/>
    </row>
    <row r="97" spans="1:5" x14ac:dyDescent="0.3">
      <c r="A97" s="41">
        <v>1094</v>
      </c>
      <c r="B97" s="44"/>
      <c r="C97" s="48"/>
      <c r="D97" s="34"/>
      <c r="E97" s="34"/>
    </row>
    <row r="98" spans="1:5" x14ac:dyDescent="0.3">
      <c r="A98" s="41">
        <v>1095</v>
      </c>
      <c r="B98" s="44"/>
      <c r="C98" s="48"/>
      <c r="D98" s="34"/>
      <c r="E98" s="34"/>
    </row>
    <row r="99" spans="1:5" x14ac:dyDescent="0.3">
      <c r="A99" s="41">
        <v>1096</v>
      </c>
      <c r="B99" s="44"/>
      <c r="C99" s="48"/>
      <c r="D99" s="34"/>
      <c r="E99" s="34"/>
    </row>
    <row r="100" spans="1:5" x14ac:dyDescent="0.3">
      <c r="A100" s="41">
        <v>1097</v>
      </c>
      <c r="B100" s="44"/>
      <c r="C100" s="48"/>
      <c r="D100" s="34"/>
      <c r="E100" s="34"/>
    </row>
    <row r="101" spans="1:5" x14ac:dyDescent="0.3">
      <c r="A101" s="41">
        <v>1098</v>
      </c>
      <c r="B101" s="44"/>
      <c r="C101" s="48"/>
      <c r="D101" s="34"/>
      <c r="E101" s="34"/>
    </row>
    <row r="102" spans="1:5" x14ac:dyDescent="0.3">
      <c r="A102" s="41">
        <v>1099</v>
      </c>
      <c r="B102" s="44"/>
      <c r="C102" s="48"/>
      <c r="D102" s="34"/>
      <c r="E102" s="34"/>
    </row>
    <row r="103" spans="1:5" x14ac:dyDescent="0.3">
      <c r="A103" s="41">
        <v>1100</v>
      </c>
      <c r="B103" s="44"/>
      <c r="C103" s="48"/>
      <c r="D103" s="34"/>
      <c r="E103" s="34"/>
    </row>
    <row r="104" spans="1:5" x14ac:dyDescent="0.3">
      <c r="A104" s="41">
        <v>1101</v>
      </c>
      <c r="B104" s="44"/>
      <c r="C104" s="48"/>
      <c r="D104" s="34"/>
      <c r="E104" s="34"/>
    </row>
    <row r="105" spans="1:5" x14ac:dyDescent="0.3">
      <c r="A105" s="41">
        <v>1102</v>
      </c>
      <c r="B105" s="44"/>
      <c r="C105" s="48"/>
      <c r="D105" s="34"/>
      <c r="E105" s="34"/>
    </row>
    <row r="106" spans="1:5" x14ac:dyDescent="0.3">
      <c r="A106" s="41">
        <v>1103</v>
      </c>
      <c r="B106" s="44"/>
      <c r="C106" s="48"/>
      <c r="D106" s="34"/>
      <c r="E106" s="34"/>
    </row>
    <row r="107" spans="1:5" x14ac:dyDescent="0.3">
      <c r="A107" s="41">
        <v>1104</v>
      </c>
      <c r="B107" s="44"/>
      <c r="C107" s="48"/>
      <c r="D107" s="34"/>
      <c r="E107" s="34"/>
    </row>
    <row r="108" spans="1:5" x14ac:dyDescent="0.3">
      <c r="A108" s="41">
        <v>1105</v>
      </c>
      <c r="B108" s="44"/>
      <c r="C108" s="48"/>
      <c r="D108" s="34"/>
      <c r="E108" s="34"/>
    </row>
    <row r="109" spans="1:5" x14ac:dyDescent="0.3">
      <c r="A109" s="41">
        <v>1106</v>
      </c>
      <c r="B109" s="44"/>
      <c r="C109" s="48"/>
      <c r="D109" s="34"/>
      <c r="E109" s="34"/>
    </row>
    <row r="110" spans="1:5" x14ac:dyDescent="0.3">
      <c r="A110" s="41">
        <v>1107</v>
      </c>
      <c r="B110" s="44"/>
      <c r="C110" s="48"/>
      <c r="D110" s="34"/>
      <c r="E110" s="34"/>
    </row>
    <row r="111" spans="1:5" x14ac:dyDescent="0.3">
      <c r="A111" s="41">
        <v>1108</v>
      </c>
      <c r="B111" s="44"/>
      <c r="C111" s="48"/>
      <c r="D111" s="34"/>
      <c r="E111" s="34"/>
    </row>
    <row r="112" spans="1:5" x14ac:dyDescent="0.3">
      <c r="A112" s="41">
        <v>1109</v>
      </c>
      <c r="B112" s="44"/>
      <c r="C112" s="48"/>
      <c r="D112" s="34"/>
      <c r="E112" s="34"/>
    </row>
    <row r="113" spans="1:5" x14ac:dyDescent="0.3">
      <c r="A113" s="41">
        <v>1110</v>
      </c>
      <c r="B113" s="44"/>
      <c r="C113" s="48"/>
      <c r="D113" s="34"/>
      <c r="E113" s="34"/>
    </row>
    <row r="114" spans="1:5" x14ac:dyDescent="0.3">
      <c r="A114" s="41">
        <v>1111</v>
      </c>
      <c r="B114" s="44"/>
      <c r="C114" s="48"/>
      <c r="D114" s="34"/>
      <c r="E114" s="34"/>
    </row>
    <row r="115" spans="1:5" x14ac:dyDescent="0.3">
      <c r="A115" s="41">
        <v>1112</v>
      </c>
      <c r="B115" s="44"/>
      <c r="C115" s="48"/>
      <c r="D115" s="34"/>
      <c r="E115" s="34"/>
    </row>
    <row r="116" spans="1:5" x14ac:dyDescent="0.3">
      <c r="A116" s="41">
        <v>1113</v>
      </c>
      <c r="B116" s="44"/>
      <c r="C116" s="48"/>
      <c r="D116" s="34"/>
      <c r="E116" s="34"/>
    </row>
    <row r="117" spans="1:5" x14ac:dyDescent="0.3">
      <c r="A117" s="41">
        <v>1114</v>
      </c>
      <c r="B117" s="44"/>
      <c r="C117" s="48"/>
      <c r="D117" s="34"/>
      <c r="E117" s="34"/>
    </row>
    <row r="118" spans="1:5" x14ac:dyDescent="0.3">
      <c r="A118" s="41">
        <v>1115</v>
      </c>
      <c r="B118" s="44"/>
      <c r="C118" s="48"/>
      <c r="D118" s="34"/>
      <c r="E118" s="34"/>
    </row>
    <row r="119" spans="1:5" x14ac:dyDescent="0.3">
      <c r="A119" s="41">
        <v>1116</v>
      </c>
      <c r="B119" s="44"/>
      <c r="C119" s="48"/>
      <c r="D119" s="34"/>
      <c r="E119" s="34"/>
    </row>
    <row r="120" spans="1:5" x14ac:dyDescent="0.3">
      <c r="A120" s="41">
        <v>1117</v>
      </c>
      <c r="B120" s="44"/>
      <c r="C120" s="48"/>
      <c r="D120" s="34"/>
      <c r="E120" s="34"/>
    </row>
    <row r="121" spans="1:5" x14ac:dyDescent="0.3">
      <c r="A121" s="41">
        <v>1118</v>
      </c>
      <c r="B121" s="44"/>
      <c r="C121" s="48"/>
      <c r="D121" s="34"/>
      <c r="E121" s="34"/>
    </row>
    <row r="122" spans="1:5" x14ac:dyDescent="0.3">
      <c r="A122" s="41">
        <v>1119</v>
      </c>
      <c r="B122" s="44"/>
      <c r="C122" s="48"/>
      <c r="D122" s="34"/>
      <c r="E122" s="34"/>
    </row>
    <row r="123" spans="1:5" x14ac:dyDescent="0.3">
      <c r="A123" s="41">
        <v>1120</v>
      </c>
      <c r="B123" s="44"/>
      <c r="C123" s="48"/>
      <c r="D123" s="34"/>
      <c r="E123" s="34"/>
    </row>
    <row r="124" spans="1:5" x14ac:dyDescent="0.3">
      <c r="A124" s="41">
        <v>1121</v>
      </c>
      <c r="B124" s="44"/>
      <c r="C124" s="48"/>
      <c r="D124" s="34"/>
      <c r="E124" s="34"/>
    </row>
    <row r="125" spans="1:5" x14ac:dyDescent="0.3">
      <c r="A125" s="41">
        <v>1122</v>
      </c>
      <c r="B125" s="44"/>
      <c r="C125" s="48"/>
      <c r="D125" s="34"/>
      <c r="E125" s="34"/>
    </row>
    <row r="126" spans="1:5" x14ac:dyDescent="0.3">
      <c r="A126" s="41">
        <v>1123</v>
      </c>
      <c r="B126" s="44"/>
      <c r="C126" s="48"/>
      <c r="D126" s="34"/>
      <c r="E126" s="34"/>
    </row>
    <row r="127" spans="1:5" x14ac:dyDescent="0.3">
      <c r="A127" s="41">
        <v>1124</v>
      </c>
      <c r="B127" s="44"/>
      <c r="C127" s="48"/>
      <c r="D127" s="34"/>
      <c r="E127" s="34"/>
    </row>
    <row r="128" spans="1:5" x14ac:dyDescent="0.3">
      <c r="A128" s="41">
        <v>1125</v>
      </c>
      <c r="B128" s="44"/>
      <c r="C128" s="48"/>
      <c r="D128" s="34"/>
      <c r="E128" s="34"/>
    </row>
    <row r="129" spans="1:5" x14ac:dyDescent="0.3">
      <c r="A129" s="41">
        <v>1126</v>
      </c>
      <c r="B129" s="44"/>
      <c r="C129" s="48"/>
      <c r="D129" s="34"/>
      <c r="E129" s="34"/>
    </row>
    <row r="130" spans="1:5" x14ac:dyDescent="0.3">
      <c r="A130" s="41">
        <v>1127</v>
      </c>
      <c r="B130" s="44"/>
      <c r="C130" s="48"/>
      <c r="D130" s="34"/>
      <c r="E130" s="34"/>
    </row>
    <row r="131" spans="1:5" x14ac:dyDescent="0.3">
      <c r="A131" s="41">
        <v>1128</v>
      </c>
      <c r="B131" s="44"/>
      <c r="C131" s="48"/>
      <c r="D131" s="34"/>
      <c r="E131" s="34"/>
    </row>
    <row r="132" spans="1:5" x14ac:dyDescent="0.3">
      <c r="A132" s="41">
        <v>1129</v>
      </c>
      <c r="B132" s="44"/>
      <c r="C132" s="48"/>
      <c r="D132" s="34"/>
      <c r="E132" s="34"/>
    </row>
    <row r="133" spans="1:5" x14ac:dyDescent="0.3">
      <c r="A133" s="41">
        <v>1130</v>
      </c>
      <c r="B133" s="44"/>
      <c r="C133" s="48"/>
      <c r="D133" s="34"/>
      <c r="E133" s="34"/>
    </row>
    <row r="134" spans="1:5" x14ac:dyDescent="0.3">
      <c r="A134" s="41">
        <v>1131</v>
      </c>
      <c r="B134" s="44"/>
      <c r="C134" s="48"/>
      <c r="D134" s="34"/>
      <c r="E134" s="34"/>
    </row>
    <row r="135" spans="1:5" x14ac:dyDescent="0.3">
      <c r="A135" s="41">
        <v>1132</v>
      </c>
      <c r="B135" s="44"/>
      <c r="C135" s="48"/>
      <c r="D135" s="34"/>
      <c r="E135" s="34"/>
    </row>
    <row r="136" spans="1:5" x14ac:dyDescent="0.3">
      <c r="A136" s="41">
        <v>1133</v>
      </c>
      <c r="B136" s="44"/>
      <c r="C136" s="48"/>
      <c r="D136" s="34"/>
      <c r="E136" s="34"/>
    </row>
    <row r="137" spans="1:5" x14ac:dyDescent="0.3">
      <c r="A137" s="41">
        <v>1134</v>
      </c>
      <c r="B137" s="44"/>
      <c r="C137" s="48"/>
      <c r="D137" s="34"/>
      <c r="E137" s="34"/>
    </row>
    <row r="138" spans="1:5" x14ac:dyDescent="0.3">
      <c r="A138" s="41">
        <v>1135</v>
      </c>
      <c r="B138" s="44"/>
      <c r="C138" s="48"/>
      <c r="D138" s="34"/>
      <c r="E138" s="34"/>
    </row>
    <row r="139" spans="1:5" x14ac:dyDescent="0.3">
      <c r="A139" s="41">
        <v>1136</v>
      </c>
      <c r="B139" s="44"/>
      <c r="C139" s="48"/>
      <c r="D139" s="34"/>
      <c r="E139" s="34"/>
    </row>
    <row r="140" spans="1:5" x14ac:dyDescent="0.3">
      <c r="A140" s="41">
        <v>1137</v>
      </c>
      <c r="B140" s="44"/>
      <c r="C140" s="48"/>
      <c r="D140" s="34"/>
      <c r="E140" s="34"/>
    </row>
    <row r="141" spans="1:5" x14ac:dyDescent="0.3">
      <c r="A141" s="41">
        <v>1138</v>
      </c>
      <c r="B141" s="44"/>
      <c r="C141" s="48"/>
      <c r="D141" s="34"/>
      <c r="E141" s="34"/>
    </row>
    <row r="142" spans="1:5" x14ac:dyDescent="0.3">
      <c r="A142" s="41">
        <v>1139</v>
      </c>
      <c r="B142" s="44"/>
      <c r="C142" s="48"/>
      <c r="D142" s="34"/>
      <c r="E142" s="34"/>
    </row>
    <row r="143" spans="1:5" x14ac:dyDescent="0.3">
      <c r="A143" s="41">
        <v>1140</v>
      </c>
      <c r="B143" s="44"/>
      <c r="C143" s="48"/>
      <c r="D143" s="34"/>
      <c r="E143" s="34"/>
    </row>
    <row r="144" spans="1:5" x14ac:dyDescent="0.3">
      <c r="A144" s="41">
        <v>1141</v>
      </c>
      <c r="B144" s="44"/>
      <c r="C144" s="48"/>
      <c r="D144" s="34"/>
      <c r="E144" s="34"/>
    </row>
    <row r="145" spans="1:5" x14ac:dyDescent="0.3">
      <c r="A145" s="41">
        <v>1142</v>
      </c>
      <c r="B145" s="44"/>
      <c r="C145" s="48"/>
      <c r="D145" s="34"/>
      <c r="E145" s="34"/>
    </row>
    <row r="146" spans="1:5" x14ac:dyDescent="0.3">
      <c r="A146" s="41">
        <v>1143</v>
      </c>
      <c r="B146" s="44"/>
      <c r="C146" s="48"/>
      <c r="D146" s="34"/>
      <c r="E146" s="34"/>
    </row>
    <row r="147" spans="1:5" x14ac:dyDescent="0.3">
      <c r="A147" s="41">
        <v>1144</v>
      </c>
      <c r="B147" s="44"/>
      <c r="C147" s="48"/>
      <c r="D147" s="34"/>
      <c r="E147" s="34"/>
    </row>
    <row r="148" spans="1:5" x14ac:dyDescent="0.3">
      <c r="A148" s="41">
        <v>1145</v>
      </c>
      <c r="B148" s="44"/>
      <c r="C148" s="48"/>
      <c r="D148" s="34"/>
      <c r="E148" s="34"/>
    </row>
    <row r="149" spans="1:5" x14ac:dyDescent="0.3">
      <c r="A149" s="41">
        <v>1146</v>
      </c>
      <c r="B149" s="44"/>
      <c r="C149" s="48"/>
      <c r="D149" s="34"/>
      <c r="E149" s="34"/>
    </row>
    <row r="150" spans="1:5" x14ac:dyDescent="0.3">
      <c r="A150" s="41">
        <v>1147</v>
      </c>
      <c r="B150" s="44"/>
      <c r="C150" s="48"/>
      <c r="D150" s="34"/>
      <c r="E150" s="34"/>
    </row>
    <row r="151" spans="1:5" x14ac:dyDescent="0.3">
      <c r="A151" s="41">
        <v>1148</v>
      </c>
      <c r="B151" s="44"/>
      <c r="C151" s="48"/>
      <c r="D151" s="34"/>
      <c r="E151" s="34"/>
    </row>
    <row r="152" spans="1:5" x14ac:dyDescent="0.3">
      <c r="A152" s="41">
        <v>1149</v>
      </c>
      <c r="B152" s="44"/>
      <c r="C152" s="48"/>
      <c r="D152" s="34"/>
      <c r="E152" s="34"/>
    </row>
    <row r="153" spans="1:5" x14ac:dyDescent="0.3">
      <c r="A153" s="41">
        <v>1150</v>
      </c>
      <c r="B153" s="44"/>
      <c r="C153" s="48"/>
      <c r="D153" s="34"/>
      <c r="E153" s="34"/>
    </row>
    <row r="154" spans="1:5" x14ac:dyDescent="0.3">
      <c r="A154" s="41">
        <v>1151</v>
      </c>
      <c r="B154" s="44"/>
      <c r="C154" s="48"/>
      <c r="D154" s="34"/>
      <c r="E154" s="34"/>
    </row>
    <row r="155" spans="1:5" x14ac:dyDescent="0.3">
      <c r="A155" s="41">
        <v>1152</v>
      </c>
      <c r="B155" s="44"/>
      <c r="C155" s="48"/>
      <c r="D155" s="34"/>
      <c r="E155" s="34"/>
    </row>
    <row r="156" spans="1:5" x14ac:dyDescent="0.3">
      <c r="A156" s="41">
        <v>1153</v>
      </c>
      <c r="B156" s="44"/>
      <c r="C156" s="48"/>
      <c r="D156" s="34"/>
      <c r="E156" s="34"/>
    </row>
    <row r="157" spans="1:5" x14ac:dyDescent="0.3">
      <c r="A157" s="41">
        <v>1154</v>
      </c>
      <c r="B157" s="44"/>
      <c r="C157" s="48"/>
      <c r="D157" s="34"/>
      <c r="E157" s="34"/>
    </row>
    <row r="158" spans="1:5" x14ac:dyDescent="0.3">
      <c r="A158" s="41">
        <v>1155</v>
      </c>
      <c r="B158" s="44"/>
      <c r="C158" s="48"/>
      <c r="D158" s="34"/>
      <c r="E158" s="34"/>
    </row>
    <row r="159" spans="1:5" x14ac:dyDescent="0.3">
      <c r="A159" s="41">
        <v>1156</v>
      </c>
      <c r="B159" s="44"/>
      <c r="C159" s="48"/>
      <c r="D159" s="34"/>
      <c r="E159" s="34"/>
    </row>
    <row r="160" spans="1:5" x14ac:dyDescent="0.3">
      <c r="A160" s="41">
        <v>1157</v>
      </c>
      <c r="B160" s="44"/>
      <c r="C160" s="48"/>
      <c r="D160" s="34"/>
      <c r="E160" s="34"/>
    </row>
    <row r="161" spans="1:5" x14ac:dyDescent="0.3">
      <c r="A161" s="41">
        <v>1158</v>
      </c>
      <c r="B161" s="44"/>
      <c r="C161" s="48"/>
      <c r="D161" s="34"/>
      <c r="E161" s="34"/>
    </row>
    <row r="162" spans="1:5" x14ac:dyDescent="0.3">
      <c r="A162" s="41">
        <v>1159</v>
      </c>
      <c r="B162" s="44"/>
      <c r="C162" s="48"/>
      <c r="D162" s="34"/>
      <c r="E162" s="34"/>
    </row>
    <row r="163" spans="1:5" x14ac:dyDescent="0.3">
      <c r="A163" s="41">
        <v>1160</v>
      </c>
      <c r="B163" s="44"/>
      <c r="C163" s="48"/>
      <c r="D163" s="34"/>
      <c r="E163" s="34"/>
    </row>
    <row r="164" spans="1:5" x14ac:dyDescent="0.3">
      <c r="A164" s="41">
        <v>1161</v>
      </c>
      <c r="B164" s="44"/>
      <c r="C164" s="48"/>
      <c r="D164" s="34"/>
      <c r="E164" s="34"/>
    </row>
    <row r="165" spans="1:5" x14ac:dyDescent="0.3">
      <c r="A165" s="41">
        <v>1162</v>
      </c>
      <c r="B165" s="44"/>
      <c r="C165" s="48"/>
      <c r="D165" s="34"/>
      <c r="E165" s="34"/>
    </row>
    <row r="166" spans="1:5" x14ac:dyDescent="0.3">
      <c r="A166" s="41">
        <v>1163</v>
      </c>
      <c r="B166" s="44"/>
      <c r="C166" s="48"/>
      <c r="D166" s="34"/>
      <c r="E166" s="34"/>
    </row>
    <row r="167" spans="1:5" x14ac:dyDescent="0.3">
      <c r="A167" s="41">
        <v>1164</v>
      </c>
      <c r="B167" s="44"/>
      <c r="C167" s="48"/>
      <c r="D167" s="34"/>
      <c r="E167" s="34"/>
    </row>
    <row r="168" spans="1:5" x14ac:dyDescent="0.3">
      <c r="A168" s="41">
        <v>1165</v>
      </c>
      <c r="B168" s="44"/>
      <c r="C168" s="48"/>
      <c r="D168" s="34"/>
      <c r="E168" s="34"/>
    </row>
    <row r="169" spans="1:5" x14ac:dyDescent="0.3">
      <c r="A169" s="41">
        <v>1166</v>
      </c>
      <c r="B169" s="44"/>
      <c r="C169" s="48"/>
      <c r="D169" s="34"/>
      <c r="E169" s="34"/>
    </row>
    <row r="170" spans="1:5" x14ac:dyDescent="0.3">
      <c r="A170" s="41">
        <v>1167</v>
      </c>
      <c r="B170" s="44"/>
      <c r="C170" s="48"/>
      <c r="D170" s="34"/>
      <c r="E170" s="34"/>
    </row>
    <row r="171" spans="1:5" x14ac:dyDescent="0.3">
      <c r="A171" s="41">
        <v>1168</v>
      </c>
      <c r="B171" s="44"/>
      <c r="C171" s="48"/>
      <c r="D171" s="34"/>
      <c r="E171" s="34"/>
    </row>
    <row r="172" spans="1:5" x14ac:dyDescent="0.3">
      <c r="A172" s="41">
        <v>1169</v>
      </c>
      <c r="B172" s="44"/>
      <c r="C172" s="48"/>
      <c r="D172" s="34"/>
      <c r="E172" s="34"/>
    </row>
    <row r="173" spans="1:5" x14ac:dyDescent="0.3">
      <c r="A173" s="41">
        <v>1170</v>
      </c>
      <c r="B173" s="44"/>
      <c r="C173" s="48"/>
      <c r="D173" s="34"/>
      <c r="E173" s="34"/>
    </row>
    <row r="174" spans="1:5" x14ac:dyDescent="0.3">
      <c r="A174" s="41">
        <v>1171</v>
      </c>
      <c r="B174" s="44"/>
      <c r="C174" s="48"/>
      <c r="D174" s="34"/>
      <c r="E174" s="34"/>
    </row>
    <row r="175" spans="1:5" x14ac:dyDescent="0.3">
      <c r="A175" s="41">
        <v>1172</v>
      </c>
      <c r="B175" s="44"/>
      <c r="C175" s="48"/>
      <c r="D175" s="34"/>
      <c r="E175" s="34"/>
    </row>
    <row r="176" spans="1:5" x14ac:dyDescent="0.3">
      <c r="A176" s="41">
        <v>1173</v>
      </c>
      <c r="B176" s="44"/>
      <c r="C176" s="48"/>
      <c r="D176" s="34"/>
      <c r="E176" s="34"/>
    </row>
    <row r="177" spans="1:5" x14ac:dyDescent="0.3">
      <c r="A177" s="41">
        <v>1174</v>
      </c>
      <c r="B177" s="44"/>
      <c r="C177" s="48"/>
      <c r="D177" s="34"/>
      <c r="E177" s="34"/>
    </row>
    <row r="178" spans="1:5" x14ac:dyDescent="0.3">
      <c r="A178" s="41">
        <v>1175</v>
      </c>
      <c r="B178" s="44"/>
      <c r="C178" s="48"/>
      <c r="D178" s="34"/>
      <c r="E178" s="34"/>
    </row>
    <row r="179" spans="1:5" x14ac:dyDescent="0.3">
      <c r="A179" s="41">
        <v>1176</v>
      </c>
      <c r="B179" s="44"/>
      <c r="C179" s="48"/>
      <c r="D179" s="34"/>
      <c r="E179" s="34"/>
    </row>
    <row r="180" spans="1:5" x14ac:dyDescent="0.3">
      <c r="A180" s="41">
        <v>1177</v>
      </c>
      <c r="B180" s="44"/>
      <c r="C180" s="48"/>
      <c r="D180" s="34"/>
      <c r="E180" s="34"/>
    </row>
    <row r="181" spans="1:5" x14ac:dyDescent="0.3">
      <c r="A181" s="41">
        <v>1178</v>
      </c>
      <c r="B181" s="44"/>
      <c r="C181" s="48"/>
      <c r="D181" s="34"/>
      <c r="E181" s="34"/>
    </row>
    <row r="182" spans="1:5" x14ac:dyDescent="0.3">
      <c r="A182" s="41">
        <v>1179</v>
      </c>
      <c r="B182" s="44"/>
      <c r="C182" s="48"/>
      <c r="D182" s="34"/>
      <c r="E182" s="34"/>
    </row>
    <row r="183" spans="1:5" x14ac:dyDescent="0.3">
      <c r="A183" s="41">
        <v>1180</v>
      </c>
      <c r="B183" s="44"/>
      <c r="C183" s="48"/>
      <c r="D183" s="34"/>
      <c r="E183" s="34"/>
    </row>
    <row r="184" spans="1:5" x14ac:dyDescent="0.3">
      <c r="A184" s="41">
        <v>1181</v>
      </c>
      <c r="B184" s="44"/>
      <c r="C184" s="48"/>
      <c r="D184" s="34"/>
      <c r="E184" s="34"/>
    </row>
    <row r="185" spans="1:5" x14ac:dyDescent="0.3">
      <c r="A185" s="41">
        <v>1182</v>
      </c>
      <c r="B185" s="44"/>
      <c r="C185" s="48"/>
      <c r="D185" s="34"/>
      <c r="E185" s="34"/>
    </row>
    <row r="186" spans="1:5" x14ac:dyDescent="0.3">
      <c r="A186" s="41">
        <v>1183</v>
      </c>
      <c r="B186" s="44"/>
      <c r="C186" s="48"/>
      <c r="D186" s="34"/>
      <c r="E186" s="34"/>
    </row>
    <row r="187" spans="1:5" x14ac:dyDescent="0.3">
      <c r="A187" s="41">
        <v>1184</v>
      </c>
      <c r="B187" s="44"/>
      <c r="C187" s="48"/>
      <c r="D187" s="34"/>
      <c r="E187" s="34"/>
    </row>
    <row r="188" spans="1:5" x14ac:dyDescent="0.3">
      <c r="A188" s="41">
        <v>1185</v>
      </c>
      <c r="B188" s="44"/>
      <c r="C188" s="48"/>
      <c r="D188" s="34"/>
      <c r="E188" s="34"/>
    </row>
    <row r="189" spans="1:5" x14ac:dyDescent="0.3">
      <c r="A189" s="41">
        <v>1186</v>
      </c>
      <c r="B189" s="44"/>
      <c r="C189" s="48"/>
      <c r="D189" s="34"/>
      <c r="E189" s="34"/>
    </row>
    <row r="190" spans="1:5" x14ac:dyDescent="0.3">
      <c r="A190" s="41">
        <v>1187</v>
      </c>
      <c r="B190" s="44"/>
      <c r="C190" s="48"/>
      <c r="D190" s="34"/>
      <c r="E190" s="34"/>
    </row>
    <row r="191" spans="1:5" x14ac:dyDescent="0.3">
      <c r="A191" s="41">
        <v>1188</v>
      </c>
      <c r="B191" s="44"/>
      <c r="C191" s="48"/>
      <c r="D191" s="34"/>
      <c r="E191" s="34"/>
    </row>
    <row r="192" spans="1:5" x14ac:dyDescent="0.3">
      <c r="A192" s="41">
        <v>1189</v>
      </c>
      <c r="B192" s="44"/>
      <c r="C192" s="48"/>
      <c r="D192" s="34"/>
      <c r="E192" s="34"/>
    </row>
    <row r="193" spans="1:5" x14ac:dyDescent="0.3">
      <c r="A193" s="41">
        <v>1190</v>
      </c>
      <c r="B193" s="44"/>
      <c r="C193" s="48"/>
      <c r="D193" s="34"/>
      <c r="E193" s="34"/>
    </row>
    <row r="194" spans="1:5" x14ac:dyDescent="0.3">
      <c r="A194" s="41">
        <v>1191</v>
      </c>
      <c r="B194" s="44"/>
      <c r="C194" s="48"/>
      <c r="D194" s="34"/>
      <c r="E194" s="34"/>
    </row>
    <row r="195" spans="1:5" x14ac:dyDescent="0.3">
      <c r="A195" s="41">
        <v>1192</v>
      </c>
      <c r="B195" s="44"/>
      <c r="C195" s="48"/>
      <c r="D195" s="34"/>
      <c r="E195" s="34"/>
    </row>
    <row r="196" spans="1:5" x14ac:dyDescent="0.3">
      <c r="A196" s="41">
        <v>1193</v>
      </c>
      <c r="B196" s="44"/>
      <c r="C196" s="48"/>
      <c r="D196" s="34"/>
      <c r="E196" s="34"/>
    </row>
    <row r="197" spans="1:5" x14ac:dyDescent="0.3">
      <c r="A197" s="41">
        <v>1194</v>
      </c>
      <c r="B197" s="44"/>
      <c r="C197" s="48"/>
      <c r="D197" s="34"/>
      <c r="E197" s="34"/>
    </row>
    <row r="198" spans="1:5" x14ac:dyDescent="0.3">
      <c r="A198" s="41">
        <v>1195</v>
      </c>
      <c r="B198" s="44"/>
      <c r="C198" s="48"/>
      <c r="D198" s="34"/>
      <c r="E198" s="34"/>
    </row>
    <row r="199" spans="1:5" x14ac:dyDescent="0.3">
      <c r="A199" s="41">
        <v>1196</v>
      </c>
      <c r="B199" s="44"/>
      <c r="C199" s="48"/>
      <c r="D199" s="34"/>
      <c r="E199" s="34"/>
    </row>
    <row r="200" spans="1:5" x14ac:dyDescent="0.3">
      <c r="A200" s="41">
        <v>1197</v>
      </c>
      <c r="B200" s="44"/>
      <c r="C200" s="48"/>
      <c r="D200" s="34"/>
      <c r="E200" s="34"/>
    </row>
    <row r="201" spans="1:5" x14ac:dyDescent="0.3">
      <c r="A201" s="41">
        <v>1198</v>
      </c>
      <c r="B201" s="44"/>
      <c r="C201" s="48"/>
      <c r="D201" s="34"/>
      <c r="E201" s="34"/>
    </row>
    <row r="202" spans="1:5" x14ac:dyDescent="0.3">
      <c r="A202" s="41">
        <v>1199</v>
      </c>
      <c r="B202" s="44"/>
      <c r="C202" s="48"/>
      <c r="D202" s="34"/>
      <c r="E202" s="34"/>
    </row>
    <row r="203" spans="1:5" x14ac:dyDescent="0.3">
      <c r="A203" s="41">
        <v>1200</v>
      </c>
      <c r="B203" s="44"/>
      <c r="C203" s="48"/>
      <c r="D203" s="34"/>
      <c r="E203" s="34"/>
    </row>
    <row r="204" spans="1:5" x14ac:dyDescent="0.3">
      <c r="A204" s="41">
        <v>1201</v>
      </c>
      <c r="B204" s="44"/>
      <c r="C204" s="48"/>
      <c r="D204" s="34"/>
      <c r="E204" s="34"/>
    </row>
    <row r="205" spans="1:5" x14ac:dyDescent="0.3">
      <c r="A205" s="41">
        <v>1202</v>
      </c>
      <c r="B205" s="44"/>
      <c r="C205" s="48"/>
      <c r="D205" s="34"/>
      <c r="E205" s="34"/>
    </row>
    <row r="206" spans="1:5" x14ac:dyDescent="0.3">
      <c r="A206" s="41">
        <v>1203</v>
      </c>
      <c r="B206" s="44"/>
      <c r="C206" s="48"/>
      <c r="D206" s="34"/>
      <c r="E206" s="34"/>
    </row>
    <row r="207" spans="1:5" x14ac:dyDescent="0.3">
      <c r="A207" s="41">
        <v>1204</v>
      </c>
      <c r="B207" s="44"/>
      <c r="C207" s="48"/>
      <c r="D207" s="34"/>
      <c r="E207" s="34"/>
    </row>
    <row r="208" spans="1:5" x14ac:dyDescent="0.3">
      <c r="A208" s="41">
        <v>1205</v>
      </c>
      <c r="B208" s="44"/>
      <c r="C208" s="48"/>
      <c r="D208" s="34"/>
      <c r="E208" s="34"/>
    </row>
    <row r="209" spans="1:5" x14ac:dyDescent="0.3">
      <c r="A209" s="41">
        <v>1206</v>
      </c>
      <c r="B209" s="44"/>
      <c r="C209" s="48"/>
      <c r="D209" s="34"/>
      <c r="E209" s="34"/>
    </row>
    <row r="210" spans="1:5" x14ac:dyDescent="0.3">
      <c r="A210" s="41">
        <v>1207</v>
      </c>
      <c r="B210" s="44"/>
      <c r="C210" s="48"/>
      <c r="D210" s="34"/>
      <c r="E210" s="34"/>
    </row>
    <row r="211" spans="1:5" x14ac:dyDescent="0.3">
      <c r="A211" s="41">
        <v>1208</v>
      </c>
      <c r="B211" s="44"/>
      <c r="C211" s="48"/>
      <c r="D211" s="34"/>
      <c r="E211" s="34"/>
    </row>
    <row r="212" spans="1:5" x14ac:dyDescent="0.3">
      <c r="A212" s="41">
        <v>1209</v>
      </c>
      <c r="B212" s="44"/>
      <c r="C212" s="48"/>
      <c r="D212" s="34"/>
      <c r="E212" s="34"/>
    </row>
    <row r="213" spans="1:5" x14ac:dyDescent="0.3">
      <c r="A213" s="41">
        <v>1210</v>
      </c>
      <c r="B213" s="44"/>
      <c r="C213" s="48"/>
      <c r="D213" s="34"/>
      <c r="E213" s="34"/>
    </row>
    <row r="214" spans="1:5" x14ac:dyDescent="0.3">
      <c r="A214" s="41">
        <v>1211</v>
      </c>
      <c r="B214" s="44"/>
      <c r="C214" s="48"/>
      <c r="D214" s="34"/>
      <c r="E214" s="34"/>
    </row>
    <row r="215" spans="1:5" x14ac:dyDescent="0.3">
      <c r="A215" s="41">
        <v>1212</v>
      </c>
      <c r="B215" s="44"/>
      <c r="C215" s="48"/>
      <c r="D215" s="34"/>
      <c r="E215" s="34"/>
    </row>
    <row r="216" spans="1:5" x14ac:dyDescent="0.3">
      <c r="A216" s="41">
        <v>1213</v>
      </c>
      <c r="B216" s="44"/>
      <c r="C216" s="48"/>
      <c r="D216" s="34"/>
      <c r="E216" s="34"/>
    </row>
    <row r="217" spans="1:5" x14ac:dyDescent="0.3">
      <c r="A217" s="41">
        <v>1214</v>
      </c>
      <c r="B217" s="44"/>
      <c r="C217" s="48"/>
      <c r="D217" s="34"/>
      <c r="E217" s="34"/>
    </row>
    <row r="218" spans="1:5" x14ac:dyDescent="0.3">
      <c r="A218" s="41">
        <v>1215</v>
      </c>
      <c r="B218" s="44"/>
      <c r="C218" s="48"/>
      <c r="D218" s="34"/>
      <c r="E218" s="34"/>
    </row>
    <row r="219" spans="1:5" x14ac:dyDescent="0.3">
      <c r="A219" s="41">
        <v>1216</v>
      </c>
      <c r="B219" s="44"/>
      <c r="C219" s="48"/>
      <c r="D219" s="34"/>
      <c r="E219" s="34"/>
    </row>
    <row r="220" spans="1:5" x14ac:dyDescent="0.3">
      <c r="A220" s="41">
        <v>1217</v>
      </c>
      <c r="B220" s="44"/>
      <c r="C220" s="48"/>
      <c r="D220" s="34"/>
      <c r="E220" s="34"/>
    </row>
    <row r="221" spans="1:5" x14ac:dyDescent="0.3">
      <c r="A221" s="41">
        <v>1218</v>
      </c>
      <c r="B221" s="44"/>
      <c r="C221" s="48"/>
      <c r="D221" s="34"/>
      <c r="E221" s="34"/>
    </row>
    <row r="222" spans="1:5" x14ac:dyDescent="0.3">
      <c r="A222" s="41">
        <v>1219</v>
      </c>
      <c r="B222" s="44"/>
      <c r="C222" s="48"/>
      <c r="D222" s="34"/>
      <c r="E222" s="34"/>
    </row>
    <row r="223" spans="1:5" x14ac:dyDescent="0.3">
      <c r="A223" s="41">
        <v>1220</v>
      </c>
      <c r="B223" s="44"/>
      <c r="C223" s="48"/>
      <c r="D223" s="34"/>
      <c r="E223" s="34"/>
    </row>
    <row r="224" spans="1:5" x14ac:dyDescent="0.3">
      <c r="A224" s="41">
        <v>1221</v>
      </c>
      <c r="B224" s="44"/>
      <c r="C224" s="48"/>
      <c r="D224" s="34"/>
      <c r="E224" s="34"/>
    </row>
    <row r="225" spans="1:5" x14ac:dyDescent="0.3">
      <c r="A225" s="41">
        <v>1222</v>
      </c>
      <c r="B225" s="44"/>
      <c r="C225" s="48"/>
      <c r="D225" s="34"/>
      <c r="E225" s="34"/>
    </row>
    <row r="226" spans="1:5" x14ac:dyDescent="0.3">
      <c r="A226" s="41">
        <v>1223</v>
      </c>
      <c r="B226" s="44"/>
      <c r="C226" s="48"/>
      <c r="D226" s="34"/>
      <c r="E226" s="34"/>
    </row>
    <row r="227" spans="1:5" x14ac:dyDescent="0.3">
      <c r="A227" s="41">
        <v>1224</v>
      </c>
      <c r="B227" s="44"/>
      <c r="C227" s="48"/>
      <c r="D227" s="34"/>
      <c r="E227" s="34"/>
    </row>
    <row r="228" spans="1:5" x14ac:dyDescent="0.3">
      <c r="A228" s="41">
        <v>1225</v>
      </c>
      <c r="B228" s="44"/>
      <c r="C228" s="48"/>
      <c r="D228" s="34"/>
      <c r="E228" s="34"/>
    </row>
    <row r="229" spans="1:5" x14ac:dyDescent="0.3">
      <c r="A229" s="41">
        <v>1226</v>
      </c>
      <c r="B229" s="44"/>
      <c r="C229" s="48"/>
      <c r="D229" s="34"/>
      <c r="E229" s="34"/>
    </row>
    <row r="230" spans="1:5" x14ac:dyDescent="0.3">
      <c r="A230" s="41">
        <v>1227</v>
      </c>
      <c r="B230" s="44"/>
      <c r="C230" s="48"/>
      <c r="D230" s="34"/>
      <c r="E230" s="34"/>
    </row>
    <row r="231" spans="1:5" x14ac:dyDescent="0.3">
      <c r="A231" s="41">
        <v>1228</v>
      </c>
      <c r="B231" s="44"/>
      <c r="C231" s="48"/>
      <c r="D231" s="34"/>
      <c r="E231" s="34"/>
    </row>
    <row r="232" spans="1:5" x14ac:dyDescent="0.3">
      <c r="A232" s="41">
        <v>1229</v>
      </c>
      <c r="B232" s="44"/>
      <c r="C232" s="48"/>
      <c r="D232" s="34"/>
      <c r="E232" s="34"/>
    </row>
    <row r="233" spans="1:5" x14ac:dyDescent="0.3">
      <c r="A233" s="41">
        <v>1230</v>
      </c>
      <c r="B233" s="44"/>
      <c r="C233" s="48"/>
      <c r="D233" s="34"/>
      <c r="E233" s="34"/>
    </row>
    <row r="234" spans="1:5" x14ac:dyDescent="0.3">
      <c r="A234" s="41">
        <v>1231</v>
      </c>
      <c r="B234" s="44"/>
      <c r="C234" s="48"/>
      <c r="D234" s="34"/>
      <c r="E234" s="34"/>
    </row>
    <row r="235" spans="1:5" x14ac:dyDescent="0.3">
      <c r="A235" s="41">
        <v>1232</v>
      </c>
      <c r="B235" s="44"/>
      <c r="C235" s="48"/>
      <c r="D235" s="34"/>
      <c r="E235" s="34"/>
    </row>
    <row r="236" spans="1:5" x14ac:dyDescent="0.3">
      <c r="A236" s="41">
        <v>1233</v>
      </c>
      <c r="B236" s="44"/>
      <c r="C236" s="48"/>
      <c r="D236" s="34"/>
      <c r="E236" s="34"/>
    </row>
    <row r="237" spans="1:5" x14ac:dyDescent="0.3">
      <c r="A237" s="41">
        <v>1234</v>
      </c>
      <c r="B237" s="44"/>
      <c r="C237" s="48"/>
      <c r="D237" s="34"/>
      <c r="E237" s="34"/>
    </row>
    <row r="238" spans="1:5" x14ac:dyDescent="0.3">
      <c r="A238" s="41">
        <v>1235</v>
      </c>
      <c r="B238" s="44"/>
      <c r="C238" s="48"/>
      <c r="D238" s="34"/>
      <c r="E238" s="34"/>
    </row>
    <row r="239" spans="1:5" x14ac:dyDescent="0.3">
      <c r="A239" s="41">
        <v>1236</v>
      </c>
      <c r="B239" s="44"/>
      <c r="C239" s="48"/>
      <c r="D239" s="34"/>
      <c r="E239" s="34"/>
    </row>
    <row r="240" spans="1:5" x14ac:dyDescent="0.3">
      <c r="A240" s="41">
        <v>1237</v>
      </c>
      <c r="B240" s="44"/>
      <c r="C240" s="48"/>
      <c r="D240" s="34"/>
      <c r="E240" s="34"/>
    </row>
    <row r="241" spans="1:5" x14ac:dyDescent="0.3">
      <c r="A241" s="41">
        <v>1238</v>
      </c>
      <c r="B241" s="44"/>
      <c r="C241" s="48"/>
      <c r="D241" s="34"/>
      <c r="E241" s="34"/>
    </row>
    <row r="242" spans="1:5" x14ac:dyDescent="0.3">
      <c r="A242" s="41">
        <v>1239</v>
      </c>
      <c r="B242" s="44"/>
      <c r="C242" s="48"/>
      <c r="D242" s="34"/>
      <c r="E242" s="34"/>
    </row>
    <row r="243" spans="1:5" x14ac:dyDescent="0.3">
      <c r="A243" s="41">
        <v>1240</v>
      </c>
      <c r="B243" s="44"/>
      <c r="C243" s="48"/>
      <c r="D243" s="34"/>
      <c r="E243" s="34"/>
    </row>
    <row r="244" spans="1:5" x14ac:dyDescent="0.3">
      <c r="A244" s="41">
        <v>1241</v>
      </c>
      <c r="B244" s="44"/>
      <c r="C244" s="48"/>
      <c r="D244" s="34"/>
      <c r="E244" s="34"/>
    </row>
    <row r="245" spans="1:5" x14ac:dyDescent="0.3">
      <c r="A245" s="41">
        <v>1242</v>
      </c>
      <c r="B245" s="44"/>
      <c r="C245" s="48"/>
      <c r="D245" s="34"/>
      <c r="E245" s="34"/>
    </row>
    <row r="246" spans="1:5" x14ac:dyDescent="0.3">
      <c r="A246" s="41">
        <v>1243</v>
      </c>
      <c r="B246" s="44"/>
      <c r="C246" s="48"/>
      <c r="D246" s="34"/>
      <c r="E246" s="34"/>
    </row>
    <row r="247" spans="1:5" x14ac:dyDescent="0.3">
      <c r="A247" s="41">
        <v>1244</v>
      </c>
      <c r="B247" s="44"/>
      <c r="C247" s="48"/>
      <c r="D247" s="34"/>
      <c r="E247" s="34"/>
    </row>
    <row r="248" spans="1:5" x14ac:dyDescent="0.3">
      <c r="A248" s="41">
        <v>1245</v>
      </c>
      <c r="B248" s="44"/>
      <c r="C248" s="48"/>
      <c r="D248" s="34"/>
      <c r="E248" s="34"/>
    </row>
    <row r="249" spans="1:5" x14ac:dyDescent="0.3">
      <c r="A249" s="41">
        <v>1246</v>
      </c>
      <c r="B249" s="44"/>
      <c r="C249" s="48"/>
      <c r="D249" s="34"/>
      <c r="E249" s="34"/>
    </row>
    <row r="250" spans="1:5" x14ac:dyDescent="0.3">
      <c r="A250" s="41">
        <v>1247</v>
      </c>
      <c r="B250" s="44"/>
      <c r="C250" s="48"/>
      <c r="D250" s="34"/>
      <c r="E250" s="34"/>
    </row>
    <row r="251" spans="1:5" x14ac:dyDescent="0.3">
      <c r="A251" s="41">
        <v>1248</v>
      </c>
      <c r="B251" s="44"/>
      <c r="C251" s="48"/>
      <c r="D251" s="34"/>
      <c r="E251" s="34"/>
    </row>
    <row r="252" spans="1:5" x14ac:dyDescent="0.3">
      <c r="A252" s="41">
        <v>1249</v>
      </c>
      <c r="B252" s="44"/>
      <c r="C252" s="48"/>
      <c r="D252" s="34"/>
      <c r="E252" s="34"/>
    </row>
    <row r="253" spans="1:5" x14ac:dyDescent="0.3">
      <c r="A253" s="41">
        <v>1250</v>
      </c>
      <c r="B253" s="44"/>
      <c r="C253" s="48"/>
      <c r="D253" s="34"/>
      <c r="E253" s="34"/>
    </row>
    <row r="254" spans="1:5" x14ac:dyDescent="0.3">
      <c r="A254" s="41">
        <v>1251</v>
      </c>
      <c r="B254" s="44"/>
      <c r="C254" s="48"/>
      <c r="D254" s="34"/>
      <c r="E254" s="34"/>
    </row>
    <row r="255" spans="1:5" x14ac:dyDescent="0.3">
      <c r="A255" s="41">
        <v>1252</v>
      </c>
      <c r="B255" s="44"/>
      <c r="C255" s="48"/>
      <c r="D255" s="34"/>
      <c r="E255" s="34"/>
    </row>
    <row r="256" spans="1:5" x14ac:dyDescent="0.3">
      <c r="A256" s="41">
        <v>1253</v>
      </c>
      <c r="B256" s="44"/>
      <c r="C256" s="48"/>
      <c r="D256" s="34"/>
      <c r="E256" s="34"/>
    </row>
    <row r="257" spans="1:5" x14ac:dyDescent="0.3">
      <c r="A257" s="41">
        <v>1254</v>
      </c>
      <c r="B257" s="44"/>
      <c r="C257" s="48"/>
      <c r="D257" s="34"/>
      <c r="E257" s="34"/>
    </row>
    <row r="258" spans="1:5" x14ac:dyDescent="0.3">
      <c r="A258" s="41">
        <v>1255</v>
      </c>
      <c r="B258" s="44"/>
      <c r="C258" s="48"/>
      <c r="D258" s="34"/>
      <c r="E258" s="34"/>
    </row>
    <row r="259" spans="1:5" x14ac:dyDescent="0.3">
      <c r="A259" s="41">
        <v>1256</v>
      </c>
      <c r="B259" s="44"/>
      <c r="C259" s="48"/>
      <c r="D259" s="34"/>
      <c r="E259" s="34"/>
    </row>
    <row r="260" spans="1:5" x14ac:dyDescent="0.3">
      <c r="A260" s="41">
        <v>1257</v>
      </c>
      <c r="B260" s="44"/>
      <c r="C260" s="48"/>
      <c r="D260" s="34"/>
      <c r="E260" s="34"/>
    </row>
    <row r="261" spans="1:5" x14ac:dyDescent="0.3">
      <c r="A261" s="41">
        <v>1258</v>
      </c>
      <c r="B261" s="44"/>
      <c r="C261" s="48"/>
      <c r="D261" s="34"/>
      <c r="E261" s="34"/>
    </row>
    <row r="262" spans="1:5" x14ac:dyDescent="0.3">
      <c r="A262" s="41">
        <v>1259</v>
      </c>
      <c r="B262" s="44"/>
      <c r="C262" s="48"/>
      <c r="D262" s="34"/>
      <c r="E262" s="34"/>
    </row>
    <row r="263" spans="1:5" x14ac:dyDescent="0.3">
      <c r="A263" s="41">
        <v>1260</v>
      </c>
      <c r="B263" s="44"/>
      <c r="C263" s="48"/>
      <c r="D263" s="34"/>
      <c r="E263" s="34"/>
    </row>
    <row r="264" spans="1:5" x14ac:dyDescent="0.3">
      <c r="A264" s="41">
        <v>1261</v>
      </c>
      <c r="B264" s="44"/>
      <c r="C264" s="48"/>
      <c r="D264" s="34"/>
      <c r="E264" s="34"/>
    </row>
    <row r="265" spans="1:5" x14ac:dyDescent="0.3">
      <c r="A265" s="41">
        <v>1262</v>
      </c>
      <c r="B265" s="44"/>
      <c r="C265" s="48"/>
      <c r="D265" s="34"/>
      <c r="E265" s="34"/>
    </row>
    <row r="266" spans="1:5" x14ac:dyDescent="0.3">
      <c r="A266" s="41">
        <v>1263</v>
      </c>
      <c r="B266" s="44"/>
      <c r="C266" s="48"/>
      <c r="D266" s="34"/>
      <c r="E266" s="34"/>
    </row>
    <row r="267" spans="1:5" x14ac:dyDescent="0.3">
      <c r="A267" s="41">
        <v>1264</v>
      </c>
      <c r="B267" s="44"/>
      <c r="C267" s="48"/>
      <c r="D267" s="34"/>
      <c r="E267" s="34"/>
    </row>
    <row r="268" spans="1:5" x14ac:dyDescent="0.3">
      <c r="A268" s="41">
        <v>1265</v>
      </c>
      <c r="B268" s="44"/>
      <c r="C268" s="48"/>
      <c r="D268" s="34"/>
      <c r="E268" s="34"/>
    </row>
    <row r="269" spans="1:5" x14ac:dyDescent="0.3">
      <c r="A269" s="41">
        <v>1266</v>
      </c>
      <c r="B269" s="44"/>
      <c r="C269" s="48"/>
      <c r="D269" s="34"/>
      <c r="E269" s="34"/>
    </row>
    <row r="270" spans="1:5" x14ac:dyDescent="0.3">
      <c r="A270" s="41">
        <v>1267</v>
      </c>
      <c r="B270" s="44"/>
      <c r="C270" s="48"/>
      <c r="D270" s="34"/>
      <c r="E270" s="34"/>
    </row>
    <row r="271" spans="1:5" x14ac:dyDescent="0.3">
      <c r="A271" s="41">
        <v>1268</v>
      </c>
      <c r="B271" s="44"/>
      <c r="C271" s="48"/>
      <c r="D271" s="34"/>
      <c r="E271" s="34"/>
    </row>
    <row r="272" spans="1:5" x14ac:dyDescent="0.3">
      <c r="A272" s="41">
        <v>1269</v>
      </c>
      <c r="B272" s="44"/>
      <c r="C272" s="48"/>
      <c r="D272" s="34"/>
      <c r="E272" s="34"/>
    </row>
    <row r="273" spans="1:5" x14ac:dyDescent="0.3">
      <c r="A273" s="41">
        <v>1270</v>
      </c>
      <c r="B273" s="44"/>
      <c r="C273" s="48"/>
      <c r="D273" s="34"/>
      <c r="E273" s="34"/>
    </row>
    <row r="274" spans="1:5" x14ac:dyDescent="0.3">
      <c r="A274" s="41">
        <v>1271</v>
      </c>
      <c r="B274" s="44"/>
      <c r="C274" s="48"/>
      <c r="D274" s="34"/>
      <c r="E274" s="34"/>
    </row>
    <row r="275" spans="1:5" x14ac:dyDescent="0.3">
      <c r="A275" s="41">
        <v>1272</v>
      </c>
      <c r="B275" s="44"/>
      <c r="C275" s="48"/>
      <c r="D275" s="34"/>
      <c r="E275" s="34"/>
    </row>
    <row r="276" spans="1:5" x14ac:dyDescent="0.3">
      <c r="A276" s="41">
        <v>1273</v>
      </c>
      <c r="B276" s="44"/>
      <c r="C276" s="48"/>
      <c r="D276" s="34"/>
      <c r="E276" s="34"/>
    </row>
    <row r="277" spans="1:5" x14ac:dyDescent="0.3">
      <c r="A277" s="41">
        <v>1274</v>
      </c>
      <c r="B277" s="44"/>
      <c r="C277" s="48"/>
      <c r="D277" s="34"/>
      <c r="E277" s="34"/>
    </row>
    <row r="278" spans="1:5" x14ac:dyDescent="0.3">
      <c r="A278" s="41">
        <v>1275</v>
      </c>
      <c r="B278" s="44"/>
      <c r="C278" s="48"/>
      <c r="D278" s="34"/>
      <c r="E278" s="34"/>
    </row>
    <row r="279" spans="1:5" x14ac:dyDescent="0.3">
      <c r="A279" s="41">
        <v>1276</v>
      </c>
      <c r="B279" s="44"/>
      <c r="C279" s="48"/>
      <c r="D279" s="34"/>
      <c r="E279" s="34"/>
    </row>
    <row r="280" spans="1:5" x14ac:dyDescent="0.3">
      <c r="A280" s="41">
        <v>1277</v>
      </c>
      <c r="B280" s="44"/>
      <c r="C280" s="48"/>
      <c r="D280" s="34"/>
      <c r="E280" s="34"/>
    </row>
    <row r="281" spans="1:5" x14ac:dyDescent="0.3">
      <c r="A281" s="41">
        <v>1278</v>
      </c>
      <c r="B281" s="44"/>
      <c r="C281" s="48"/>
      <c r="D281" s="34"/>
      <c r="E281" s="34"/>
    </row>
    <row r="282" spans="1:5" x14ac:dyDescent="0.3">
      <c r="A282" s="41">
        <v>1279</v>
      </c>
      <c r="B282" s="44"/>
      <c r="C282" s="48"/>
      <c r="D282" s="34"/>
      <c r="E282" s="34"/>
    </row>
    <row r="283" spans="1:5" x14ac:dyDescent="0.3">
      <c r="A283" s="41">
        <v>1280</v>
      </c>
      <c r="B283" s="44"/>
      <c r="C283" s="48"/>
      <c r="D283" s="34"/>
      <c r="E283" s="34"/>
    </row>
    <row r="284" spans="1:5" x14ac:dyDescent="0.3">
      <c r="A284" s="41">
        <v>1281</v>
      </c>
      <c r="B284" s="44"/>
      <c r="C284" s="48"/>
      <c r="D284" s="34"/>
      <c r="E284" s="34"/>
    </row>
    <row r="285" spans="1:5" x14ac:dyDescent="0.3">
      <c r="A285" s="41">
        <v>1282</v>
      </c>
      <c r="B285" s="44"/>
      <c r="C285" s="48"/>
      <c r="D285" s="34"/>
      <c r="E285" s="34"/>
    </row>
    <row r="286" spans="1:5" x14ac:dyDescent="0.3">
      <c r="A286" s="41">
        <v>1283</v>
      </c>
      <c r="B286" s="44"/>
      <c r="C286" s="48"/>
      <c r="D286" s="34"/>
      <c r="E286" s="34"/>
    </row>
    <row r="287" spans="1:5" x14ac:dyDescent="0.3">
      <c r="A287" s="41">
        <v>1284</v>
      </c>
      <c r="B287" s="44"/>
      <c r="C287" s="48"/>
      <c r="D287" s="34"/>
      <c r="E287" s="34"/>
    </row>
    <row r="288" spans="1:5" x14ac:dyDescent="0.3">
      <c r="A288" s="41">
        <v>1285</v>
      </c>
      <c r="B288" s="44"/>
      <c r="C288" s="48"/>
      <c r="D288" s="34"/>
      <c r="E288" s="34"/>
    </row>
    <row r="289" spans="1:5" x14ac:dyDescent="0.3">
      <c r="A289" s="41">
        <v>1286</v>
      </c>
      <c r="B289" s="44"/>
      <c r="C289" s="48"/>
      <c r="D289" s="34"/>
      <c r="E289" s="34"/>
    </row>
    <row r="290" spans="1:5" x14ac:dyDescent="0.3">
      <c r="A290" s="41">
        <v>1287</v>
      </c>
      <c r="B290" s="44"/>
      <c r="C290" s="48"/>
      <c r="D290" s="34"/>
      <c r="E290" s="34"/>
    </row>
    <row r="291" spans="1:5" x14ac:dyDescent="0.3">
      <c r="A291" s="41">
        <v>1288</v>
      </c>
      <c r="B291" s="44"/>
      <c r="C291" s="48"/>
      <c r="D291" s="34"/>
      <c r="E291" s="34"/>
    </row>
    <row r="292" spans="1:5" x14ac:dyDescent="0.3">
      <c r="A292" s="41">
        <v>1289</v>
      </c>
      <c r="B292" s="44"/>
      <c r="C292" s="48"/>
      <c r="D292" s="34"/>
      <c r="E292" s="34"/>
    </row>
    <row r="293" spans="1:5" x14ac:dyDescent="0.3">
      <c r="A293" s="41">
        <v>1290</v>
      </c>
      <c r="B293" s="44"/>
      <c r="C293" s="48"/>
      <c r="D293" s="34"/>
      <c r="E293" s="34"/>
    </row>
    <row r="294" spans="1:5" x14ac:dyDescent="0.3">
      <c r="A294" s="41">
        <v>1291</v>
      </c>
      <c r="B294" s="44"/>
      <c r="C294" s="48"/>
      <c r="D294" s="34"/>
      <c r="E294" s="34"/>
    </row>
    <row r="295" spans="1:5" x14ac:dyDescent="0.3">
      <c r="A295" s="41">
        <v>1292</v>
      </c>
      <c r="B295" s="44"/>
      <c r="C295" s="48"/>
      <c r="D295" s="34"/>
      <c r="E295" s="34"/>
    </row>
    <row r="296" spans="1:5" x14ac:dyDescent="0.3">
      <c r="A296" s="41">
        <v>1293</v>
      </c>
      <c r="B296" s="44"/>
      <c r="C296" s="48"/>
      <c r="D296" s="34"/>
      <c r="E296" s="34"/>
    </row>
    <row r="297" spans="1:5" x14ac:dyDescent="0.3">
      <c r="A297" s="41">
        <v>1294</v>
      </c>
      <c r="B297" s="44"/>
      <c r="C297" s="48"/>
      <c r="D297" s="34"/>
      <c r="E297" s="34"/>
    </row>
    <row r="298" spans="1:5" x14ac:dyDescent="0.3">
      <c r="A298" s="41">
        <v>1295</v>
      </c>
      <c r="B298" s="44"/>
      <c r="C298" s="48"/>
      <c r="D298" s="34"/>
      <c r="E298" s="34"/>
    </row>
    <row r="299" spans="1:5" x14ac:dyDescent="0.3">
      <c r="A299" s="41">
        <v>1296</v>
      </c>
      <c r="B299" s="44"/>
      <c r="C299" s="48"/>
      <c r="D299" s="34"/>
      <c r="E299" s="34"/>
    </row>
    <row r="300" spans="1:5" x14ac:dyDescent="0.3">
      <c r="A300" s="41">
        <v>1297</v>
      </c>
      <c r="B300" s="44"/>
      <c r="C300" s="48"/>
      <c r="D300" s="34"/>
      <c r="E300" s="34"/>
    </row>
    <row r="301" spans="1:5" x14ac:dyDescent="0.3">
      <c r="A301" s="41">
        <v>1298</v>
      </c>
      <c r="B301" s="44"/>
      <c r="C301" s="48"/>
      <c r="D301" s="34"/>
      <c r="E301" s="34"/>
    </row>
    <row r="302" spans="1:5" x14ac:dyDescent="0.3">
      <c r="A302" s="41">
        <v>1299</v>
      </c>
      <c r="B302" s="44"/>
      <c r="C302" s="48"/>
      <c r="D302" s="34"/>
      <c r="E302" s="34"/>
    </row>
    <row r="303" spans="1:5" x14ac:dyDescent="0.3">
      <c r="A303" s="41">
        <v>1300</v>
      </c>
      <c r="B303" s="44"/>
      <c r="C303" s="48"/>
      <c r="D303" s="34"/>
      <c r="E303" s="34"/>
    </row>
    <row r="304" spans="1:5" x14ac:dyDescent="0.3">
      <c r="A304" s="41">
        <v>1301</v>
      </c>
      <c r="B304" s="44"/>
      <c r="C304" s="48"/>
      <c r="D304" s="34"/>
      <c r="E304" s="34"/>
    </row>
    <row r="305" spans="1:5" x14ac:dyDescent="0.3">
      <c r="A305" s="41">
        <v>1302</v>
      </c>
      <c r="B305" s="44"/>
      <c r="C305" s="48"/>
      <c r="D305" s="34"/>
      <c r="E305" s="34"/>
    </row>
    <row r="306" spans="1:5" x14ac:dyDescent="0.3">
      <c r="A306" s="41">
        <v>1303</v>
      </c>
      <c r="B306" s="44"/>
      <c r="C306" s="48"/>
      <c r="D306" s="34"/>
      <c r="E306" s="34"/>
    </row>
    <row r="307" spans="1:5" x14ac:dyDescent="0.3">
      <c r="A307" s="41">
        <v>1304</v>
      </c>
      <c r="B307" s="44"/>
      <c r="C307" s="48"/>
      <c r="D307" s="34"/>
      <c r="E307" s="34"/>
    </row>
    <row r="308" spans="1:5" x14ac:dyDescent="0.3">
      <c r="A308" s="41">
        <v>1305</v>
      </c>
      <c r="B308" s="44"/>
      <c r="C308" s="48"/>
      <c r="D308" s="34"/>
      <c r="E308" s="34"/>
    </row>
    <row r="309" spans="1:5" x14ac:dyDescent="0.3">
      <c r="A309" s="41">
        <v>1306</v>
      </c>
      <c r="B309" s="44"/>
      <c r="C309" s="48"/>
      <c r="D309" s="34"/>
      <c r="E309" s="34"/>
    </row>
    <row r="310" spans="1:5" x14ac:dyDescent="0.3">
      <c r="A310" s="41">
        <v>1307</v>
      </c>
      <c r="B310" s="44"/>
      <c r="C310" s="48"/>
      <c r="D310" s="34"/>
      <c r="E310" s="34"/>
    </row>
    <row r="311" spans="1:5" x14ac:dyDescent="0.3">
      <c r="A311" s="41">
        <v>1308</v>
      </c>
      <c r="B311" s="44"/>
      <c r="C311" s="48"/>
      <c r="D311" s="34"/>
      <c r="E311" s="34"/>
    </row>
    <row r="312" spans="1:5" x14ac:dyDescent="0.3">
      <c r="A312" s="41">
        <v>1309</v>
      </c>
      <c r="B312" s="44"/>
      <c r="C312" s="48"/>
      <c r="D312" s="34"/>
      <c r="E312" s="34"/>
    </row>
    <row r="313" spans="1:5" x14ac:dyDescent="0.3">
      <c r="A313" s="41">
        <v>1310</v>
      </c>
      <c r="B313" s="44"/>
      <c r="C313" s="48"/>
      <c r="D313" s="34"/>
      <c r="E313" s="34"/>
    </row>
    <row r="314" spans="1:5" x14ac:dyDescent="0.3">
      <c r="A314" s="41">
        <v>1311</v>
      </c>
      <c r="B314" s="44"/>
      <c r="C314" s="48"/>
      <c r="D314" s="34"/>
      <c r="E314" s="34"/>
    </row>
    <row r="315" spans="1:5" x14ac:dyDescent="0.3">
      <c r="A315" s="41">
        <v>1312</v>
      </c>
      <c r="B315" s="44"/>
      <c r="C315" s="48"/>
      <c r="D315" s="34"/>
      <c r="E315" s="34"/>
    </row>
    <row r="316" spans="1:5" x14ac:dyDescent="0.3">
      <c r="A316" s="41">
        <v>1313</v>
      </c>
      <c r="B316" s="44"/>
      <c r="C316" s="48"/>
      <c r="D316" s="34"/>
      <c r="E316" s="34"/>
    </row>
    <row r="317" spans="1:5" x14ac:dyDescent="0.3">
      <c r="A317" s="41">
        <v>1314</v>
      </c>
      <c r="B317" s="44"/>
      <c r="C317" s="48"/>
      <c r="D317" s="34"/>
      <c r="E317" s="34"/>
    </row>
    <row r="318" spans="1:5" x14ac:dyDescent="0.3">
      <c r="A318" s="41">
        <v>1315</v>
      </c>
      <c r="B318" s="44"/>
      <c r="C318" s="48"/>
      <c r="D318" s="34"/>
      <c r="E318" s="34"/>
    </row>
    <row r="319" spans="1:5" x14ac:dyDescent="0.3">
      <c r="A319" s="41">
        <v>1316</v>
      </c>
      <c r="B319" s="44"/>
      <c r="C319" s="48"/>
      <c r="D319" s="34"/>
      <c r="E319" s="34"/>
    </row>
    <row r="320" spans="1:5" x14ac:dyDescent="0.3">
      <c r="A320" s="41">
        <v>1317</v>
      </c>
      <c r="B320" s="44"/>
      <c r="C320" s="48"/>
      <c r="D320" s="34"/>
      <c r="E320" s="34"/>
    </row>
    <row r="321" spans="1:5" x14ac:dyDescent="0.3">
      <c r="A321" s="41">
        <v>1318</v>
      </c>
      <c r="B321" s="44"/>
      <c r="C321" s="48"/>
      <c r="D321" s="34"/>
      <c r="E321" s="34"/>
    </row>
    <row r="322" spans="1:5" x14ac:dyDescent="0.3">
      <c r="A322" s="41">
        <v>1319</v>
      </c>
      <c r="B322" s="44"/>
      <c r="C322" s="48"/>
      <c r="D322" s="34"/>
      <c r="E322" s="34"/>
    </row>
    <row r="323" spans="1:5" x14ac:dyDescent="0.3">
      <c r="A323" s="41">
        <v>1320</v>
      </c>
      <c r="B323" s="44"/>
      <c r="C323" s="48"/>
      <c r="D323" s="34"/>
      <c r="E323" s="34"/>
    </row>
    <row r="324" spans="1:5" x14ac:dyDescent="0.3">
      <c r="A324" s="41">
        <v>1321</v>
      </c>
      <c r="B324" s="44"/>
      <c r="C324" s="48"/>
      <c r="D324" s="34"/>
      <c r="E324" s="34"/>
    </row>
    <row r="325" spans="1:5" x14ac:dyDescent="0.3">
      <c r="A325" s="41">
        <v>1322</v>
      </c>
      <c r="B325" s="44"/>
      <c r="C325" s="48"/>
      <c r="D325" s="34"/>
      <c r="E325" s="34"/>
    </row>
    <row r="326" spans="1:5" x14ac:dyDescent="0.3">
      <c r="A326" s="41">
        <v>1323</v>
      </c>
      <c r="B326" s="44"/>
      <c r="C326" s="48"/>
      <c r="D326" s="34"/>
      <c r="E326" s="34"/>
    </row>
    <row r="327" spans="1:5" x14ac:dyDescent="0.3">
      <c r="A327" s="41">
        <v>1324</v>
      </c>
      <c r="B327" s="44"/>
      <c r="C327" s="48"/>
      <c r="D327" s="34"/>
      <c r="E327" s="34"/>
    </row>
    <row r="328" spans="1:5" x14ac:dyDescent="0.3">
      <c r="A328" s="41">
        <v>1325</v>
      </c>
      <c r="B328" s="44"/>
      <c r="C328" s="48"/>
      <c r="D328" s="34"/>
      <c r="E328" s="34"/>
    </row>
    <row r="329" spans="1:5" x14ac:dyDescent="0.3">
      <c r="A329" s="41">
        <v>1326</v>
      </c>
      <c r="B329" s="44"/>
      <c r="C329" s="48"/>
      <c r="D329" s="34"/>
      <c r="E329" s="34"/>
    </row>
    <row r="330" spans="1:5" x14ac:dyDescent="0.3">
      <c r="A330" s="41">
        <v>1327</v>
      </c>
      <c r="B330" s="44"/>
      <c r="C330" s="48"/>
      <c r="D330" s="34"/>
      <c r="E330" s="34"/>
    </row>
    <row r="331" spans="1:5" x14ac:dyDescent="0.3">
      <c r="A331" s="41">
        <v>1328</v>
      </c>
      <c r="B331" s="44"/>
      <c r="C331" s="48"/>
      <c r="D331" s="34"/>
      <c r="E331" s="34"/>
    </row>
    <row r="332" spans="1:5" x14ac:dyDescent="0.3">
      <c r="A332" s="41">
        <v>1329</v>
      </c>
      <c r="B332" s="44"/>
      <c r="C332" s="48"/>
      <c r="D332" s="34"/>
      <c r="E332" s="34"/>
    </row>
    <row r="333" spans="1:5" x14ac:dyDescent="0.3">
      <c r="A333" s="41">
        <v>1330</v>
      </c>
      <c r="B333" s="44"/>
      <c r="C333" s="48"/>
      <c r="D333" s="34"/>
      <c r="E333" s="34"/>
    </row>
    <row r="334" spans="1:5" x14ac:dyDescent="0.3">
      <c r="A334" s="41">
        <v>1331</v>
      </c>
      <c r="B334" s="44"/>
      <c r="C334" s="48"/>
      <c r="D334" s="34"/>
      <c r="E334" s="34"/>
    </row>
    <row r="335" spans="1:5" x14ac:dyDescent="0.3">
      <c r="A335" s="41">
        <v>1332</v>
      </c>
      <c r="B335" s="44"/>
      <c r="C335" s="48"/>
      <c r="D335" s="34"/>
      <c r="E335" s="34"/>
    </row>
    <row r="336" spans="1:5" x14ac:dyDescent="0.3">
      <c r="A336" s="41">
        <v>1333</v>
      </c>
      <c r="B336" s="44"/>
      <c r="C336" s="48"/>
      <c r="D336" s="34"/>
      <c r="E336" s="34"/>
    </row>
    <row r="337" spans="1:5" x14ac:dyDescent="0.3">
      <c r="A337" s="41">
        <v>1334</v>
      </c>
      <c r="B337" s="44"/>
      <c r="C337" s="48"/>
      <c r="D337" s="34"/>
      <c r="E337" s="34"/>
    </row>
    <row r="338" spans="1:5" x14ac:dyDescent="0.3">
      <c r="A338" s="41">
        <v>1335</v>
      </c>
      <c r="B338" s="44"/>
      <c r="C338" s="48"/>
      <c r="D338" s="34"/>
      <c r="E338" s="34"/>
    </row>
    <row r="339" spans="1:5" x14ac:dyDescent="0.3">
      <c r="A339" s="41">
        <v>1336</v>
      </c>
      <c r="B339" s="44"/>
      <c r="C339" s="48"/>
      <c r="D339" s="34"/>
      <c r="E339" s="34"/>
    </row>
    <row r="340" spans="1:5" x14ac:dyDescent="0.3">
      <c r="A340" s="41">
        <v>1337</v>
      </c>
      <c r="B340" s="44"/>
      <c r="C340" s="48"/>
      <c r="D340" s="34"/>
      <c r="E340" s="34"/>
    </row>
    <row r="341" spans="1:5" x14ac:dyDescent="0.3">
      <c r="A341" s="41">
        <v>1338</v>
      </c>
      <c r="B341" s="44"/>
      <c r="C341" s="48"/>
      <c r="D341" s="34"/>
      <c r="E341" s="34"/>
    </row>
    <row r="342" spans="1:5" x14ac:dyDescent="0.3">
      <c r="A342" s="41">
        <v>1339</v>
      </c>
      <c r="B342" s="44"/>
      <c r="C342" s="48"/>
      <c r="D342" s="34"/>
      <c r="E342" s="34"/>
    </row>
    <row r="343" spans="1:5" x14ac:dyDescent="0.3">
      <c r="A343" s="41">
        <v>1340</v>
      </c>
      <c r="B343" s="44"/>
      <c r="C343" s="48"/>
      <c r="D343" s="34"/>
      <c r="E343" s="34"/>
    </row>
    <row r="344" spans="1:5" x14ac:dyDescent="0.3">
      <c r="A344" s="41">
        <v>1341</v>
      </c>
      <c r="B344" s="44"/>
      <c r="C344" s="48"/>
      <c r="D344" s="34"/>
      <c r="E344" s="34"/>
    </row>
    <row r="345" spans="1:5" x14ac:dyDescent="0.3">
      <c r="A345" s="41">
        <v>1342</v>
      </c>
      <c r="B345" s="44"/>
      <c r="C345" s="48"/>
      <c r="D345" s="34"/>
      <c r="E345" s="34"/>
    </row>
    <row r="346" spans="1:5" x14ac:dyDescent="0.3">
      <c r="A346" s="41">
        <v>1343</v>
      </c>
      <c r="B346" s="44"/>
      <c r="C346" s="48"/>
      <c r="D346" s="34"/>
      <c r="E346" s="34"/>
    </row>
    <row r="347" spans="1:5" x14ac:dyDescent="0.3">
      <c r="A347" s="41">
        <v>1344</v>
      </c>
      <c r="B347" s="44"/>
      <c r="C347" s="48"/>
      <c r="D347" s="34"/>
      <c r="E347" s="34"/>
    </row>
    <row r="348" spans="1:5" x14ac:dyDescent="0.3">
      <c r="A348" s="41">
        <v>1345</v>
      </c>
      <c r="B348" s="44"/>
      <c r="C348" s="48"/>
      <c r="D348" s="34"/>
      <c r="E348" s="34"/>
    </row>
    <row r="349" spans="1:5" x14ac:dyDescent="0.3">
      <c r="A349" s="41">
        <v>1346</v>
      </c>
      <c r="B349" s="44"/>
      <c r="C349" s="48"/>
      <c r="D349" s="34"/>
      <c r="E349" s="34"/>
    </row>
    <row r="350" spans="1:5" x14ac:dyDescent="0.3">
      <c r="A350" s="41">
        <v>1347</v>
      </c>
      <c r="B350" s="44"/>
      <c r="C350" s="48"/>
      <c r="D350" s="34"/>
      <c r="E350" s="34"/>
    </row>
    <row r="351" spans="1:5" x14ac:dyDescent="0.3">
      <c r="A351" s="41">
        <v>1348</v>
      </c>
      <c r="B351" s="44"/>
      <c r="C351" s="48"/>
      <c r="D351" s="34"/>
      <c r="E351" s="34"/>
    </row>
    <row r="352" spans="1:5" x14ac:dyDescent="0.3">
      <c r="A352" s="41">
        <v>1349</v>
      </c>
      <c r="B352" s="44"/>
      <c r="C352" s="48"/>
      <c r="D352" s="34"/>
      <c r="E352" s="34"/>
    </row>
    <row r="353" spans="1:5" x14ac:dyDescent="0.3">
      <c r="A353" s="41">
        <v>1350</v>
      </c>
      <c r="B353" s="44"/>
      <c r="C353" s="48"/>
      <c r="D353" s="34"/>
      <c r="E353" s="34"/>
    </row>
    <row r="354" spans="1:5" x14ac:dyDescent="0.3">
      <c r="A354" s="41">
        <v>1351</v>
      </c>
      <c r="B354" s="44"/>
      <c r="C354" s="48"/>
      <c r="D354" s="34"/>
      <c r="E354" s="34"/>
    </row>
    <row r="355" spans="1:5" x14ac:dyDescent="0.3">
      <c r="A355" s="41">
        <v>1352</v>
      </c>
      <c r="B355" s="44"/>
      <c r="C355" s="48"/>
      <c r="D355" s="34"/>
      <c r="E355" s="34"/>
    </row>
    <row r="356" spans="1:5" x14ac:dyDescent="0.3">
      <c r="A356" s="41">
        <v>1353</v>
      </c>
      <c r="B356" s="44"/>
      <c r="C356" s="48"/>
      <c r="D356" s="34"/>
      <c r="E356" s="34"/>
    </row>
    <row r="357" spans="1:5" x14ac:dyDescent="0.3">
      <c r="A357" s="41">
        <v>1354</v>
      </c>
      <c r="B357" s="44"/>
      <c r="C357" s="48"/>
      <c r="D357" s="34"/>
      <c r="E357" s="34"/>
    </row>
    <row r="358" spans="1:5" x14ac:dyDescent="0.3">
      <c r="A358" s="41">
        <v>1355</v>
      </c>
      <c r="B358" s="44"/>
      <c r="C358" s="48"/>
      <c r="D358" s="34"/>
      <c r="E358" s="34"/>
    </row>
    <row r="359" spans="1:5" x14ac:dyDescent="0.3">
      <c r="A359" s="41">
        <v>1356</v>
      </c>
      <c r="B359" s="44"/>
      <c r="C359" s="48"/>
      <c r="D359" s="34"/>
      <c r="E359" s="34"/>
    </row>
    <row r="360" spans="1:5" x14ac:dyDescent="0.3">
      <c r="A360" s="41">
        <v>1357</v>
      </c>
      <c r="B360" s="44"/>
      <c r="C360" s="48"/>
      <c r="D360" s="34"/>
      <c r="E360" s="34"/>
    </row>
    <row r="361" spans="1:5" x14ac:dyDescent="0.3">
      <c r="A361" s="41">
        <v>1358</v>
      </c>
      <c r="B361" s="44"/>
      <c r="C361" s="48"/>
      <c r="D361" s="34"/>
      <c r="E361" s="34"/>
    </row>
    <row r="362" spans="1:5" x14ac:dyDescent="0.3">
      <c r="A362" s="41">
        <v>1359</v>
      </c>
      <c r="B362" s="44"/>
      <c r="C362" s="48"/>
      <c r="D362" s="34"/>
      <c r="E362" s="34"/>
    </row>
    <row r="363" spans="1:5" x14ac:dyDescent="0.3">
      <c r="A363" s="41">
        <v>1360</v>
      </c>
      <c r="B363" s="44"/>
      <c r="C363" s="48"/>
      <c r="D363" s="34"/>
      <c r="E363" s="34"/>
    </row>
    <row r="364" spans="1:5" x14ac:dyDescent="0.3">
      <c r="A364" s="41">
        <v>1361</v>
      </c>
      <c r="B364" s="44"/>
      <c r="C364" s="48"/>
      <c r="D364" s="34"/>
      <c r="E364" s="34"/>
    </row>
    <row r="365" spans="1:5" x14ac:dyDescent="0.3">
      <c r="A365" s="41">
        <v>1362</v>
      </c>
      <c r="B365" s="44"/>
      <c r="C365" s="48"/>
      <c r="D365" s="34"/>
      <c r="E365" s="34"/>
    </row>
    <row r="366" spans="1:5" x14ac:dyDescent="0.3">
      <c r="A366" s="41">
        <v>1363</v>
      </c>
      <c r="B366" s="44"/>
      <c r="C366" s="48"/>
      <c r="D366" s="34"/>
      <c r="E366" s="34"/>
    </row>
    <row r="367" spans="1:5" x14ac:dyDescent="0.3">
      <c r="A367" s="41">
        <v>1364</v>
      </c>
      <c r="B367" s="44"/>
      <c r="C367" s="48"/>
      <c r="D367" s="34"/>
      <c r="E367" s="34"/>
    </row>
    <row r="368" spans="1:5" x14ac:dyDescent="0.3">
      <c r="A368" s="41">
        <v>1365</v>
      </c>
      <c r="B368" s="44"/>
      <c r="C368" s="48"/>
      <c r="D368" s="34"/>
      <c r="E368" s="34"/>
    </row>
    <row r="369" spans="1:5" x14ac:dyDescent="0.3">
      <c r="A369" s="41">
        <v>1366</v>
      </c>
      <c r="B369" s="44"/>
      <c r="C369" s="48"/>
      <c r="D369" s="34"/>
      <c r="E369" s="34"/>
    </row>
    <row r="370" spans="1:5" x14ac:dyDescent="0.3">
      <c r="A370" s="41">
        <v>1367</v>
      </c>
      <c r="B370" s="44"/>
      <c r="C370" s="48"/>
      <c r="D370" s="34"/>
      <c r="E370" s="34"/>
    </row>
    <row r="371" spans="1:5" x14ac:dyDescent="0.3">
      <c r="A371" s="41">
        <v>1368</v>
      </c>
      <c r="B371" s="44"/>
      <c r="C371" s="48"/>
      <c r="D371" s="34"/>
      <c r="E371" s="34"/>
    </row>
    <row r="372" spans="1:5" x14ac:dyDescent="0.3">
      <c r="A372" s="41">
        <v>1369</v>
      </c>
      <c r="B372" s="44"/>
      <c r="C372" s="48"/>
      <c r="D372" s="34"/>
      <c r="E372" s="34"/>
    </row>
    <row r="373" spans="1:5" x14ac:dyDescent="0.3">
      <c r="A373" s="41">
        <v>1370</v>
      </c>
      <c r="B373" s="44"/>
      <c r="C373" s="48"/>
      <c r="D373" s="34"/>
      <c r="E373" s="34"/>
    </row>
    <row r="374" spans="1:5" x14ac:dyDescent="0.3">
      <c r="A374" s="41">
        <v>1371</v>
      </c>
      <c r="B374" s="44"/>
      <c r="C374" s="48"/>
      <c r="D374" s="34"/>
      <c r="E374" s="34"/>
    </row>
    <row r="375" spans="1:5" x14ac:dyDescent="0.3">
      <c r="A375" s="41">
        <v>1372</v>
      </c>
      <c r="B375" s="44"/>
      <c r="C375" s="48"/>
      <c r="D375" s="34"/>
      <c r="E375" s="34"/>
    </row>
    <row r="376" spans="1:5" x14ac:dyDescent="0.3">
      <c r="A376" s="41">
        <v>1373</v>
      </c>
      <c r="B376" s="44"/>
      <c r="C376" s="48"/>
      <c r="D376" s="34"/>
      <c r="E376" s="34"/>
    </row>
    <row r="377" spans="1:5" x14ac:dyDescent="0.3">
      <c r="A377" s="41">
        <v>1374</v>
      </c>
      <c r="B377" s="44"/>
      <c r="C377" s="48"/>
      <c r="D377" s="34"/>
      <c r="E377" s="34"/>
    </row>
    <row r="378" spans="1:5" x14ac:dyDescent="0.3">
      <c r="A378" s="41">
        <v>1375</v>
      </c>
      <c r="B378" s="44"/>
      <c r="C378" s="48"/>
      <c r="D378" s="34"/>
      <c r="E378" s="34"/>
    </row>
    <row r="379" spans="1:5" x14ac:dyDescent="0.3">
      <c r="A379" s="41">
        <v>1376</v>
      </c>
      <c r="B379" s="44"/>
      <c r="C379" s="48"/>
      <c r="D379" s="34"/>
      <c r="E379" s="34"/>
    </row>
    <row r="380" spans="1:5" x14ac:dyDescent="0.3">
      <c r="A380" s="41">
        <v>1377</v>
      </c>
      <c r="B380" s="44"/>
      <c r="C380" s="48"/>
      <c r="D380" s="34"/>
      <c r="E380" s="34"/>
    </row>
    <row r="381" spans="1:5" x14ac:dyDescent="0.3">
      <c r="A381" s="41">
        <v>1378</v>
      </c>
      <c r="B381" s="44"/>
      <c r="C381" s="48"/>
      <c r="D381" s="34"/>
      <c r="E381" s="34"/>
    </row>
    <row r="382" spans="1:5" x14ac:dyDescent="0.3">
      <c r="A382" s="41">
        <v>1379</v>
      </c>
      <c r="B382" s="44"/>
      <c r="C382" s="48"/>
      <c r="D382" s="34"/>
      <c r="E382" s="34"/>
    </row>
    <row r="383" spans="1:5" x14ac:dyDescent="0.3">
      <c r="A383" s="41">
        <v>1380</v>
      </c>
      <c r="B383" s="44"/>
      <c r="C383" s="48"/>
      <c r="D383" s="34"/>
      <c r="E383" s="34"/>
    </row>
    <row r="384" spans="1:5" x14ac:dyDescent="0.3">
      <c r="A384" s="41">
        <v>1381</v>
      </c>
      <c r="B384" s="44"/>
      <c r="C384" s="48"/>
      <c r="D384" s="34"/>
      <c r="E384" s="34"/>
    </row>
    <row r="385" spans="1:5" x14ac:dyDescent="0.3">
      <c r="A385" s="41">
        <v>1382</v>
      </c>
      <c r="B385" s="44"/>
      <c r="C385" s="48"/>
      <c r="D385" s="34"/>
      <c r="E385" s="34"/>
    </row>
    <row r="386" spans="1:5" x14ac:dyDescent="0.3">
      <c r="A386" s="41">
        <v>1383</v>
      </c>
      <c r="B386" s="44"/>
      <c r="C386" s="48"/>
      <c r="D386" s="34"/>
      <c r="E386" s="34"/>
    </row>
    <row r="387" spans="1:5" x14ac:dyDescent="0.3">
      <c r="A387" s="41">
        <v>1384</v>
      </c>
      <c r="B387" s="44"/>
      <c r="C387" s="48"/>
      <c r="D387" s="34"/>
      <c r="E387" s="34"/>
    </row>
    <row r="388" spans="1:5" x14ac:dyDescent="0.3">
      <c r="A388" s="41">
        <v>1385</v>
      </c>
      <c r="B388" s="44"/>
      <c r="C388" s="48"/>
      <c r="D388" s="34"/>
      <c r="E388" s="34"/>
    </row>
    <row r="389" spans="1:5" x14ac:dyDescent="0.3">
      <c r="A389" s="41">
        <v>1386</v>
      </c>
      <c r="B389" s="44"/>
      <c r="C389" s="48"/>
      <c r="D389" s="34"/>
      <c r="E389" s="34"/>
    </row>
    <row r="390" spans="1:5" x14ac:dyDescent="0.3">
      <c r="A390" s="41">
        <v>1387</v>
      </c>
      <c r="B390" s="44"/>
      <c r="C390" s="48"/>
      <c r="D390" s="34"/>
      <c r="E390" s="34"/>
    </row>
    <row r="391" spans="1:5" x14ac:dyDescent="0.3">
      <c r="A391" s="41">
        <v>1388</v>
      </c>
      <c r="B391" s="44"/>
      <c r="C391" s="48"/>
      <c r="D391" s="34"/>
      <c r="E391" s="34"/>
    </row>
    <row r="392" spans="1:5" x14ac:dyDescent="0.3">
      <c r="A392" s="41">
        <v>1389</v>
      </c>
      <c r="B392" s="44"/>
      <c r="C392" s="48"/>
      <c r="D392" s="34"/>
      <c r="E392" s="34"/>
    </row>
    <row r="393" spans="1:5" x14ac:dyDescent="0.3">
      <c r="A393" s="41">
        <v>1390</v>
      </c>
      <c r="B393" s="44"/>
      <c r="C393" s="48"/>
      <c r="D393" s="34"/>
      <c r="E393" s="34"/>
    </row>
    <row r="394" spans="1:5" x14ac:dyDescent="0.3">
      <c r="A394" s="41">
        <v>1391</v>
      </c>
      <c r="B394" s="44"/>
      <c r="C394" s="48"/>
      <c r="D394" s="34"/>
      <c r="E394" s="34"/>
    </row>
    <row r="395" spans="1:5" x14ac:dyDescent="0.3">
      <c r="A395" s="41">
        <v>1392</v>
      </c>
      <c r="B395" s="44"/>
      <c r="C395" s="48"/>
      <c r="D395" s="34"/>
      <c r="E395" s="34"/>
    </row>
    <row r="396" spans="1:5" x14ac:dyDescent="0.3">
      <c r="A396" s="41">
        <v>1393</v>
      </c>
      <c r="B396" s="44"/>
      <c r="C396" s="48"/>
      <c r="D396" s="34"/>
      <c r="E396" s="34"/>
    </row>
    <row r="397" spans="1:5" x14ac:dyDescent="0.3">
      <c r="A397" s="41">
        <v>1394</v>
      </c>
      <c r="B397" s="44"/>
      <c r="C397" s="48"/>
      <c r="D397" s="34"/>
      <c r="E397" s="34"/>
    </row>
    <row r="398" spans="1:5" x14ac:dyDescent="0.3">
      <c r="A398" s="41">
        <v>1395</v>
      </c>
      <c r="B398" s="44"/>
      <c r="C398" s="48"/>
      <c r="D398" s="34"/>
      <c r="E398" s="34"/>
    </row>
    <row r="399" spans="1:5" x14ac:dyDescent="0.3">
      <c r="A399" s="41">
        <v>1396</v>
      </c>
      <c r="B399" s="44"/>
      <c r="C399" s="48"/>
      <c r="D399" s="34"/>
      <c r="E399" s="34"/>
    </row>
    <row r="400" spans="1:5" x14ac:dyDescent="0.3">
      <c r="A400" s="41">
        <v>1397</v>
      </c>
      <c r="B400" s="44"/>
      <c r="C400" s="48"/>
      <c r="D400" s="34"/>
      <c r="E400" s="34"/>
    </row>
    <row r="401" spans="1:5" x14ac:dyDescent="0.3">
      <c r="A401" s="41">
        <v>1398</v>
      </c>
      <c r="B401" s="44"/>
      <c r="C401" s="48"/>
      <c r="D401" s="34"/>
      <c r="E401" s="34"/>
    </row>
    <row r="402" spans="1:5" x14ac:dyDescent="0.3">
      <c r="A402" s="41">
        <v>1399</v>
      </c>
      <c r="B402" s="44"/>
      <c r="C402" s="48"/>
      <c r="D402" s="34"/>
      <c r="E402" s="34"/>
    </row>
    <row r="403" spans="1:5" x14ac:dyDescent="0.3">
      <c r="A403" s="41">
        <v>1400</v>
      </c>
      <c r="B403" s="44"/>
      <c r="C403" s="48"/>
      <c r="D403" s="34"/>
      <c r="E403" s="34"/>
    </row>
    <row r="404" spans="1:5" x14ac:dyDescent="0.3">
      <c r="A404" s="41">
        <v>1401</v>
      </c>
      <c r="B404" s="44"/>
      <c r="C404" s="48"/>
      <c r="D404" s="34"/>
      <c r="E404" s="34"/>
    </row>
    <row r="405" spans="1:5" x14ac:dyDescent="0.3">
      <c r="A405" s="41">
        <v>1402</v>
      </c>
      <c r="B405" s="44"/>
      <c r="C405" s="48"/>
      <c r="D405" s="34"/>
      <c r="E405" s="34"/>
    </row>
    <row r="406" spans="1:5" x14ac:dyDescent="0.3">
      <c r="A406" s="41">
        <v>1403</v>
      </c>
      <c r="B406" s="44"/>
      <c r="C406" s="48"/>
      <c r="D406" s="34"/>
      <c r="E406" s="34"/>
    </row>
    <row r="407" spans="1:5" x14ac:dyDescent="0.3">
      <c r="A407" s="41">
        <v>1404</v>
      </c>
      <c r="B407" s="44"/>
      <c r="C407" s="48"/>
      <c r="D407" s="34"/>
      <c r="E407" s="34"/>
    </row>
    <row r="408" spans="1:5" x14ac:dyDescent="0.3">
      <c r="A408" s="41">
        <v>1405</v>
      </c>
      <c r="B408" s="44"/>
      <c r="C408" s="48"/>
      <c r="D408" s="34"/>
      <c r="E408" s="34"/>
    </row>
    <row r="409" spans="1:5" x14ac:dyDescent="0.3">
      <c r="A409" s="41">
        <v>1406</v>
      </c>
      <c r="B409" s="44"/>
      <c r="C409" s="48"/>
      <c r="D409" s="34"/>
      <c r="E409" s="34"/>
    </row>
    <row r="410" spans="1:5" x14ac:dyDescent="0.3">
      <c r="A410" s="41">
        <v>1407</v>
      </c>
      <c r="B410" s="44"/>
      <c r="C410" s="48"/>
      <c r="D410" s="34"/>
      <c r="E410" s="34"/>
    </row>
    <row r="411" spans="1:5" x14ac:dyDescent="0.3">
      <c r="A411" s="41">
        <v>1408</v>
      </c>
      <c r="B411" s="44"/>
      <c r="C411" s="48"/>
      <c r="D411" s="34"/>
      <c r="E411" s="34"/>
    </row>
    <row r="412" spans="1:5" x14ac:dyDescent="0.3">
      <c r="A412" s="41">
        <v>1409</v>
      </c>
      <c r="B412" s="44"/>
      <c r="C412" s="48"/>
      <c r="D412" s="34"/>
      <c r="E412" s="34"/>
    </row>
    <row r="413" spans="1:5" x14ac:dyDescent="0.3">
      <c r="A413" s="41">
        <v>1410</v>
      </c>
      <c r="B413" s="44"/>
      <c r="C413" s="48"/>
      <c r="D413" s="34"/>
      <c r="E413" s="34"/>
    </row>
    <row r="414" spans="1:5" x14ac:dyDescent="0.3">
      <c r="A414" s="41">
        <v>1411</v>
      </c>
      <c r="B414" s="44"/>
      <c r="C414" s="48"/>
      <c r="D414" s="34"/>
      <c r="E414" s="34"/>
    </row>
    <row r="415" spans="1:5" x14ac:dyDescent="0.3">
      <c r="A415" s="41">
        <v>1412</v>
      </c>
      <c r="B415" s="44"/>
      <c r="C415" s="48"/>
      <c r="D415" s="34"/>
      <c r="E415" s="34"/>
    </row>
    <row r="416" spans="1:5" x14ac:dyDescent="0.3">
      <c r="A416" s="41">
        <v>1413</v>
      </c>
      <c r="B416" s="44"/>
      <c r="C416" s="48"/>
      <c r="D416" s="34"/>
      <c r="E416" s="34"/>
    </row>
    <row r="417" spans="1:5" x14ac:dyDescent="0.3">
      <c r="A417" s="41">
        <v>1414</v>
      </c>
      <c r="B417" s="44"/>
      <c r="C417" s="48"/>
      <c r="D417" s="34"/>
      <c r="E417" s="34"/>
    </row>
    <row r="418" spans="1:5" x14ac:dyDescent="0.3">
      <c r="A418" s="41">
        <v>1415</v>
      </c>
      <c r="B418" s="44"/>
      <c r="C418" s="48"/>
      <c r="D418" s="34"/>
      <c r="E418" s="34"/>
    </row>
    <row r="419" spans="1:5" x14ac:dyDescent="0.3">
      <c r="A419" s="41">
        <v>1416</v>
      </c>
      <c r="B419" s="44"/>
      <c r="C419" s="48"/>
      <c r="D419" s="34"/>
      <c r="E419" s="34"/>
    </row>
    <row r="420" spans="1:5" x14ac:dyDescent="0.3">
      <c r="A420" s="41">
        <v>1417</v>
      </c>
      <c r="B420" s="44"/>
      <c r="C420" s="48"/>
      <c r="D420" s="34"/>
      <c r="E420" s="34"/>
    </row>
    <row r="421" spans="1:5" x14ac:dyDescent="0.3">
      <c r="A421" s="41">
        <v>1418</v>
      </c>
      <c r="B421" s="44"/>
      <c r="C421" s="48"/>
      <c r="D421" s="34"/>
      <c r="E421" s="34"/>
    </row>
    <row r="422" spans="1:5" x14ac:dyDescent="0.3">
      <c r="A422" s="41">
        <v>1419</v>
      </c>
      <c r="B422" s="44"/>
      <c r="C422" s="48"/>
      <c r="D422" s="34"/>
      <c r="E422" s="34"/>
    </row>
    <row r="423" spans="1:5" x14ac:dyDescent="0.3">
      <c r="A423" s="41">
        <v>1420</v>
      </c>
      <c r="B423" s="44"/>
      <c r="C423" s="48"/>
      <c r="D423" s="34"/>
      <c r="E423" s="34"/>
    </row>
    <row r="424" spans="1:5" x14ac:dyDescent="0.3">
      <c r="A424" s="41">
        <v>1421</v>
      </c>
      <c r="B424" s="44"/>
      <c r="C424" s="48"/>
      <c r="D424" s="34"/>
      <c r="E424" s="34"/>
    </row>
    <row r="425" spans="1:5" x14ac:dyDescent="0.3">
      <c r="A425" s="41">
        <v>1422</v>
      </c>
      <c r="B425" s="44"/>
      <c r="C425" s="48"/>
      <c r="D425" s="34"/>
      <c r="E425" s="34"/>
    </row>
    <row r="426" spans="1:5" x14ac:dyDescent="0.3">
      <c r="A426" s="41">
        <v>1423</v>
      </c>
      <c r="B426" s="44"/>
      <c r="C426" s="48"/>
      <c r="D426" s="34"/>
      <c r="E426" s="34"/>
    </row>
    <row r="427" spans="1:5" x14ac:dyDescent="0.3">
      <c r="A427" s="41">
        <v>1424</v>
      </c>
      <c r="B427" s="44"/>
      <c r="C427" s="48"/>
      <c r="D427" s="34"/>
      <c r="E427" s="34"/>
    </row>
    <row r="428" spans="1:5" x14ac:dyDescent="0.3">
      <c r="A428" s="41">
        <v>1425</v>
      </c>
      <c r="B428" s="44"/>
      <c r="C428" s="48"/>
      <c r="D428" s="34"/>
      <c r="E428" s="34"/>
    </row>
    <row r="429" spans="1:5" x14ac:dyDescent="0.3">
      <c r="A429" s="41">
        <v>1426</v>
      </c>
      <c r="B429" s="44"/>
      <c r="C429" s="48"/>
      <c r="D429" s="34"/>
      <c r="E429" s="34"/>
    </row>
    <row r="430" spans="1:5" x14ac:dyDescent="0.3">
      <c r="A430" s="41">
        <v>1427</v>
      </c>
      <c r="B430" s="44"/>
      <c r="C430" s="48"/>
      <c r="D430" s="34"/>
      <c r="E430" s="34"/>
    </row>
    <row r="431" spans="1:5" x14ac:dyDescent="0.3">
      <c r="A431" s="41">
        <v>1428</v>
      </c>
      <c r="B431" s="44"/>
      <c r="C431" s="48"/>
      <c r="D431" s="34"/>
      <c r="E431" s="34"/>
    </row>
    <row r="432" spans="1:5" x14ac:dyDescent="0.3">
      <c r="A432" s="41">
        <v>1429</v>
      </c>
      <c r="B432" s="44"/>
      <c r="C432" s="48"/>
      <c r="D432" s="34"/>
      <c r="E432" s="34"/>
    </row>
    <row r="433" spans="1:5" x14ac:dyDescent="0.3">
      <c r="A433" s="41">
        <v>1430</v>
      </c>
      <c r="B433" s="44"/>
      <c r="C433" s="48"/>
      <c r="D433" s="34"/>
      <c r="E433" s="34"/>
    </row>
    <row r="434" spans="1:5" x14ac:dyDescent="0.3">
      <c r="A434" s="41">
        <v>1431</v>
      </c>
      <c r="B434" s="44"/>
      <c r="C434" s="48"/>
      <c r="D434" s="34"/>
      <c r="E434" s="34"/>
    </row>
    <row r="435" spans="1:5" x14ac:dyDescent="0.3">
      <c r="A435" s="41">
        <v>1432</v>
      </c>
      <c r="B435" s="44"/>
      <c r="C435" s="48"/>
      <c r="D435" s="34"/>
      <c r="E435" s="34"/>
    </row>
    <row r="436" spans="1:5" x14ac:dyDescent="0.3">
      <c r="A436" s="41">
        <v>1433</v>
      </c>
      <c r="B436" s="44"/>
      <c r="C436" s="48"/>
      <c r="D436" s="34"/>
      <c r="E436" s="34"/>
    </row>
    <row r="437" spans="1:5" x14ac:dyDescent="0.3">
      <c r="A437" s="41">
        <v>1434</v>
      </c>
      <c r="B437" s="44"/>
      <c r="C437" s="48"/>
      <c r="D437" s="34"/>
      <c r="E437" s="34"/>
    </row>
    <row r="438" spans="1:5" x14ac:dyDescent="0.3">
      <c r="A438" s="41">
        <v>1435</v>
      </c>
      <c r="B438" s="44"/>
      <c r="C438" s="48"/>
      <c r="D438" s="34"/>
      <c r="E438" s="34"/>
    </row>
    <row r="439" spans="1:5" x14ac:dyDescent="0.3">
      <c r="A439" s="41">
        <v>1436</v>
      </c>
      <c r="B439" s="44"/>
      <c r="C439" s="48"/>
      <c r="D439" s="34"/>
      <c r="E439" s="34"/>
    </row>
    <row r="440" spans="1:5" x14ac:dyDescent="0.3">
      <c r="A440" s="41">
        <v>1437</v>
      </c>
      <c r="B440" s="44"/>
      <c r="C440" s="48"/>
      <c r="D440" s="34"/>
      <c r="E440" s="34"/>
    </row>
    <row r="441" spans="1:5" x14ac:dyDescent="0.3">
      <c r="A441" s="41">
        <v>1438</v>
      </c>
      <c r="B441" s="44"/>
      <c r="C441" s="48"/>
      <c r="D441" s="34"/>
      <c r="E441" s="34"/>
    </row>
    <row r="442" spans="1:5" x14ac:dyDescent="0.3">
      <c r="A442" s="41">
        <v>1439</v>
      </c>
      <c r="B442" s="44"/>
      <c r="C442" s="48"/>
      <c r="D442" s="34"/>
      <c r="E442" s="34"/>
    </row>
    <row r="443" spans="1:5" x14ac:dyDescent="0.3">
      <c r="A443" s="41">
        <v>1440</v>
      </c>
      <c r="B443" s="44"/>
      <c r="C443" s="48"/>
      <c r="D443" s="34"/>
      <c r="E443" s="34"/>
    </row>
    <row r="444" spans="1:5" x14ac:dyDescent="0.3">
      <c r="A444" s="41">
        <v>1441</v>
      </c>
      <c r="B444" s="44"/>
      <c r="C444" s="48"/>
      <c r="D444" s="34"/>
      <c r="E444" s="34"/>
    </row>
    <row r="445" spans="1:5" x14ac:dyDescent="0.3">
      <c r="A445" s="41">
        <v>1442</v>
      </c>
      <c r="B445" s="44"/>
      <c r="C445" s="48"/>
      <c r="D445" s="34"/>
      <c r="E445" s="34"/>
    </row>
    <row r="446" spans="1:5" x14ac:dyDescent="0.3">
      <c r="A446" s="41">
        <v>1443</v>
      </c>
      <c r="B446" s="44"/>
      <c r="C446" s="48"/>
      <c r="D446" s="34"/>
      <c r="E446" s="34"/>
    </row>
    <row r="447" spans="1:5" x14ac:dyDescent="0.3">
      <c r="A447" s="41">
        <v>1444</v>
      </c>
      <c r="B447" s="44"/>
      <c r="C447" s="48"/>
      <c r="D447" s="34"/>
      <c r="E447" s="34"/>
    </row>
    <row r="448" spans="1:5" x14ac:dyDescent="0.3">
      <c r="A448" s="41">
        <v>1445</v>
      </c>
      <c r="B448" s="44"/>
      <c r="C448" s="48"/>
      <c r="D448" s="34"/>
      <c r="E448" s="34"/>
    </row>
    <row r="449" spans="1:5" x14ac:dyDescent="0.3">
      <c r="A449" s="41">
        <v>1446</v>
      </c>
      <c r="B449" s="44"/>
      <c r="C449" s="48"/>
      <c r="D449" s="34"/>
      <c r="E449" s="34"/>
    </row>
    <row r="450" spans="1:5" x14ac:dyDescent="0.3">
      <c r="A450" s="41">
        <v>1447</v>
      </c>
      <c r="B450" s="44"/>
      <c r="C450" s="48"/>
      <c r="D450" s="34"/>
      <c r="E450" s="34"/>
    </row>
    <row r="451" spans="1:5" x14ac:dyDescent="0.3">
      <c r="A451" s="41">
        <v>1448</v>
      </c>
      <c r="B451" s="44"/>
      <c r="C451" s="48"/>
      <c r="D451" s="34"/>
      <c r="E451" s="34"/>
    </row>
    <row r="452" spans="1:5" x14ac:dyDescent="0.3">
      <c r="A452" s="41">
        <v>1449</v>
      </c>
      <c r="B452" s="44"/>
      <c r="C452" s="48"/>
      <c r="D452" s="34"/>
      <c r="E452" s="34"/>
    </row>
    <row r="453" spans="1:5" x14ac:dyDescent="0.3">
      <c r="A453" s="41">
        <v>1450</v>
      </c>
      <c r="B453" s="44"/>
      <c r="C453" s="48"/>
      <c r="D453" s="34"/>
      <c r="E453" s="34"/>
    </row>
    <row r="454" spans="1:5" x14ac:dyDescent="0.3">
      <c r="A454" s="41">
        <v>1451</v>
      </c>
      <c r="B454" s="44"/>
      <c r="C454" s="48"/>
      <c r="D454" s="34"/>
      <c r="E454" s="34"/>
    </row>
    <row r="455" spans="1:5" x14ac:dyDescent="0.3">
      <c r="A455" s="41">
        <v>1452</v>
      </c>
      <c r="B455" s="44"/>
      <c r="C455" s="48"/>
      <c r="D455" s="34"/>
      <c r="E455" s="34"/>
    </row>
    <row r="456" spans="1:5" x14ac:dyDescent="0.3">
      <c r="A456" s="41">
        <v>1453</v>
      </c>
      <c r="B456" s="44"/>
      <c r="C456" s="48"/>
      <c r="D456" s="34"/>
      <c r="E456" s="34"/>
    </row>
    <row r="457" spans="1:5" x14ac:dyDescent="0.3">
      <c r="A457" s="41">
        <v>1454</v>
      </c>
      <c r="B457" s="44"/>
      <c r="C457" s="48"/>
      <c r="D457" s="34"/>
      <c r="E457" s="34"/>
    </row>
    <row r="458" spans="1:5" x14ac:dyDescent="0.3">
      <c r="A458" s="41">
        <v>1455</v>
      </c>
      <c r="B458" s="44"/>
      <c r="C458" s="48"/>
      <c r="D458" s="34"/>
      <c r="E458" s="34"/>
    </row>
    <row r="459" spans="1:5" x14ac:dyDescent="0.3">
      <c r="A459" s="41">
        <v>1456</v>
      </c>
      <c r="B459" s="44"/>
      <c r="C459" s="48"/>
      <c r="D459" s="34"/>
      <c r="E459" s="34"/>
    </row>
    <row r="460" spans="1:5" x14ac:dyDescent="0.3">
      <c r="A460" s="41">
        <v>1457</v>
      </c>
      <c r="B460" s="44"/>
      <c r="C460" s="48"/>
      <c r="D460" s="34"/>
      <c r="E460" s="34"/>
    </row>
    <row r="461" spans="1:5" x14ac:dyDescent="0.3">
      <c r="A461" s="41">
        <v>1458</v>
      </c>
      <c r="B461" s="44"/>
      <c r="C461" s="48"/>
      <c r="D461" s="34"/>
      <c r="E461" s="34"/>
    </row>
    <row r="462" spans="1:5" x14ac:dyDescent="0.3">
      <c r="A462" s="41">
        <v>1459</v>
      </c>
      <c r="B462" s="44"/>
      <c r="C462" s="48"/>
      <c r="D462" s="34"/>
      <c r="E462" s="34"/>
    </row>
    <row r="463" spans="1:5" x14ac:dyDescent="0.3">
      <c r="A463" s="41">
        <v>1460</v>
      </c>
      <c r="B463" s="44"/>
      <c r="C463" s="48"/>
      <c r="D463" s="34"/>
      <c r="E463" s="34"/>
    </row>
    <row r="464" spans="1:5" x14ac:dyDescent="0.3">
      <c r="A464" s="41">
        <v>1461</v>
      </c>
      <c r="B464" s="44"/>
      <c r="C464" s="48"/>
      <c r="D464" s="34"/>
      <c r="E464" s="34"/>
    </row>
    <row r="465" spans="1:5" x14ac:dyDescent="0.3">
      <c r="A465" s="41">
        <v>1462</v>
      </c>
      <c r="B465" s="44"/>
      <c r="C465" s="48"/>
      <c r="D465" s="34"/>
      <c r="E465" s="34"/>
    </row>
    <row r="466" spans="1:5" x14ac:dyDescent="0.3">
      <c r="A466" s="41">
        <v>1463</v>
      </c>
      <c r="B466" s="44"/>
      <c r="C466" s="48"/>
      <c r="D466" s="34"/>
      <c r="E466" s="34"/>
    </row>
    <row r="467" spans="1:5" x14ac:dyDescent="0.3">
      <c r="A467" s="41">
        <v>1464</v>
      </c>
      <c r="B467" s="44"/>
      <c r="C467" s="48"/>
      <c r="D467" s="34"/>
      <c r="E467" s="34"/>
    </row>
    <row r="468" spans="1:5" x14ac:dyDescent="0.3">
      <c r="A468" s="41">
        <v>1465</v>
      </c>
      <c r="B468" s="44"/>
      <c r="C468" s="48"/>
      <c r="D468" s="34"/>
      <c r="E468" s="34"/>
    </row>
    <row r="469" spans="1:5" x14ac:dyDescent="0.3">
      <c r="A469" s="41">
        <v>1466</v>
      </c>
      <c r="B469" s="44"/>
      <c r="C469" s="48"/>
      <c r="D469" s="34"/>
      <c r="E469" s="34"/>
    </row>
    <row r="470" spans="1:5" x14ac:dyDescent="0.3">
      <c r="A470" s="41">
        <v>1467</v>
      </c>
      <c r="B470" s="44"/>
      <c r="C470" s="48"/>
      <c r="D470" s="34"/>
      <c r="E470" s="34"/>
    </row>
    <row r="471" spans="1:5" x14ac:dyDescent="0.3">
      <c r="A471" s="41">
        <v>1468</v>
      </c>
      <c r="B471" s="44"/>
      <c r="C471" s="48"/>
      <c r="D471" s="34"/>
      <c r="E471" s="34"/>
    </row>
    <row r="472" spans="1:5" x14ac:dyDescent="0.3">
      <c r="A472" s="41">
        <v>1469</v>
      </c>
      <c r="B472" s="44"/>
      <c r="C472" s="48"/>
      <c r="D472" s="34"/>
      <c r="E472" s="34"/>
    </row>
    <row r="473" spans="1:5" x14ac:dyDescent="0.3">
      <c r="A473" s="41">
        <v>1470</v>
      </c>
      <c r="B473" s="44"/>
      <c r="C473" s="48"/>
      <c r="D473" s="34"/>
      <c r="E473" s="34"/>
    </row>
    <row r="474" spans="1:5" x14ac:dyDescent="0.3">
      <c r="A474" s="41">
        <v>1471</v>
      </c>
      <c r="B474" s="44"/>
      <c r="C474" s="48"/>
      <c r="D474" s="34"/>
      <c r="E474" s="34"/>
    </row>
    <row r="475" spans="1:5" x14ac:dyDescent="0.3">
      <c r="A475" s="41">
        <v>1472</v>
      </c>
      <c r="B475" s="44"/>
      <c r="C475" s="48"/>
      <c r="D475" s="34"/>
      <c r="E475" s="34"/>
    </row>
    <row r="476" spans="1:5" x14ac:dyDescent="0.3">
      <c r="A476" s="41">
        <v>1473</v>
      </c>
      <c r="B476" s="44"/>
      <c r="C476" s="48"/>
      <c r="D476" s="34"/>
      <c r="E476" s="34"/>
    </row>
    <row r="477" spans="1:5" x14ac:dyDescent="0.3">
      <c r="A477" s="41">
        <v>1474</v>
      </c>
      <c r="B477" s="44"/>
      <c r="C477" s="48"/>
      <c r="D477" s="34"/>
      <c r="E477" s="34"/>
    </row>
    <row r="478" spans="1:5" x14ac:dyDescent="0.3">
      <c r="A478" s="41">
        <v>1475</v>
      </c>
      <c r="B478" s="44"/>
      <c r="C478" s="48"/>
      <c r="D478" s="34"/>
      <c r="E478" s="34"/>
    </row>
    <row r="479" spans="1:5" x14ac:dyDescent="0.3">
      <c r="A479" s="41">
        <v>1476</v>
      </c>
      <c r="B479" s="44"/>
      <c r="C479" s="48"/>
      <c r="D479" s="34"/>
      <c r="E479" s="34"/>
    </row>
    <row r="480" spans="1:5" x14ac:dyDescent="0.3">
      <c r="A480" s="41">
        <v>1477</v>
      </c>
      <c r="B480" s="44"/>
      <c r="C480" s="48"/>
      <c r="D480" s="34"/>
      <c r="E480" s="34"/>
    </row>
    <row r="481" spans="1:5" x14ac:dyDescent="0.3">
      <c r="A481" s="41">
        <v>1478</v>
      </c>
      <c r="B481" s="44"/>
      <c r="C481" s="48"/>
      <c r="D481" s="34"/>
      <c r="E481" s="34"/>
    </row>
    <row r="482" spans="1:5" x14ac:dyDescent="0.3">
      <c r="A482" s="41">
        <v>1479</v>
      </c>
      <c r="B482" s="44"/>
      <c r="C482" s="48"/>
      <c r="D482" s="34"/>
      <c r="E482" s="34"/>
    </row>
    <row r="483" spans="1:5" x14ac:dyDescent="0.3">
      <c r="A483" s="41">
        <v>1480</v>
      </c>
      <c r="B483" s="44"/>
      <c r="C483" s="48"/>
      <c r="D483" s="34"/>
      <c r="E483" s="34"/>
    </row>
    <row r="484" spans="1:5" x14ac:dyDescent="0.3">
      <c r="A484" s="41">
        <v>1481</v>
      </c>
      <c r="B484" s="44"/>
      <c r="C484" s="48"/>
      <c r="D484" s="34"/>
      <c r="E484" s="34"/>
    </row>
    <row r="485" spans="1:5" x14ac:dyDescent="0.3">
      <c r="A485" s="41">
        <v>1482</v>
      </c>
      <c r="B485" s="44"/>
      <c r="C485" s="48"/>
      <c r="D485" s="34"/>
      <c r="E485" s="34"/>
    </row>
    <row r="486" spans="1:5" x14ac:dyDescent="0.3">
      <c r="A486" s="41">
        <v>1483</v>
      </c>
      <c r="B486" s="44"/>
      <c r="C486" s="48"/>
      <c r="D486" s="34"/>
      <c r="E486" s="34"/>
    </row>
    <row r="487" spans="1:5" x14ac:dyDescent="0.3">
      <c r="A487" s="41">
        <v>1484</v>
      </c>
      <c r="B487" s="44"/>
      <c r="C487" s="48"/>
      <c r="D487" s="34"/>
      <c r="E487" s="34"/>
    </row>
    <row r="488" spans="1:5" x14ac:dyDescent="0.3">
      <c r="A488" s="41">
        <v>1485</v>
      </c>
      <c r="B488" s="44"/>
      <c r="C488" s="48"/>
      <c r="D488" s="34"/>
      <c r="E488" s="34"/>
    </row>
    <row r="489" spans="1:5" x14ac:dyDescent="0.3">
      <c r="A489" s="41">
        <v>1486</v>
      </c>
      <c r="B489" s="44"/>
      <c r="C489" s="48"/>
      <c r="D489" s="34"/>
      <c r="E489" s="34"/>
    </row>
    <row r="490" spans="1:5" x14ac:dyDescent="0.3">
      <c r="A490" s="41">
        <v>1487</v>
      </c>
      <c r="B490" s="44"/>
      <c r="C490" s="48"/>
      <c r="D490" s="34"/>
      <c r="E490" s="34"/>
    </row>
    <row r="491" spans="1:5" x14ac:dyDescent="0.3">
      <c r="A491" s="41">
        <v>1488</v>
      </c>
      <c r="B491" s="44"/>
      <c r="C491" s="48"/>
      <c r="D491" s="34"/>
      <c r="E491" s="34"/>
    </row>
    <row r="492" spans="1:5" x14ac:dyDescent="0.3">
      <c r="A492" s="41">
        <v>1489</v>
      </c>
      <c r="B492" s="44"/>
      <c r="C492" s="48"/>
      <c r="D492" s="34"/>
      <c r="E492" s="34"/>
    </row>
    <row r="493" spans="1:5" x14ac:dyDescent="0.3">
      <c r="A493" s="41">
        <v>1490</v>
      </c>
      <c r="B493" s="44"/>
      <c r="C493" s="48"/>
      <c r="D493" s="34"/>
      <c r="E493" s="34"/>
    </row>
    <row r="494" spans="1:5" x14ac:dyDescent="0.3">
      <c r="A494" s="41">
        <v>1491</v>
      </c>
      <c r="B494" s="44"/>
      <c r="C494" s="48"/>
      <c r="D494" s="34"/>
      <c r="E494" s="34"/>
    </row>
    <row r="495" spans="1:5" x14ac:dyDescent="0.3">
      <c r="A495" s="41">
        <v>1492</v>
      </c>
      <c r="B495" s="44"/>
      <c r="C495" s="48"/>
      <c r="D495" s="34"/>
      <c r="E495" s="34"/>
    </row>
    <row r="496" spans="1:5" x14ac:dyDescent="0.3">
      <c r="A496" s="41">
        <v>1493</v>
      </c>
      <c r="B496" s="44"/>
      <c r="C496" s="48"/>
      <c r="D496" s="34"/>
      <c r="E496" s="34"/>
    </row>
    <row r="497" spans="1:5" x14ac:dyDescent="0.3">
      <c r="A497" s="41">
        <v>1494</v>
      </c>
      <c r="B497" s="44"/>
      <c r="C497" s="48"/>
      <c r="D497" s="34"/>
      <c r="E497" s="34"/>
    </row>
    <row r="498" spans="1:5" x14ac:dyDescent="0.3">
      <c r="A498" s="41">
        <v>1495</v>
      </c>
      <c r="B498" s="44"/>
      <c r="C498" s="48"/>
      <c r="D498" s="34"/>
      <c r="E498" s="34"/>
    </row>
    <row r="499" spans="1:5" x14ac:dyDescent="0.3">
      <c r="A499" s="41">
        <v>1496</v>
      </c>
      <c r="B499" s="44"/>
      <c r="C499" s="48"/>
      <c r="D499" s="34"/>
      <c r="E499" s="34"/>
    </row>
    <row r="500" spans="1:5" x14ac:dyDescent="0.3">
      <c r="A500" s="41">
        <v>1497</v>
      </c>
      <c r="B500" s="44"/>
      <c r="C500" s="48"/>
      <c r="D500" s="34"/>
      <c r="E500" s="34"/>
    </row>
    <row r="501" spans="1:5" x14ac:dyDescent="0.3">
      <c r="A501" s="41">
        <v>1498</v>
      </c>
      <c r="B501" s="44"/>
      <c r="C501" s="48"/>
      <c r="D501" s="34"/>
      <c r="E501" s="34"/>
    </row>
    <row r="502" spans="1:5" x14ac:dyDescent="0.3">
      <c r="A502" s="41">
        <v>1499</v>
      </c>
      <c r="B502" s="44"/>
      <c r="C502" s="48"/>
      <c r="D502" s="34"/>
      <c r="E502" s="34"/>
    </row>
    <row r="503" spans="1:5" x14ac:dyDescent="0.3">
      <c r="A503" s="41">
        <v>1500</v>
      </c>
      <c r="B503" s="44"/>
      <c r="C503" s="48"/>
      <c r="D503" s="34"/>
      <c r="E503" s="34"/>
    </row>
    <row r="504" spans="1:5" x14ac:dyDescent="0.3">
      <c r="A504" s="41">
        <v>1501</v>
      </c>
      <c r="B504" s="44"/>
      <c r="C504" s="48"/>
      <c r="D504" s="34"/>
      <c r="E504" s="34"/>
    </row>
    <row r="505" spans="1:5" x14ac:dyDescent="0.3">
      <c r="A505" s="41">
        <v>1502</v>
      </c>
      <c r="B505" s="44"/>
      <c r="C505" s="48"/>
      <c r="D505" s="34"/>
      <c r="E505" s="34"/>
    </row>
    <row r="506" spans="1:5" x14ac:dyDescent="0.3">
      <c r="A506" s="41">
        <v>1503</v>
      </c>
      <c r="B506" s="44"/>
      <c r="C506" s="48"/>
      <c r="D506" s="34"/>
      <c r="E506" s="34"/>
    </row>
    <row r="507" spans="1:5" x14ac:dyDescent="0.3">
      <c r="A507" s="41">
        <v>1504</v>
      </c>
      <c r="B507" s="44"/>
      <c r="C507" s="48"/>
      <c r="D507" s="34"/>
      <c r="E507" s="34"/>
    </row>
    <row r="508" spans="1:5" x14ac:dyDescent="0.3">
      <c r="A508" s="41">
        <v>1505</v>
      </c>
      <c r="B508" s="44"/>
      <c r="C508" s="48"/>
      <c r="D508" s="34"/>
      <c r="E508" s="34"/>
    </row>
    <row r="509" spans="1:5" x14ac:dyDescent="0.3">
      <c r="A509" s="41">
        <v>1506</v>
      </c>
      <c r="B509" s="44"/>
      <c r="C509" s="48"/>
      <c r="D509" s="34"/>
      <c r="E509" s="34"/>
    </row>
    <row r="510" spans="1:5" x14ac:dyDescent="0.3">
      <c r="A510" s="41">
        <v>1507</v>
      </c>
      <c r="B510" s="44"/>
      <c r="C510" s="48"/>
      <c r="D510" s="34"/>
      <c r="E510" s="34"/>
    </row>
    <row r="511" spans="1:5" x14ac:dyDescent="0.3">
      <c r="A511" s="41">
        <v>1508</v>
      </c>
      <c r="B511" s="44"/>
      <c r="C511" s="48"/>
      <c r="D511" s="34"/>
      <c r="E511" s="34"/>
    </row>
    <row r="512" spans="1:5" x14ac:dyDescent="0.3">
      <c r="A512" s="41">
        <v>1509</v>
      </c>
      <c r="B512" s="44"/>
      <c r="C512" s="48"/>
      <c r="D512" s="34"/>
      <c r="E512" s="34"/>
    </row>
    <row r="513" spans="1:5" x14ac:dyDescent="0.3">
      <c r="A513" s="41">
        <v>1510</v>
      </c>
      <c r="B513" s="44"/>
      <c r="C513" s="48"/>
      <c r="D513" s="34"/>
      <c r="E513" s="34"/>
    </row>
    <row r="514" spans="1:5" x14ac:dyDescent="0.3">
      <c r="A514" s="41">
        <v>1511</v>
      </c>
      <c r="B514" s="44"/>
      <c r="C514" s="48"/>
      <c r="D514" s="34"/>
      <c r="E514" s="34"/>
    </row>
    <row r="515" spans="1:5" x14ac:dyDescent="0.3">
      <c r="A515" s="41">
        <v>1512</v>
      </c>
      <c r="B515" s="44"/>
      <c r="C515" s="48"/>
      <c r="D515" s="34"/>
      <c r="E515" s="34"/>
    </row>
    <row r="516" spans="1:5" x14ac:dyDescent="0.3">
      <c r="A516" s="41">
        <v>1513</v>
      </c>
      <c r="B516" s="44"/>
      <c r="C516" s="48"/>
      <c r="D516" s="34"/>
      <c r="E516" s="34"/>
    </row>
    <row r="517" spans="1:5" x14ac:dyDescent="0.3">
      <c r="A517" s="41">
        <v>1514</v>
      </c>
      <c r="B517" s="44"/>
      <c r="C517" s="48"/>
      <c r="D517" s="34"/>
      <c r="E517" s="34"/>
    </row>
    <row r="518" spans="1:5" x14ac:dyDescent="0.3">
      <c r="A518" s="41">
        <v>1515</v>
      </c>
      <c r="B518" s="44"/>
      <c r="C518" s="48"/>
      <c r="D518" s="34"/>
      <c r="E518" s="34"/>
    </row>
    <row r="519" spans="1:5" x14ac:dyDescent="0.3">
      <c r="A519" s="41">
        <v>1516</v>
      </c>
      <c r="B519" s="44"/>
      <c r="C519" s="48"/>
      <c r="D519" s="34"/>
      <c r="E519" s="34"/>
    </row>
    <row r="520" spans="1:5" x14ac:dyDescent="0.3">
      <c r="A520" s="41">
        <v>1517</v>
      </c>
      <c r="B520" s="44"/>
      <c r="C520" s="48"/>
      <c r="D520" s="34"/>
      <c r="E520" s="34"/>
    </row>
    <row r="521" spans="1:5" x14ac:dyDescent="0.3">
      <c r="A521" s="41">
        <v>1518</v>
      </c>
      <c r="B521" s="44"/>
      <c r="C521" s="48"/>
      <c r="D521" s="34"/>
      <c r="E521" s="34"/>
    </row>
    <row r="522" spans="1:5" x14ac:dyDescent="0.3">
      <c r="A522" s="41">
        <v>1519</v>
      </c>
      <c r="B522" s="44"/>
      <c r="C522" s="48"/>
      <c r="D522" s="34"/>
      <c r="E522" s="34"/>
    </row>
    <row r="523" spans="1:5" x14ac:dyDescent="0.3">
      <c r="A523" s="41">
        <v>1520</v>
      </c>
      <c r="B523" s="44"/>
      <c r="C523" s="48"/>
      <c r="D523" s="34"/>
      <c r="E523" s="34"/>
    </row>
    <row r="524" spans="1:5" x14ac:dyDescent="0.3">
      <c r="A524" s="41">
        <v>1521</v>
      </c>
      <c r="B524" s="44"/>
      <c r="C524" s="48"/>
      <c r="D524" s="34"/>
      <c r="E524" s="34"/>
    </row>
    <row r="525" spans="1:5" x14ac:dyDescent="0.3">
      <c r="A525" s="41">
        <v>1522</v>
      </c>
      <c r="B525" s="44"/>
      <c r="C525" s="48"/>
      <c r="D525" s="34"/>
      <c r="E525" s="34"/>
    </row>
    <row r="526" spans="1:5" x14ac:dyDescent="0.3">
      <c r="A526" s="41">
        <v>1523</v>
      </c>
      <c r="B526" s="44"/>
      <c r="C526" s="48"/>
      <c r="D526" s="34"/>
      <c r="E526" s="34"/>
    </row>
    <row r="527" spans="1:5" x14ac:dyDescent="0.3">
      <c r="A527" s="41">
        <v>1524</v>
      </c>
      <c r="B527" s="44"/>
      <c r="C527" s="48"/>
      <c r="D527" s="34"/>
      <c r="E527" s="34"/>
    </row>
    <row r="528" spans="1:5" x14ac:dyDescent="0.3">
      <c r="A528" s="41">
        <v>1525</v>
      </c>
      <c r="B528" s="44"/>
      <c r="C528" s="48"/>
      <c r="D528" s="34"/>
      <c r="E528" s="34"/>
    </row>
    <row r="529" spans="1:5" x14ac:dyDescent="0.3">
      <c r="A529" s="41">
        <v>1526</v>
      </c>
      <c r="B529" s="44"/>
      <c r="C529" s="48"/>
      <c r="D529" s="34"/>
      <c r="E529" s="34"/>
    </row>
    <row r="530" spans="1:5" x14ac:dyDescent="0.3">
      <c r="A530" s="41">
        <v>1527</v>
      </c>
      <c r="B530" s="44"/>
      <c r="C530" s="48"/>
      <c r="D530" s="34"/>
      <c r="E530" s="34"/>
    </row>
    <row r="531" spans="1:5" x14ac:dyDescent="0.3">
      <c r="A531" s="41">
        <v>1528</v>
      </c>
      <c r="B531" s="44"/>
      <c r="C531" s="48"/>
      <c r="D531" s="34"/>
      <c r="E531" s="34"/>
    </row>
    <row r="532" spans="1:5" x14ac:dyDescent="0.3">
      <c r="A532" s="41">
        <v>1529</v>
      </c>
      <c r="B532" s="44"/>
      <c r="C532" s="48"/>
      <c r="D532" s="34"/>
      <c r="E532" s="34"/>
    </row>
    <row r="533" spans="1:5" x14ac:dyDescent="0.3">
      <c r="A533" s="41">
        <v>1530</v>
      </c>
      <c r="B533" s="44"/>
      <c r="C533" s="48"/>
      <c r="D533" s="34"/>
      <c r="E533" s="34"/>
    </row>
    <row r="534" spans="1:5" x14ac:dyDescent="0.3">
      <c r="A534" s="41">
        <v>1531</v>
      </c>
      <c r="B534" s="44"/>
      <c r="C534" s="48"/>
      <c r="D534" s="34"/>
      <c r="E534" s="34"/>
    </row>
    <row r="535" spans="1:5" x14ac:dyDescent="0.3">
      <c r="A535" s="41">
        <v>1532</v>
      </c>
      <c r="B535" s="44"/>
      <c r="C535" s="48"/>
      <c r="D535" s="34"/>
      <c r="E535" s="34"/>
    </row>
    <row r="536" spans="1:5" x14ac:dyDescent="0.3">
      <c r="A536" s="41">
        <v>1533</v>
      </c>
      <c r="B536" s="44"/>
      <c r="C536" s="48"/>
      <c r="D536" s="34"/>
      <c r="E536" s="34"/>
    </row>
    <row r="537" spans="1:5" x14ac:dyDescent="0.3">
      <c r="A537" s="41">
        <v>1534</v>
      </c>
      <c r="B537" s="44"/>
      <c r="C537" s="48"/>
      <c r="D537" s="34"/>
      <c r="E537" s="34"/>
    </row>
    <row r="538" spans="1:5" x14ac:dyDescent="0.3">
      <c r="A538" s="41">
        <v>1535</v>
      </c>
      <c r="B538" s="44"/>
      <c r="C538" s="48"/>
      <c r="D538" s="34"/>
      <c r="E538" s="34"/>
    </row>
    <row r="539" spans="1:5" x14ac:dyDescent="0.3">
      <c r="A539" s="41">
        <v>1536</v>
      </c>
      <c r="B539" s="44"/>
      <c r="C539" s="48"/>
      <c r="D539" s="34"/>
      <c r="E539" s="34"/>
    </row>
    <row r="540" spans="1:5" x14ac:dyDescent="0.3">
      <c r="A540" s="41">
        <v>1537</v>
      </c>
      <c r="B540" s="44"/>
      <c r="C540" s="48"/>
      <c r="D540" s="34"/>
      <c r="E540" s="34"/>
    </row>
    <row r="541" spans="1:5" x14ac:dyDescent="0.3">
      <c r="A541" s="41">
        <v>1538</v>
      </c>
      <c r="B541" s="44"/>
      <c r="C541" s="48"/>
      <c r="D541" s="34"/>
      <c r="E541" s="34"/>
    </row>
    <row r="542" spans="1:5" x14ac:dyDescent="0.3">
      <c r="A542" s="41">
        <v>1539</v>
      </c>
      <c r="B542" s="44"/>
      <c r="C542" s="48"/>
      <c r="D542" s="34"/>
      <c r="E542" s="34"/>
    </row>
    <row r="543" spans="1:5" x14ac:dyDescent="0.3">
      <c r="A543" s="41">
        <v>1540</v>
      </c>
      <c r="B543" s="44"/>
      <c r="C543" s="48"/>
      <c r="D543" s="34"/>
      <c r="E543" s="34"/>
    </row>
    <row r="544" spans="1:5" x14ac:dyDescent="0.3">
      <c r="A544" s="41">
        <v>1541</v>
      </c>
      <c r="B544" s="44"/>
      <c r="C544" s="48"/>
      <c r="D544" s="34"/>
      <c r="E544" s="34"/>
    </row>
    <row r="545" spans="1:5" x14ac:dyDescent="0.3">
      <c r="A545" s="41">
        <v>1542</v>
      </c>
      <c r="B545" s="44"/>
      <c r="C545" s="48"/>
      <c r="D545" s="34"/>
      <c r="E545" s="34"/>
    </row>
    <row r="546" spans="1:5" x14ac:dyDescent="0.3">
      <c r="A546" s="41">
        <v>1543</v>
      </c>
      <c r="B546" s="44"/>
      <c r="C546" s="48"/>
      <c r="D546" s="34"/>
      <c r="E546" s="34"/>
    </row>
    <row r="547" spans="1:5" x14ac:dyDescent="0.3">
      <c r="A547" s="41">
        <v>1544</v>
      </c>
      <c r="B547" s="44"/>
      <c r="C547" s="48"/>
      <c r="D547" s="34"/>
      <c r="E547" s="34"/>
    </row>
    <row r="548" spans="1:5" x14ac:dyDescent="0.3">
      <c r="A548" s="41">
        <v>1545</v>
      </c>
      <c r="B548" s="44"/>
      <c r="C548" s="48"/>
      <c r="D548" s="34"/>
      <c r="E548" s="34"/>
    </row>
    <row r="549" spans="1:5" x14ac:dyDescent="0.3">
      <c r="A549" s="41">
        <v>1546</v>
      </c>
      <c r="B549" s="44"/>
      <c r="C549" s="48"/>
      <c r="D549" s="34"/>
      <c r="E549" s="34"/>
    </row>
    <row r="550" spans="1:5" x14ac:dyDescent="0.3">
      <c r="A550" s="41">
        <v>1547</v>
      </c>
      <c r="B550" s="44"/>
      <c r="C550" s="48"/>
      <c r="D550" s="34"/>
      <c r="E550" s="34"/>
    </row>
    <row r="551" spans="1:5" x14ac:dyDescent="0.3">
      <c r="A551" s="41">
        <v>1548</v>
      </c>
      <c r="B551" s="44"/>
      <c r="C551" s="48"/>
      <c r="D551" s="34"/>
      <c r="E551" s="34"/>
    </row>
    <row r="552" spans="1:5" x14ac:dyDescent="0.3">
      <c r="A552" s="41">
        <v>1549</v>
      </c>
      <c r="B552" s="44"/>
      <c r="C552" s="48"/>
      <c r="D552" s="34"/>
      <c r="E552" s="34"/>
    </row>
    <row r="553" spans="1:5" x14ac:dyDescent="0.3">
      <c r="A553" s="41">
        <v>1550</v>
      </c>
      <c r="B553" s="44"/>
      <c r="C553" s="48"/>
      <c r="D553" s="34"/>
      <c r="E553" s="34"/>
    </row>
    <row r="554" spans="1:5" x14ac:dyDescent="0.3">
      <c r="A554" s="41">
        <v>1551</v>
      </c>
      <c r="B554" s="44"/>
      <c r="C554" s="48"/>
      <c r="D554" s="34"/>
      <c r="E554" s="34"/>
    </row>
    <row r="555" spans="1:5" x14ac:dyDescent="0.3">
      <c r="A555" s="41">
        <v>1552</v>
      </c>
      <c r="B555" s="44"/>
      <c r="C555" s="48"/>
      <c r="D555" s="34"/>
      <c r="E555" s="34"/>
    </row>
    <row r="556" spans="1:5" x14ac:dyDescent="0.3">
      <c r="A556" s="41">
        <v>1553</v>
      </c>
      <c r="B556" s="44"/>
      <c r="C556" s="48"/>
      <c r="D556" s="34"/>
      <c r="E556" s="34"/>
    </row>
    <row r="557" spans="1:5" x14ac:dyDescent="0.3">
      <c r="A557" s="41">
        <v>1554</v>
      </c>
      <c r="B557" s="44"/>
      <c r="C557" s="48"/>
      <c r="D557" s="34"/>
      <c r="E557" s="34"/>
    </row>
    <row r="558" spans="1:5" x14ac:dyDescent="0.3">
      <c r="A558" s="41">
        <v>1555</v>
      </c>
      <c r="B558" s="44"/>
      <c r="C558" s="48"/>
      <c r="D558" s="34"/>
      <c r="E558" s="34"/>
    </row>
    <row r="559" spans="1:5" x14ac:dyDescent="0.3">
      <c r="A559" s="41">
        <v>1556</v>
      </c>
      <c r="B559" s="44"/>
      <c r="C559" s="48"/>
      <c r="D559" s="34"/>
      <c r="E559" s="34"/>
    </row>
    <row r="560" spans="1:5" x14ac:dyDescent="0.3">
      <c r="A560" s="41">
        <v>1557</v>
      </c>
      <c r="B560" s="44"/>
      <c r="C560" s="48"/>
      <c r="D560" s="34"/>
      <c r="E560" s="34"/>
    </row>
    <row r="561" spans="1:5" x14ac:dyDescent="0.3">
      <c r="A561" s="41">
        <v>1558</v>
      </c>
      <c r="B561" s="44"/>
      <c r="C561" s="48"/>
      <c r="D561" s="34"/>
      <c r="E561" s="34"/>
    </row>
    <row r="562" spans="1:5" x14ac:dyDescent="0.3">
      <c r="A562" s="41">
        <v>1559</v>
      </c>
      <c r="B562" s="44"/>
      <c r="C562" s="48"/>
      <c r="D562" s="34"/>
      <c r="E562" s="34"/>
    </row>
    <row r="563" spans="1:5" x14ac:dyDescent="0.3">
      <c r="A563" s="41">
        <v>1560</v>
      </c>
      <c r="B563" s="44"/>
      <c r="C563" s="48"/>
      <c r="D563" s="34"/>
      <c r="E563" s="34"/>
    </row>
    <row r="564" spans="1:5" x14ac:dyDescent="0.3">
      <c r="A564" s="41">
        <v>1561</v>
      </c>
      <c r="B564" s="44"/>
      <c r="C564" s="48"/>
      <c r="D564" s="34"/>
      <c r="E564" s="34"/>
    </row>
    <row r="565" spans="1:5" x14ac:dyDescent="0.3">
      <c r="A565" s="41">
        <v>1562</v>
      </c>
      <c r="B565" s="44"/>
      <c r="C565" s="48"/>
      <c r="D565" s="34"/>
      <c r="E565" s="34"/>
    </row>
    <row r="566" spans="1:5" x14ac:dyDescent="0.3">
      <c r="A566" s="41">
        <v>1563</v>
      </c>
      <c r="B566" s="44"/>
      <c r="C566" s="48"/>
      <c r="D566" s="34"/>
      <c r="E566" s="34"/>
    </row>
    <row r="567" spans="1:5" x14ac:dyDescent="0.3">
      <c r="A567" s="41">
        <v>1564</v>
      </c>
      <c r="B567" s="44"/>
      <c r="C567" s="48"/>
      <c r="D567" s="34"/>
      <c r="E567" s="34"/>
    </row>
    <row r="568" spans="1:5" x14ac:dyDescent="0.3">
      <c r="A568" s="41">
        <v>1565</v>
      </c>
      <c r="B568" s="44"/>
      <c r="C568" s="48"/>
      <c r="D568" s="34"/>
      <c r="E568" s="34"/>
    </row>
    <row r="569" spans="1:5" x14ac:dyDescent="0.3">
      <c r="A569" s="41">
        <v>1566</v>
      </c>
      <c r="B569" s="44"/>
      <c r="C569" s="48"/>
      <c r="D569" s="34"/>
      <c r="E569" s="34"/>
    </row>
    <row r="570" spans="1:5" x14ac:dyDescent="0.3">
      <c r="A570" s="41">
        <v>1567</v>
      </c>
      <c r="B570" s="44"/>
      <c r="C570" s="48"/>
      <c r="D570" s="34"/>
      <c r="E570" s="34"/>
    </row>
    <row r="571" spans="1:5" x14ac:dyDescent="0.3">
      <c r="A571" s="41">
        <v>1568</v>
      </c>
      <c r="B571" s="44"/>
      <c r="C571" s="48"/>
      <c r="D571" s="34"/>
      <c r="E571" s="34"/>
    </row>
    <row r="572" spans="1:5" x14ac:dyDescent="0.3">
      <c r="A572" s="41">
        <v>1569</v>
      </c>
      <c r="B572" s="44"/>
      <c r="C572" s="48"/>
      <c r="D572" s="34"/>
      <c r="E572" s="34"/>
    </row>
    <row r="573" spans="1:5" x14ac:dyDescent="0.3">
      <c r="A573" s="41">
        <v>1570</v>
      </c>
      <c r="B573" s="44"/>
      <c r="C573" s="48"/>
      <c r="D573" s="34"/>
      <c r="E573" s="34"/>
    </row>
    <row r="574" spans="1:5" x14ac:dyDescent="0.3">
      <c r="A574" s="41">
        <v>1571</v>
      </c>
      <c r="B574" s="44"/>
      <c r="C574" s="48"/>
      <c r="D574" s="34"/>
      <c r="E574" s="34"/>
    </row>
    <row r="575" spans="1:5" x14ac:dyDescent="0.3">
      <c r="A575" s="41">
        <v>1572</v>
      </c>
      <c r="B575" s="44"/>
      <c r="C575" s="48"/>
      <c r="D575" s="34"/>
      <c r="E575" s="34"/>
    </row>
    <row r="576" spans="1:5" x14ac:dyDescent="0.3">
      <c r="A576" s="41">
        <v>1573</v>
      </c>
      <c r="B576" s="44"/>
      <c r="C576" s="48"/>
      <c r="D576" s="34"/>
      <c r="E576" s="34"/>
    </row>
    <row r="577" spans="1:5" x14ac:dyDescent="0.3">
      <c r="A577" s="41">
        <v>1574</v>
      </c>
      <c r="B577" s="44"/>
      <c r="C577" s="48"/>
      <c r="D577" s="34"/>
      <c r="E577" s="34"/>
    </row>
    <row r="578" spans="1:5" x14ac:dyDescent="0.3">
      <c r="A578" s="41">
        <v>1575</v>
      </c>
      <c r="B578" s="44"/>
      <c r="C578" s="48"/>
      <c r="D578" s="34"/>
      <c r="E578" s="34"/>
    </row>
    <row r="579" spans="1:5" x14ac:dyDescent="0.3">
      <c r="A579" s="41">
        <v>1576</v>
      </c>
      <c r="B579" s="44"/>
      <c r="C579" s="48"/>
      <c r="D579" s="34"/>
      <c r="E579" s="34"/>
    </row>
    <row r="580" spans="1:5" x14ac:dyDescent="0.3">
      <c r="A580" s="41">
        <v>1577</v>
      </c>
      <c r="B580" s="44"/>
      <c r="C580" s="48"/>
      <c r="D580" s="34"/>
      <c r="E580" s="34"/>
    </row>
    <row r="581" spans="1:5" x14ac:dyDescent="0.3">
      <c r="A581" s="41">
        <v>1578</v>
      </c>
      <c r="B581" s="44"/>
      <c r="C581" s="48"/>
      <c r="D581" s="34"/>
      <c r="E581" s="34"/>
    </row>
    <row r="582" spans="1:5" x14ac:dyDescent="0.3">
      <c r="A582" s="41">
        <v>1579</v>
      </c>
      <c r="B582" s="44"/>
      <c r="C582" s="48"/>
      <c r="D582" s="34"/>
      <c r="E582" s="34"/>
    </row>
    <row r="583" spans="1:5" x14ac:dyDescent="0.3">
      <c r="A583" s="41">
        <v>1580</v>
      </c>
      <c r="B583" s="44"/>
      <c r="C583" s="48"/>
      <c r="D583" s="34"/>
      <c r="E583" s="34"/>
    </row>
    <row r="584" spans="1:5" x14ac:dyDescent="0.3">
      <c r="A584" s="41">
        <v>1581</v>
      </c>
      <c r="B584" s="44"/>
      <c r="C584" s="48"/>
      <c r="D584" s="34"/>
      <c r="E584" s="34"/>
    </row>
    <row r="585" spans="1:5" x14ac:dyDescent="0.3">
      <c r="A585" s="41">
        <v>1582</v>
      </c>
      <c r="B585" s="44"/>
      <c r="C585" s="48"/>
      <c r="D585" s="34"/>
      <c r="E585" s="34"/>
    </row>
    <row r="586" spans="1:5" x14ac:dyDescent="0.3">
      <c r="A586" s="41">
        <v>1583</v>
      </c>
      <c r="B586" s="44"/>
      <c r="C586" s="48"/>
      <c r="D586" s="34"/>
      <c r="E586" s="34"/>
    </row>
    <row r="587" spans="1:5" x14ac:dyDescent="0.3">
      <c r="A587" s="41">
        <v>1584</v>
      </c>
      <c r="B587" s="44"/>
      <c r="C587" s="48"/>
      <c r="D587" s="34"/>
      <c r="E587" s="34"/>
    </row>
    <row r="588" spans="1:5" x14ac:dyDescent="0.3">
      <c r="A588" s="41">
        <v>1585</v>
      </c>
      <c r="B588" s="44"/>
      <c r="C588" s="48"/>
      <c r="D588" s="34"/>
      <c r="E588" s="34"/>
    </row>
    <row r="589" spans="1:5" x14ac:dyDescent="0.3">
      <c r="A589" s="41">
        <v>1586</v>
      </c>
      <c r="B589" s="44"/>
      <c r="C589" s="48"/>
      <c r="D589" s="34"/>
      <c r="E589" s="34"/>
    </row>
    <row r="590" spans="1:5" x14ac:dyDescent="0.3">
      <c r="A590" s="41">
        <v>1587</v>
      </c>
      <c r="B590" s="44"/>
      <c r="C590" s="48"/>
      <c r="D590" s="34"/>
      <c r="E590" s="34"/>
    </row>
    <row r="591" spans="1:5" x14ac:dyDescent="0.3">
      <c r="A591" s="41">
        <v>1588</v>
      </c>
      <c r="B591" s="44"/>
      <c r="C591" s="48"/>
      <c r="D591" s="34"/>
      <c r="E591" s="34"/>
    </row>
    <row r="592" spans="1:5" x14ac:dyDescent="0.3">
      <c r="A592" s="41">
        <v>1589</v>
      </c>
      <c r="B592" s="44"/>
      <c r="C592" s="48"/>
      <c r="D592" s="34"/>
      <c r="E592" s="34"/>
    </row>
    <row r="593" spans="1:5" x14ac:dyDescent="0.3">
      <c r="A593" s="41">
        <v>1590</v>
      </c>
      <c r="B593" s="44"/>
      <c r="C593" s="48"/>
      <c r="D593" s="34"/>
      <c r="E593" s="34"/>
    </row>
    <row r="594" spans="1:5" x14ac:dyDescent="0.3">
      <c r="A594" s="41">
        <v>1591</v>
      </c>
      <c r="B594" s="44"/>
      <c r="C594" s="48"/>
      <c r="D594" s="34"/>
      <c r="E594" s="34"/>
    </row>
    <row r="595" spans="1:5" x14ac:dyDescent="0.3">
      <c r="A595" s="41">
        <v>1592</v>
      </c>
      <c r="B595" s="44"/>
      <c r="C595" s="48"/>
      <c r="D595" s="34"/>
      <c r="E595" s="34"/>
    </row>
    <row r="596" spans="1:5" x14ac:dyDescent="0.3">
      <c r="A596" s="41">
        <v>1593</v>
      </c>
      <c r="B596" s="44"/>
      <c r="C596" s="48"/>
      <c r="D596" s="34"/>
      <c r="E596" s="34"/>
    </row>
    <row r="597" spans="1:5" x14ac:dyDescent="0.3">
      <c r="A597" s="41">
        <v>1594</v>
      </c>
      <c r="B597" s="44"/>
      <c r="C597" s="48"/>
      <c r="D597" s="34"/>
      <c r="E597" s="34"/>
    </row>
    <row r="598" spans="1:5" x14ac:dyDescent="0.3">
      <c r="A598" s="41">
        <v>1595</v>
      </c>
      <c r="B598" s="44"/>
      <c r="C598" s="48"/>
      <c r="D598" s="34"/>
      <c r="E598" s="34"/>
    </row>
    <row r="599" spans="1:5" x14ac:dyDescent="0.3">
      <c r="A599" s="41">
        <v>1596</v>
      </c>
      <c r="B599" s="44"/>
      <c r="C599" s="48"/>
      <c r="D599" s="34"/>
      <c r="E599" s="34"/>
    </row>
    <row r="600" spans="1:5" x14ac:dyDescent="0.3">
      <c r="A600" s="41">
        <v>1597</v>
      </c>
      <c r="B600" s="44"/>
      <c r="C600" s="48"/>
      <c r="D600" s="34"/>
      <c r="E600" s="34"/>
    </row>
    <row r="601" spans="1:5" x14ac:dyDescent="0.3">
      <c r="A601" s="41">
        <v>1598</v>
      </c>
      <c r="B601" s="44"/>
      <c r="C601" s="48"/>
      <c r="D601" s="34"/>
      <c r="E601" s="34"/>
    </row>
    <row r="602" spans="1:5" x14ac:dyDescent="0.3">
      <c r="A602" s="41">
        <v>1599</v>
      </c>
      <c r="B602" s="44"/>
      <c r="C602" s="48"/>
      <c r="D602" s="34"/>
      <c r="E602" s="34"/>
    </row>
    <row r="603" spans="1:5" x14ac:dyDescent="0.3">
      <c r="A603" s="41">
        <v>1600</v>
      </c>
      <c r="B603" s="44"/>
      <c r="C603" s="48"/>
      <c r="D603" s="34"/>
      <c r="E603" s="34"/>
    </row>
    <row r="604" spans="1:5" x14ac:dyDescent="0.3">
      <c r="A604" s="41">
        <v>1601</v>
      </c>
      <c r="B604" s="44"/>
      <c r="C604" s="48"/>
      <c r="D604" s="34"/>
      <c r="E604" s="34"/>
    </row>
    <row r="605" spans="1:5" x14ac:dyDescent="0.3">
      <c r="A605" s="41">
        <v>1602</v>
      </c>
      <c r="B605" s="44"/>
      <c r="C605" s="48"/>
      <c r="D605" s="34"/>
      <c r="E605" s="34"/>
    </row>
    <row r="606" spans="1:5" x14ac:dyDescent="0.3">
      <c r="A606" s="41">
        <v>1603</v>
      </c>
      <c r="B606" s="44"/>
      <c r="C606" s="48"/>
      <c r="D606" s="34"/>
      <c r="E606" s="34"/>
    </row>
    <row r="607" spans="1:5" x14ac:dyDescent="0.3">
      <c r="A607" s="41">
        <v>1604</v>
      </c>
      <c r="B607" s="44"/>
      <c r="C607" s="48"/>
      <c r="D607" s="34"/>
      <c r="E607" s="34"/>
    </row>
    <row r="608" spans="1:5" x14ac:dyDescent="0.3">
      <c r="A608" s="41">
        <v>1605</v>
      </c>
      <c r="B608" s="44"/>
      <c r="C608" s="48"/>
      <c r="D608" s="34"/>
      <c r="E608" s="34"/>
    </row>
    <row r="609" spans="1:5" x14ac:dyDescent="0.3">
      <c r="A609" s="41">
        <v>1606</v>
      </c>
      <c r="B609" s="44"/>
      <c r="C609" s="48"/>
      <c r="D609" s="34"/>
      <c r="E609" s="34"/>
    </row>
    <row r="610" spans="1:5" x14ac:dyDescent="0.3">
      <c r="A610" s="41">
        <v>1607</v>
      </c>
      <c r="B610" s="44"/>
      <c r="C610" s="48"/>
      <c r="D610" s="34"/>
      <c r="E610" s="34"/>
    </row>
    <row r="611" spans="1:5" x14ac:dyDescent="0.3">
      <c r="A611" s="41">
        <v>1608</v>
      </c>
      <c r="B611" s="44"/>
      <c r="C611" s="48"/>
      <c r="D611" s="34"/>
      <c r="E611" s="34"/>
    </row>
    <row r="612" spans="1:5" x14ac:dyDescent="0.3">
      <c r="A612" s="41">
        <v>1609</v>
      </c>
      <c r="B612" s="44"/>
      <c r="C612" s="48"/>
      <c r="D612" s="34"/>
      <c r="E612" s="34"/>
    </row>
    <row r="613" spans="1:5" x14ac:dyDescent="0.3">
      <c r="A613" s="41">
        <v>1610</v>
      </c>
      <c r="B613" s="44"/>
      <c r="C613" s="48"/>
      <c r="D613" s="34"/>
      <c r="E613" s="34"/>
    </row>
    <row r="614" spans="1:5" x14ac:dyDescent="0.3">
      <c r="A614" s="41">
        <v>1611</v>
      </c>
      <c r="B614" s="44"/>
      <c r="C614" s="48"/>
      <c r="D614" s="34"/>
      <c r="E614" s="34"/>
    </row>
    <row r="615" spans="1:5" x14ac:dyDescent="0.3">
      <c r="A615" s="41">
        <v>1612</v>
      </c>
      <c r="B615" s="44"/>
      <c r="C615" s="48"/>
      <c r="D615" s="34"/>
      <c r="E615" s="34"/>
    </row>
    <row r="616" spans="1:5" x14ac:dyDescent="0.3">
      <c r="A616" s="41">
        <v>1613</v>
      </c>
      <c r="B616" s="44"/>
      <c r="C616" s="48"/>
      <c r="D616" s="34"/>
      <c r="E616" s="34"/>
    </row>
    <row r="617" spans="1:5" x14ac:dyDescent="0.3">
      <c r="A617" s="41">
        <v>1614</v>
      </c>
      <c r="B617" s="44"/>
      <c r="C617" s="48"/>
      <c r="D617" s="34"/>
      <c r="E617" s="34"/>
    </row>
    <row r="618" spans="1:5" x14ac:dyDescent="0.3">
      <c r="A618" s="41">
        <v>1615</v>
      </c>
      <c r="B618" s="44"/>
      <c r="C618" s="48"/>
      <c r="D618" s="34"/>
      <c r="E618" s="34"/>
    </row>
    <row r="619" spans="1:5" x14ac:dyDescent="0.3">
      <c r="A619" s="41">
        <v>1616</v>
      </c>
      <c r="B619" s="44"/>
      <c r="C619" s="48"/>
      <c r="D619" s="34"/>
      <c r="E619" s="34"/>
    </row>
    <row r="620" spans="1:5" x14ac:dyDescent="0.3">
      <c r="A620" s="41">
        <v>1617</v>
      </c>
      <c r="B620" s="44"/>
      <c r="C620" s="48"/>
      <c r="D620" s="34"/>
      <c r="E620" s="34"/>
    </row>
    <row r="621" spans="1:5" x14ac:dyDescent="0.3">
      <c r="A621" s="41">
        <v>1618</v>
      </c>
      <c r="B621" s="44"/>
      <c r="C621" s="48"/>
      <c r="D621" s="34"/>
      <c r="E621" s="34"/>
    </row>
    <row r="622" spans="1:5" x14ac:dyDescent="0.3">
      <c r="A622" s="41">
        <v>1619</v>
      </c>
      <c r="B622" s="44"/>
      <c r="C622" s="48"/>
      <c r="D622" s="34"/>
      <c r="E622" s="34"/>
    </row>
    <row r="623" spans="1:5" x14ac:dyDescent="0.3">
      <c r="A623" s="41">
        <v>1620</v>
      </c>
      <c r="B623" s="44"/>
      <c r="C623" s="48"/>
      <c r="D623" s="34"/>
      <c r="E623" s="34"/>
    </row>
    <row r="624" spans="1:5" x14ac:dyDescent="0.3">
      <c r="A624" s="41">
        <v>1621</v>
      </c>
      <c r="B624" s="44"/>
      <c r="C624" s="48"/>
      <c r="D624" s="34"/>
      <c r="E624" s="34"/>
    </row>
    <row r="625" spans="1:5" x14ac:dyDescent="0.3">
      <c r="A625" s="41">
        <v>1622</v>
      </c>
      <c r="B625" s="44"/>
      <c r="C625" s="48"/>
      <c r="D625" s="34"/>
      <c r="E625" s="34"/>
    </row>
    <row r="626" spans="1:5" x14ac:dyDescent="0.3">
      <c r="A626" s="41">
        <v>1623</v>
      </c>
      <c r="B626" s="44"/>
      <c r="C626" s="48"/>
      <c r="D626" s="34"/>
      <c r="E626" s="34"/>
    </row>
    <row r="627" spans="1:5" x14ac:dyDescent="0.3">
      <c r="A627" s="41">
        <v>1624</v>
      </c>
      <c r="B627" s="44"/>
      <c r="C627" s="48"/>
      <c r="D627" s="34"/>
      <c r="E627" s="34"/>
    </row>
    <row r="628" spans="1:5" x14ac:dyDescent="0.3">
      <c r="A628" s="41">
        <v>1625</v>
      </c>
      <c r="B628" s="44"/>
      <c r="C628" s="48"/>
      <c r="D628" s="34"/>
      <c r="E628" s="34"/>
    </row>
    <row r="629" spans="1:5" x14ac:dyDescent="0.3">
      <c r="A629" s="41">
        <v>1626</v>
      </c>
      <c r="B629" s="44"/>
      <c r="C629" s="48"/>
      <c r="D629" s="34"/>
      <c r="E629" s="34"/>
    </row>
    <row r="630" spans="1:5" x14ac:dyDescent="0.3">
      <c r="A630" s="41">
        <v>1627</v>
      </c>
      <c r="B630" s="44"/>
      <c r="C630" s="48"/>
      <c r="D630" s="34"/>
      <c r="E630" s="34"/>
    </row>
    <row r="631" spans="1:5" x14ac:dyDescent="0.3">
      <c r="A631" s="41">
        <v>1628</v>
      </c>
      <c r="B631" s="44"/>
      <c r="C631" s="48"/>
      <c r="D631" s="34"/>
      <c r="E631" s="34"/>
    </row>
    <row r="632" spans="1:5" x14ac:dyDescent="0.3">
      <c r="A632" s="41">
        <v>1629</v>
      </c>
      <c r="B632" s="44"/>
      <c r="C632" s="48"/>
      <c r="D632" s="34"/>
      <c r="E632" s="34"/>
    </row>
    <row r="633" spans="1:5" x14ac:dyDescent="0.3">
      <c r="A633" s="41">
        <v>1630</v>
      </c>
      <c r="B633" s="44"/>
      <c r="C633" s="48"/>
      <c r="D633" s="34"/>
      <c r="E633" s="34"/>
    </row>
    <row r="634" spans="1:5" x14ac:dyDescent="0.3">
      <c r="A634" s="41">
        <v>1631</v>
      </c>
      <c r="B634" s="44"/>
      <c r="C634" s="48"/>
      <c r="D634" s="34"/>
      <c r="E634" s="34"/>
    </row>
    <row r="635" spans="1:5" x14ac:dyDescent="0.3">
      <c r="A635" s="41">
        <v>1632</v>
      </c>
      <c r="B635" s="44"/>
      <c r="C635" s="48"/>
      <c r="D635" s="34"/>
      <c r="E635" s="34"/>
    </row>
    <row r="636" spans="1:5" x14ac:dyDescent="0.3">
      <c r="A636" s="41">
        <v>1633</v>
      </c>
      <c r="B636" s="44"/>
      <c r="C636" s="48"/>
      <c r="D636" s="34"/>
      <c r="E636" s="34"/>
    </row>
    <row r="637" spans="1:5" x14ac:dyDescent="0.3">
      <c r="A637" s="41">
        <v>1634</v>
      </c>
      <c r="B637" s="44"/>
      <c r="C637" s="48"/>
      <c r="D637" s="34"/>
      <c r="E637" s="34"/>
    </row>
    <row r="638" spans="1:5" x14ac:dyDescent="0.3">
      <c r="A638" s="41">
        <v>1635</v>
      </c>
      <c r="B638" s="44"/>
      <c r="C638" s="48"/>
      <c r="D638" s="34"/>
      <c r="E638" s="34"/>
    </row>
    <row r="639" spans="1:5" x14ac:dyDescent="0.3">
      <c r="A639" s="41">
        <v>1636</v>
      </c>
      <c r="B639" s="44"/>
      <c r="C639" s="48"/>
      <c r="D639" s="34"/>
      <c r="E639" s="34"/>
    </row>
    <row r="640" spans="1:5" x14ac:dyDescent="0.3">
      <c r="A640" s="41">
        <v>1637</v>
      </c>
      <c r="B640" s="44"/>
      <c r="C640" s="48"/>
      <c r="D640" s="34"/>
      <c r="E640" s="34"/>
    </row>
    <row r="641" spans="1:5" x14ac:dyDescent="0.3">
      <c r="A641" s="41">
        <v>1638</v>
      </c>
      <c r="B641" s="44"/>
      <c r="C641" s="48"/>
      <c r="D641" s="34"/>
      <c r="E641" s="34"/>
    </row>
    <row r="642" spans="1:5" x14ac:dyDescent="0.3">
      <c r="A642" s="41">
        <v>1639</v>
      </c>
      <c r="B642" s="44"/>
      <c r="C642" s="48"/>
      <c r="D642" s="34"/>
      <c r="E642" s="34"/>
    </row>
    <row r="643" spans="1:5" x14ac:dyDescent="0.3">
      <c r="A643" s="41">
        <v>1640</v>
      </c>
      <c r="B643" s="44"/>
      <c r="C643" s="48"/>
      <c r="D643" s="34"/>
      <c r="E643" s="34"/>
    </row>
    <row r="644" spans="1:5" x14ac:dyDescent="0.3">
      <c r="A644" s="41">
        <v>1641</v>
      </c>
      <c r="B644" s="44"/>
      <c r="C644" s="48"/>
      <c r="D644" s="34"/>
      <c r="E644" s="34"/>
    </row>
    <row r="645" spans="1:5" x14ac:dyDescent="0.3">
      <c r="A645" s="41">
        <v>1642</v>
      </c>
      <c r="B645" s="44"/>
      <c r="C645" s="48"/>
      <c r="D645" s="34"/>
      <c r="E645" s="34"/>
    </row>
    <row r="646" spans="1:5" x14ac:dyDescent="0.3">
      <c r="A646" s="41">
        <v>1643</v>
      </c>
      <c r="B646" s="44"/>
      <c r="C646" s="48"/>
      <c r="D646" s="34"/>
      <c r="E646" s="34"/>
    </row>
    <row r="647" spans="1:5" x14ac:dyDescent="0.3">
      <c r="A647" s="41">
        <v>1644</v>
      </c>
      <c r="B647" s="44"/>
      <c r="C647" s="48"/>
      <c r="D647" s="34"/>
      <c r="E647" s="34"/>
    </row>
    <row r="648" spans="1:5" x14ac:dyDescent="0.3">
      <c r="A648" s="41">
        <v>1645</v>
      </c>
      <c r="B648" s="44"/>
      <c r="C648" s="48"/>
      <c r="D648" s="34"/>
      <c r="E648" s="34"/>
    </row>
    <row r="649" spans="1:5" x14ac:dyDescent="0.3">
      <c r="A649" s="41">
        <v>1646</v>
      </c>
      <c r="B649" s="44"/>
      <c r="C649" s="48"/>
      <c r="D649" s="34"/>
      <c r="E649" s="34"/>
    </row>
    <row r="650" spans="1:5" x14ac:dyDescent="0.3">
      <c r="A650" s="41">
        <v>1647</v>
      </c>
      <c r="B650" s="44"/>
      <c r="C650" s="48"/>
      <c r="D650" s="34"/>
      <c r="E650" s="34"/>
    </row>
    <row r="651" spans="1:5" x14ac:dyDescent="0.3">
      <c r="A651" s="41">
        <v>1648</v>
      </c>
      <c r="B651" s="44"/>
      <c r="C651" s="48"/>
      <c r="D651" s="34"/>
      <c r="E651" s="34"/>
    </row>
    <row r="652" spans="1:5" x14ac:dyDescent="0.3">
      <c r="A652" s="41">
        <v>1649</v>
      </c>
      <c r="B652" s="44"/>
      <c r="C652" s="48"/>
      <c r="D652" s="34"/>
      <c r="E652" s="34"/>
    </row>
    <row r="653" spans="1:5" x14ac:dyDescent="0.3">
      <c r="A653" s="41">
        <v>1650</v>
      </c>
      <c r="B653" s="44"/>
      <c r="C653" s="48"/>
      <c r="D653" s="34"/>
      <c r="E653" s="34"/>
    </row>
    <row r="654" spans="1:5" x14ac:dyDescent="0.3">
      <c r="A654" s="41">
        <v>1651</v>
      </c>
      <c r="B654" s="44"/>
      <c r="C654" s="48"/>
      <c r="D654" s="34"/>
      <c r="E654" s="34"/>
    </row>
    <row r="655" spans="1:5" x14ac:dyDescent="0.3">
      <c r="A655" s="41">
        <v>1652</v>
      </c>
      <c r="B655" s="44"/>
      <c r="C655" s="48"/>
      <c r="D655" s="34"/>
      <c r="E655" s="34"/>
    </row>
    <row r="656" spans="1:5" x14ac:dyDescent="0.3">
      <c r="A656" s="41">
        <v>1653</v>
      </c>
      <c r="B656" s="44"/>
      <c r="C656" s="48"/>
      <c r="D656" s="34"/>
      <c r="E656" s="34"/>
    </row>
    <row r="657" spans="1:5" x14ac:dyDescent="0.3">
      <c r="A657" s="41">
        <v>1654</v>
      </c>
      <c r="B657" s="44"/>
      <c r="C657" s="48"/>
      <c r="D657" s="34"/>
      <c r="E657" s="34"/>
    </row>
    <row r="658" spans="1:5" x14ac:dyDescent="0.3">
      <c r="A658" s="41">
        <v>1655</v>
      </c>
      <c r="B658" s="44"/>
      <c r="C658" s="48"/>
      <c r="D658" s="34"/>
      <c r="E658" s="34"/>
    </row>
    <row r="659" spans="1:5" x14ac:dyDescent="0.3">
      <c r="A659" s="41">
        <v>1656</v>
      </c>
      <c r="B659" s="44"/>
      <c r="C659" s="48"/>
      <c r="D659" s="34"/>
      <c r="E659" s="34"/>
    </row>
    <row r="660" spans="1:5" x14ac:dyDescent="0.3">
      <c r="A660" s="41">
        <v>1657</v>
      </c>
      <c r="B660" s="44"/>
      <c r="C660" s="48"/>
      <c r="D660" s="34"/>
      <c r="E660" s="34"/>
    </row>
    <row r="661" spans="1:5" x14ac:dyDescent="0.3">
      <c r="A661" s="41">
        <v>1658</v>
      </c>
      <c r="B661" s="44"/>
      <c r="C661" s="48"/>
      <c r="D661" s="34"/>
      <c r="E661" s="34"/>
    </row>
    <row r="662" spans="1:5" x14ac:dyDescent="0.3">
      <c r="A662" s="41">
        <v>1659</v>
      </c>
      <c r="B662" s="44"/>
      <c r="C662" s="48"/>
      <c r="D662" s="34"/>
      <c r="E662" s="34"/>
    </row>
    <row r="663" spans="1:5" x14ac:dyDescent="0.3">
      <c r="A663" s="41">
        <v>1660</v>
      </c>
      <c r="B663" s="44"/>
      <c r="C663" s="48"/>
      <c r="D663" s="34"/>
      <c r="E663" s="34"/>
    </row>
    <row r="664" spans="1:5" x14ac:dyDescent="0.3">
      <c r="A664" s="41">
        <v>1661</v>
      </c>
      <c r="B664" s="44"/>
      <c r="C664" s="48"/>
      <c r="D664" s="34"/>
      <c r="E664" s="34"/>
    </row>
    <row r="665" spans="1:5" x14ac:dyDescent="0.3">
      <c r="A665" s="41">
        <v>1662</v>
      </c>
      <c r="B665" s="44"/>
      <c r="C665" s="48"/>
      <c r="D665" s="34"/>
      <c r="E665" s="34"/>
    </row>
    <row r="666" spans="1:5" x14ac:dyDescent="0.3">
      <c r="A666" s="41">
        <v>1663</v>
      </c>
      <c r="B666" s="44"/>
      <c r="C666" s="48"/>
      <c r="D666" s="34"/>
      <c r="E666" s="34"/>
    </row>
    <row r="667" spans="1:5" x14ac:dyDescent="0.3">
      <c r="A667" s="41">
        <v>1664</v>
      </c>
      <c r="B667" s="44"/>
      <c r="C667" s="48"/>
      <c r="D667" s="34"/>
      <c r="E667" s="34"/>
    </row>
    <row r="668" spans="1:5" x14ac:dyDescent="0.3">
      <c r="A668" s="41">
        <v>1665</v>
      </c>
      <c r="B668" s="44"/>
      <c r="C668" s="48"/>
      <c r="D668" s="34"/>
      <c r="E668" s="34"/>
    </row>
    <row r="669" spans="1:5" x14ac:dyDescent="0.3">
      <c r="A669" s="41">
        <v>1666</v>
      </c>
      <c r="B669" s="44"/>
      <c r="C669" s="48"/>
      <c r="D669" s="34"/>
      <c r="E669" s="34"/>
    </row>
    <row r="670" spans="1:5" x14ac:dyDescent="0.3">
      <c r="A670" s="41">
        <v>1667</v>
      </c>
      <c r="B670" s="44"/>
      <c r="C670" s="48"/>
      <c r="D670" s="34"/>
      <c r="E670" s="34"/>
    </row>
    <row r="671" spans="1:5" x14ac:dyDescent="0.3">
      <c r="A671" s="41">
        <v>1668</v>
      </c>
      <c r="B671" s="44"/>
      <c r="C671" s="48"/>
      <c r="D671" s="34"/>
      <c r="E671" s="34"/>
    </row>
    <row r="672" spans="1:5" x14ac:dyDescent="0.3">
      <c r="A672" s="41">
        <v>1669</v>
      </c>
      <c r="B672" s="44"/>
      <c r="C672" s="48"/>
      <c r="D672" s="34"/>
      <c r="E672" s="34"/>
    </row>
    <row r="673" spans="1:5" x14ac:dyDescent="0.3">
      <c r="A673" s="41">
        <v>1670</v>
      </c>
      <c r="B673" s="44"/>
      <c r="C673" s="48"/>
      <c r="D673" s="34"/>
      <c r="E673" s="34"/>
    </row>
    <row r="674" spans="1:5" x14ac:dyDescent="0.3">
      <c r="A674" s="41">
        <v>1671</v>
      </c>
      <c r="B674" s="44"/>
      <c r="C674" s="48"/>
      <c r="D674" s="34"/>
      <c r="E674" s="34"/>
    </row>
    <row r="675" spans="1:5" x14ac:dyDescent="0.3">
      <c r="A675" s="41">
        <v>1672</v>
      </c>
      <c r="B675" s="44"/>
      <c r="C675" s="48"/>
      <c r="D675" s="34"/>
      <c r="E675" s="34"/>
    </row>
    <row r="676" spans="1:5" x14ac:dyDescent="0.3">
      <c r="A676" s="41">
        <v>1673</v>
      </c>
      <c r="B676" s="44"/>
      <c r="C676" s="48"/>
      <c r="D676" s="34"/>
      <c r="E676" s="34"/>
    </row>
    <row r="677" spans="1:5" x14ac:dyDescent="0.3">
      <c r="A677" s="41">
        <v>1674</v>
      </c>
      <c r="B677" s="44"/>
      <c r="C677" s="48"/>
      <c r="D677" s="34"/>
      <c r="E677" s="34"/>
    </row>
    <row r="678" spans="1:5" x14ac:dyDescent="0.3">
      <c r="A678" s="41">
        <v>1675</v>
      </c>
      <c r="B678" s="44"/>
      <c r="C678" s="48"/>
      <c r="D678" s="34"/>
      <c r="E678" s="34"/>
    </row>
    <row r="679" spans="1:5" x14ac:dyDescent="0.3">
      <c r="A679" s="41">
        <v>1676</v>
      </c>
      <c r="B679" s="44"/>
      <c r="C679" s="48"/>
      <c r="D679" s="34"/>
      <c r="E679" s="34"/>
    </row>
    <row r="680" spans="1:5" x14ac:dyDescent="0.3">
      <c r="A680" s="41">
        <v>1677</v>
      </c>
      <c r="B680" s="44"/>
      <c r="C680" s="48"/>
      <c r="D680" s="34"/>
      <c r="E680" s="34"/>
    </row>
    <row r="681" spans="1:5" x14ac:dyDescent="0.3">
      <c r="A681" s="41">
        <v>1678</v>
      </c>
      <c r="B681" s="44"/>
      <c r="C681" s="48"/>
      <c r="D681" s="34"/>
      <c r="E681" s="34"/>
    </row>
    <row r="682" spans="1:5" x14ac:dyDescent="0.3">
      <c r="A682" s="41">
        <v>1679</v>
      </c>
      <c r="B682" s="44"/>
      <c r="C682" s="48"/>
      <c r="D682" s="34"/>
      <c r="E682" s="34"/>
    </row>
    <row r="683" spans="1:5" x14ac:dyDescent="0.3">
      <c r="A683" s="41">
        <v>1680</v>
      </c>
      <c r="B683" s="44"/>
      <c r="C683" s="48"/>
      <c r="D683" s="34"/>
      <c r="E683" s="34"/>
    </row>
    <row r="684" spans="1:5" x14ac:dyDescent="0.3">
      <c r="A684" s="41">
        <v>1681</v>
      </c>
      <c r="B684" s="44"/>
      <c r="C684" s="48"/>
      <c r="D684" s="34"/>
      <c r="E684" s="34"/>
    </row>
    <row r="685" spans="1:5" x14ac:dyDescent="0.3">
      <c r="A685" s="41">
        <v>1682</v>
      </c>
      <c r="B685" s="44"/>
      <c r="C685" s="48"/>
      <c r="D685" s="34"/>
      <c r="E685" s="34"/>
    </row>
    <row r="686" spans="1:5" x14ac:dyDescent="0.3">
      <c r="A686" s="41">
        <v>1683</v>
      </c>
      <c r="B686" s="44"/>
      <c r="C686" s="48"/>
      <c r="D686" s="34"/>
      <c r="E686" s="34"/>
    </row>
    <row r="687" spans="1:5" x14ac:dyDescent="0.3">
      <c r="A687" s="41">
        <v>1684</v>
      </c>
      <c r="B687" s="44"/>
      <c r="C687" s="48"/>
      <c r="D687" s="34"/>
      <c r="E687" s="34"/>
    </row>
    <row r="688" spans="1:5" x14ac:dyDescent="0.3">
      <c r="A688" s="41">
        <v>1685</v>
      </c>
      <c r="B688" s="44"/>
      <c r="C688" s="48"/>
      <c r="D688" s="34"/>
      <c r="E688" s="34"/>
    </row>
    <row r="689" spans="1:5" x14ac:dyDescent="0.3">
      <c r="A689" s="41">
        <v>1686</v>
      </c>
      <c r="B689" s="44"/>
      <c r="C689" s="48"/>
      <c r="D689" s="34"/>
      <c r="E689" s="34"/>
    </row>
    <row r="690" spans="1:5" x14ac:dyDescent="0.3">
      <c r="A690" s="41">
        <v>1687</v>
      </c>
      <c r="B690" s="44"/>
      <c r="C690" s="48"/>
      <c r="D690" s="34"/>
      <c r="E690" s="34"/>
    </row>
    <row r="691" spans="1:5" x14ac:dyDescent="0.3">
      <c r="A691" s="41">
        <v>1688</v>
      </c>
      <c r="B691" s="44"/>
      <c r="C691" s="48"/>
      <c r="D691" s="34"/>
      <c r="E691" s="34"/>
    </row>
    <row r="692" spans="1:5" x14ac:dyDescent="0.3">
      <c r="A692" s="41">
        <v>1689</v>
      </c>
      <c r="B692" s="44"/>
      <c r="C692" s="48"/>
      <c r="D692" s="34"/>
      <c r="E692" s="34"/>
    </row>
    <row r="693" spans="1:5" x14ac:dyDescent="0.3">
      <c r="A693" s="41">
        <v>1690</v>
      </c>
      <c r="B693" s="44"/>
      <c r="C693" s="48"/>
      <c r="D693" s="34"/>
      <c r="E693" s="34"/>
    </row>
    <row r="694" spans="1:5" x14ac:dyDescent="0.3">
      <c r="A694" s="41">
        <v>1691</v>
      </c>
      <c r="B694" s="44"/>
      <c r="C694" s="48"/>
      <c r="D694" s="34"/>
      <c r="E694" s="34"/>
    </row>
    <row r="695" spans="1:5" x14ac:dyDescent="0.3">
      <c r="A695" s="41">
        <v>1692</v>
      </c>
      <c r="B695" s="44"/>
      <c r="C695" s="48"/>
      <c r="D695" s="34"/>
      <c r="E695" s="34"/>
    </row>
    <row r="696" spans="1:5" x14ac:dyDescent="0.3">
      <c r="A696" s="41">
        <v>1693</v>
      </c>
      <c r="B696" s="44"/>
      <c r="C696" s="48"/>
      <c r="D696" s="34"/>
      <c r="E696" s="34"/>
    </row>
    <row r="697" spans="1:5" x14ac:dyDescent="0.3">
      <c r="A697" s="41">
        <v>1694</v>
      </c>
      <c r="B697" s="44"/>
      <c r="C697" s="48"/>
      <c r="D697" s="34"/>
      <c r="E697" s="34"/>
    </row>
    <row r="698" spans="1:5" x14ac:dyDescent="0.3">
      <c r="A698" s="41">
        <v>1695</v>
      </c>
      <c r="B698" s="44"/>
      <c r="C698" s="48"/>
      <c r="D698" s="34"/>
      <c r="E698" s="34"/>
    </row>
    <row r="699" spans="1:5" x14ac:dyDescent="0.3">
      <c r="A699" s="41">
        <v>1696</v>
      </c>
      <c r="B699" s="44"/>
      <c r="C699" s="48"/>
      <c r="D699" s="34"/>
      <c r="E699" s="34"/>
    </row>
    <row r="700" spans="1:5" x14ac:dyDescent="0.3">
      <c r="A700" s="41">
        <v>1697</v>
      </c>
      <c r="B700" s="44"/>
      <c r="C700" s="48"/>
      <c r="D700" s="34"/>
      <c r="E700" s="34"/>
    </row>
    <row r="701" spans="1:5" x14ac:dyDescent="0.3">
      <c r="A701" s="41">
        <v>1698</v>
      </c>
      <c r="B701" s="44"/>
      <c r="C701" s="48"/>
      <c r="D701" s="34"/>
      <c r="E701" s="34"/>
    </row>
    <row r="702" spans="1:5" x14ac:dyDescent="0.3">
      <c r="A702" s="41">
        <v>1699</v>
      </c>
      <c r="B702" s="44"/>
      <c r="C702" s="48"/>
      <c r="D702" s="34"/>
      <c r="E702" s="34"/>
    </row>
    <row r="703" spans="1:5" x14ac:dyDescent="0.3">
      <c r="A703" s="41">
        <v>1700</v>
      </c>
      <c r="B703" s="44"/>
      <c r="C703" s="48"/>
      <c r="D703" s="34"/>
      <c r="E703" s="34"/>
    </row>
    <row r="704" spans="1:5" x14ac:dyDescent="0.3">
      <c r="A704" s="41">
        <v>1701</v>
      </c>
      <c r="B704" s="44"/>
      <c r="C704" s="48"/>
      <c r="D704" s="34"/>
      <c r="E704" s="34"/>
    </row>
    <row r="705" spans="1:5" x14ac:dyDescent="0.3">
      <c r="A705" s="41">
        <v>1702</v>
      </c>
      <c r="B705" s="44"/>
      <c r="C705" s="48"/>
      <c r="D705" s="34"/>
      <c r="E705" s="34"/>
    </row>
    <row r="706" spans="1:5" x14ac:dyDescent="0.3">
      <c r="A706" s="41">
        <v>1703</v>
      </c>
      <c r="B706" s="44"/>
      <c r="C706" s="48"/>
      <c r="D706" s="34"/>
      <c r="E706" s="34"/>
    </row>
    <row r="707" spans="1:5" x14ac:dyDescent="0.3">
      <c r="A707" s="41">
        <v>1704</v>
      </c>
      <c r="B707" s="44"/>
      <c r="C707" s="48"/>
      <c r="D707" s="34"/>
      <c r="E707" s="34"/>
    </row>
    <row r="708" spans="1:5" x14ac:dyDescent="0.3">
      <c r="A708" s="41">
        <v>1705</v>
      </c>
      <c r="B708" s="44"/>
      <c r="C708" s="48"/>
      <c r="D708" s="34"/>
      <c r="E708" s="34"/>
    </row>
    <row r="709" spans="1:5" x14ac:dyDescent="0.3">
      <c r="A709" s="41">
        <v>1706</v>
      </c>
      <c r="B709" s="44"/>
      <c r="C709" s="48"/>
      <c r="D709" s="34"/>
      <c r="E709" s="34"/>
    </row>
    <row r="710" spans="1:5" x14ac:dyDescent="0.3">
      <c r="A710" s="41">
        <v>1707</v>
      </c>
      <c r="B710" s="44"/>
      <c r="C710" s="48"/>
      <c r="D710" s="34"/>
      <c r="E710" s="34"/>
    </row>
    <row r="711" spans="1:5" x14ac:dyDescent="0.3">
      <c r="A711" s="41">
        <v>1708</v>
      </c>
      <c r="B711" s="44"/>
      <c r="C711" s="48"/>
      <c r="D711" s="34"/>
      <c r="E711" s="34"/>
    </row>
    <row r="712" spans="1:5" x14ac:dyDescent="0.3">
      <c r="A712" s="41">
        <v>1709</v>
      </c>
      <c r="B712" s="44"/>
      <c r="C712" s="48"/>
      <c r="D712" s="34"/>
      <c r="E712" s="34"/>
    </row>
    <row r="713" spans="1:5" x14ac:dyDescent="0.3">
      <c r="A713" s="41">
        <v>1710</v>
      </c>
      <c r="B713" s="44"/>
      <c r="C713" s="48"/>
      <c r="D713" s="34"/>
      <c r="E713" s="34"/>
    </row>
    <row r="714" spans="1:5" x14ac:dyDescent="0.3">
      <c r="A714" s="41">
        <v>1711</v>
      </c>
      <c r="B714" s="44"/>
      <c r="C714" s="48"/>
      <c r="D714" s="34"/>
      <c r="E714" s="34"/>
    </row>
    <row r="715" spans="1:5" x14ac:dyDescent="0.3">
      <c r="A715" s="41">
        <v>1712</v>
      </c>
      <c r="B715" s="44"/>
      <c r="C715" s="48"/>
      <c r="D715" s="34"/>
      <c r="E715" s="34"/>
    </row>
    <row r="716" spans="1:5" x14ac:dyDescent="0.3">
      <c r="A716" s="41">
        <v>1713</v>
      </c>
      <c r="B716" s="44"/>
      <c r="C716" s="48"/>
      <c r="D716" s="34"/>
      <c r="E716" s="34"/>
    </row>
    <row r="717" spans="1:5" x14ac:dyDescent="0.3">
      <c r="A717" s="41">
        <v>1714</v>
      </c>
      <c r="B717" s="44"/>
      <c r="C717" s="48"/>
      <c r="D717" s="34"/>
      <c r="E717" s="34"/>
    </row>
    <row r="718" spans="1:5" x14ac:dyDescent="0.3">
      <c r="A718" s="41">
        <v>1715</v>
      </c>
      <c r="B718" s="44"/>
      <c r="C718" s="48"/>
      <c r="D718" s="34"/>
      <c r="E718" s="34"/>
    </row>
    <row r="719" spans="1:5" x14ac:dyDescent="0.3">
      <c r="A719" s="41">
        <v>1716</v>
      </c>
      <c r="B719" s="44"/>
      <c r="C719" s="48"/>
      <c r="D719" s="34"/>
      <c r="E719" s="34"/>
    </row>
    <row r="720" spans="1:5" x14ac:dyDescent="0.3">
      <c r="A720" s="41">
        <v>1717</v>
      </c>
      <c r="B720" s="44"/>
      <c r="C720" s="48"/>
      <c r="D720" s="34"/>
      <c r="E720" s="34"/>
    </row>
    <row r="721" spans="1:5" x14ac:dyDescent="0.3">
      <c r="A721" s="41">
        <v>1718</v>
      </c>
      <c r="B721" s="44"/>
      <c r="C721" s="48"/>
      <c r="D721" s="34"/>
      <c r="E721" s="34"/>
    </row>
    <row r="722" spans="1:5" x14ac:dyDescent="0.3">
      <c r="A722" s="41">
        <v>1719</v>
      </c>
      <c r="B722" s="44"/>
      <c r="C722" s="48"/>
      <c r="D722" s="34"/>
      <c r="E722" s="34"/>
    </row>
    <row r="723" spans="1:5" x14ac:dyDescent="0.3">
      <c r="A723" s="41">
        <v>1720</v>
      </c>
      <c r="B723" s="44"/>
      <c r="C723" s="48"/>
      <c r="D723" s="34"/>
      <c r="E723" s="34"/>
    </row>
    <row r="724" spans="1:5" x14ac:dyDescent="0.3">
      <c r="A724" s="41">
        <v>1721</v>
      </c>
      <c r="B724" s="44"/>
      <c r="C724" s="48"/>
      <c r="D724" s="34"/>
      <c r="E724" s="34"/>
    </row>
    <row r="725" spans="1:5" x14ac:dyDescent="0.3">
      <c r="A725" s="41">
        <v>1722</v>
      </c>
      <c r="B725" s="44"/>
      <c r="C725" s="48"/>
      <c r="D725" s="34"/>
      <c r="E725" s="34"/>
    </row>
    <row r="726" spans="1:5" x14ac:dyDescent="0.3">
      <c r="A726" s="41">
        <v>1723</v>
      </c>
      <c r="B726" s="44"/>
      <c r="C726" s="48"/>
      <c r="D726" s="34"/>
      <c r="E726" s="34"/>
    </row>
    <row r="727" spans="1:5" x14ac:dyDescent="0.3">
      <c r="A727" s="41">
        <v>1724</v>
      </c>
      <c r="B727" s="44"/>
      <c r="C727" s="48"/>
      <c r="D727" s="34"/>
      <c r="E727" s="34"/>
    </row>
    <row r="728" spans="1:5" x14ac:dyDescent="0.3">
      <c r="A728" s="41">
        <v>1725</v>
      </c>
      <c r="B728" s="44"/>
      <c r="C728" s="48"/>
      <c r="D728" s="34"/>
      <c r="E728" s="34"/>
    </row>
    <row r="729" spans="1:5" x14ac:dyDescent="0.3">
      <c r="A729" s="41">
        <v>1726</v>
      </c>
      <c r="B729" s="44"/>
      <c r="C729" s="48"/>
      <c r="D729" s="34"/>
      <c r="E729" s="34"/>
    </row>
    <row r="730" spans="1:5" x14ac:dyDescent="0.3">
      <c r="A730" s="41">
        <v>1727</v>
      </c>
      <c r="B730" s="44"/>
      <c r="C730" s="48"/>
      <c r="D730" s="34"/>
      <c r="E730" s="34"/>
    </row>
    <row r="731" spans="1:5" x14ac:dyDescent="0.3">
      <c r="A731" s="41">
        <v>1728</v>
      </c>
      <c r="B731" s="44"/>
      <c r="C731" s="48"/>
      <c r="D731" s="34"/>
      <c r="E731" s="34"/>
    </row>
    <row r="732" spans="1:5" x14ac:dyDescent="0.3">
      <c r="A732" s="41">
        <v>1729</v>
      </c>
      <c r="B732" s="44"/>
      <c r="C732" s="48"/>
      <c r="D732" s="34"/>
      <c r="E732" s="34"/>
    </row>
    <row r="733" spans="1:5" x14ac:dyDescent="0.3">
      <c r="A733" s="41">
        <v>1730</v>
      </c>
      <c r="B733" s="44"/>
      <c r="C733" s="48"/>
      <c r="D733" s="34"/>
      <c r="E733" s="34"/>
    </row>
    <row r="734" spans="1:5" x14ac:dyDescent="0.3">
      <c r="A734" s="41">
        <v>1731</v>
      </c>
      <c r="B734" s="44"/>
      <c r="C734" s="48"/>
      <c r="D734" s="34"/>
      <c r="E734" s="34"/>
    </row>
    <row r="735" spans="1:5" x14ac:dyDescent="0.3">
      <c r="A735" s="41">
        <v>1732</v>
      </c>
      <c r="B735" s="44"/>
      <c r="C735" s="48"/>
      <c r="D735" s="34"/>
      <c r="E735" s="34"/>
    </row>
    <row r="736" spans="1:5" x14ac:dyDescent="0.3">
      <c r="A736" s="41">
        <v>1733</v>
      </c>
      <c r="B736" s="44"/>
      <c r="C736" s="48"/>
      <c r="D736" s="34"/>
      <c r="E736" s="34"/>
    </row>
    <row r="737" spans="1:5" x14ac:dyDescent="0.3">
      <c r="A737" s="41">
        <v>1734</v>
      </c>
      <c r="B737" s="44"/>
      <c r="C737" s="48"/>
      <c r="D737" s="34"/>
      <c r="E737" s="34"/>
    </row>
    <row r="738" spans="1:5" x14ac:dyDescent="0.3">
      <c r="A738" s="41">
        <v>1735</v>
      </c>
      <c r="B738" s="44"/>
      <c r="C738" s="48"/>
      <c r="D738" s="34"/>
      <c r="E738" s="34"/>
    </row>
    <row r="739" spans="1:5" x14ac:dyDescent="0.3">
      <c r="A739" s="41">
        <v>1736</v>
      </c>
      <c r="B739" s="44"/>
      <c r="C739" s="48"/>
      <c r="D739" s="34"/>
      <c r="E739" s="34"/>
    </row>
    <row r="740" spans="1:5" x14ac:dyDescent="0.3">
      <c r="A740" s="41">
        <v>1737</v>
      </c>
      <c r="B740" s="44"/>
      <c r="C740" s="48"/>
      <c r="D740" s="34"/>
      <c r="E740" s="34"/>
    </row>
    <row r="741" spans="1:5" x14ac:dyDescent="0.3">
      <c r="A741" s="41">
        <v>1738</v>
      </c>
      <c r="B741" s="44"/>
      <c r="C741" s="48"/>
      <c r="D741" s="34"/>
      <c r="E741" s="34"/>
    </row>
    <row r="742" spans="1:5" x14ac:dyDescent="0.3">
      <c r="A742" s="41">
        <v>1739</v>
      </c>
      <c r="B742" s="44"/>
      <c r="C742" s="48"/>
      <c r="D742" s="34"/>
      <c r="E742" s="34"/>
    </row>
    <row r="743" spans="1:5" x14ac:dyDescent="0.3">
      <c r="A743" s="41">
        <v>1740</v>
      </c>
      <c r="B743" s="44"/>
      <c r="C743" s="48"/>
      <c r="D743" s="34"/>
      <c r="E743" s="34"/>
    </row>
    <row r="744" spans="1:5" x14ac:dyDescent="0.3">
      <c r="A744" s="41">
        <v>1741</v>
      </c>
      <c r="B744" s="44"/>
      <c r="C744" s="48"/>
      <c r="D744" s="34"/>
      <c r="E744" s="34"/>
    </row>
    <row r="745" spans="1:5" x14ac:dyDescent="0.3">
      <c r="A745" s="41">
        <v>1742</v>
      </c>
      <c r="B745" s="44"/>
      <c r="C745" s="48"/>
      <c r="D745" s="34"/>
      <c r="E745" s="34"/>
    </row>
    <row r="746" spans="1:5" x14ac:dyDescent="0.3">
      <c r="A746" s="41">
        <v>1743</v>
      </c>
      <c r="B746" s="44"/>
      <c r="C746" s="48"/>
      <c r="D746" s="34"/>
      <c r="E746" s="34"/>
    </row>
    <row r="747" spans="1:5" x14ac:dyDescent="0.3">
      <c r="A747" s="41">
        <v>1744</v>
      </c>
      <c r="B747" s="44"/>
      <c r="C747" s="48"/>
      <c r="D747" s="34"/>
      <c r="E747" s="34"/>
    </row>
    <row r="748" spans="1:5" x14ac:dyDescent="0.3">
      <c r="A748" s="41">
        <v>1745</v>
      </c>
      <c r="B748" s="44"/>
      <c r="C748" s="48"/>
      <c r="D748" s="34"/>
      <c r="E748" s="34"/>
    </row>
    <row r="749" spans="1:5" x14ac:dyDescent="0.3">
      <c r="A749" s="41">
        <v>1746</v>
      </c>
      <c r="B749" s="44"/>
      <c r="C749" s="48"/>
      <c r="D749" s="34"/>
      <c r="E749" s="34"/>
    </row>
    <row r="750" spans="1:5" x14ac:dyDescent="0.3">
      <c r="A750" s="41">
        <v>1747</v>
      </c>
      <c r="B750" s="44"/>
      <c r="C750" s="48"/>
      <c r="D750" s="34"/>
      <c r="E750" s="34"/>
    </row>
    <row r="751" spans="1:5" x14ac:dyDescent="0.3">
      <c r="A751" s="41">
        <v>1748</v>
      </c>
      <c r="B751" s="44"/>
      <c r="C751" s="48"/>
      <c r="D751" s="34"/>
      <c r="E751" s="34"/>
    </row>
    <row r="752" spans="1:5" x14ac:dyDescent="0.3">
      <c r="A752" s="41">
        <v>1749</v>
      </c>
      <c r="B752" s="44"/>
      <c r="C752" s="48"/>
      <c r="D752" s="34"/>
      <c r="E752" s="34"/>
    </row>
    <row r="753" spans="1:5" x14ac:dyDescent="0.3">
      <c r="A753" s="41">
        <v>1750</v>
      </c>
      <c r="B753" s="44"/>
      <c r="C753" s="48"/>
      <c r="D753" s="34"/>
      <c r="E753" s="34"/>
    </row>
    <row r="754" spans="1:5" x14ac:dyDescent="0.3">
      <c r="A754" s="41">
        <v>1751</v>
      </c>
      <c r="B754" s="44"/>
      <c r="C754" s="48"/>
      <c r="D754" s="34"/>
      <c r="E754" s="34"/>
    </row>
    <row r="755" spans="1:5" x14ac:dyDescent="0.3">
      <c r="A755" s="41">
        <v>1752</v>
      </c>
      <c r="B755" s="44"/>
      <c r="C755" s="48"/>
      <c r="D755" s="34"/>
      <c r="E755" s="34"/>
    </row>
    <row r="756" spans="1:5" x14ac:dyDescent="0.3">
      <c r="A756" s="41">
        <v>1753</v>
      </c>
      <c r="B756" s="44"/>
      <c r="C756" s="48"/>
      <c r="D756" s="34"/>
      <c r="E756" s="34"/>
    </row>
    <row r="757" spans="1:5" x14ac:dyDescent="0.3">
      <c r="A757" s="41">
        <v>1754</v>
      </c>
      <c r="B757" s="44"/>
      <c r="C757" s="48"/>
      <c r="D757" s="34"/>
      <c r="E757" s="34"/>
    </row>
    <row r="758" spans="1:5" x14ac:dyDescent="0.3">
      <c r="A758" s="41">
        <v>1755</v>
      </c>
      <c r="B758" s="44"/>
      <c r="C758" s="48"/>
      <c r="D758" s="34"/>
      <c r="E758" s="34"/>
    </row>
    <row r="759" spans="1:5" x14ac:dyDescent="0.3">
      <c r="A759" s="41">
        <v>1756</v>
      </c>
      <c r="B759" s="44"/>
      <c r="C759" s="48"/>
      <c r="D759" s="34"/>
      <c r="E759" s="34"/>
    </row>
    <row r="760" spans="1:5" x14ac:dyDescent="0.3">
      <c r="A760" s="41">
        <v>1757</v>
      </c>
      <c r="B760" s="44"/>
      <c r="C760" s="48"/>
      <c r="D760" s="34"/>
      <c r="E760" s="34"/>
    </row>
    <row r="761" spans="1:5" x14ac:dyDescent="0.3">
      <c r="A761" s="41">
        <v>1758</v>
      </c>
      <c r="B761" s="44"/>
      <c r="C761" s="48"/>
      <c r="D761" s="34"/>
      <c r="E761" s="34"/>
    </row>
    <row r="762" spans="1:5" x14ac:dyDescent="0.3">
      <c r="A762" s="41">
        <v>1759</v>
      </c>
      <c r="B762" s="44"/>
      <c r="C762" s="48"/>
      <c r="D762" s="34"/>
      <c r="E762" s="34"/>
    </row>
    <row r="763" spans="1:5" x14ac:dyDescent="0.3">
      <c r="A763" s="41">
        <v>1760</v>
      </c>
      <c r="B763" s="44"/>
      <c r="C763" s="48"/>
      <c r="D763" s="34"/>
      <c r="E763" s="34"/>
    </row>
    <row r="764" spans="1:5" x14ac:dyDescent="0.3">
      <c r="A764" s="41">
        <v>1761</v>
      </c>
      <c r="B764" s="44"/>
      <c r="C764" s="48"/>
      <c r="D764" s="34"/>
      <c r="E764" s="34"/>
    </row>
    <row r="765" spans="1:5" x14ac:dyDescent="0.3">
      <c r="A765" s="41">
        <v>1762</v>
      </c>
      <c r="B765" s="44"/>
      <c r="C765" s="48"/>
      <c r="D765" s="34"/>
      <c r="E765" s="34"/>
    </row>
    <row r="766" spans="1:5" x14ac:dyDescent="0.3">
      <c r="A766" s="41">
        <v>1763</v>
      </c>
      <c r="B766" s="44"/>
      <c r="C766" s="48"/>
      <c r="D766" s="34"/>
      <c r="E766" s="34"/>
    </row>
    <row r="767" spans="1:5" x14ac:dyDescent="0.3">
      <c r="A767" s="41">
        <v>1764</v>
      </c>
      <c r="B767" s="44"/>
      <c r="C767" s="48"/>
      <c r="D767" s="34"/>
      <c r="E767" s="34"/>
    </row>
    <row r="768" spans="1:5" x14ac:dyDescent="0.3">
      <c r="A768" s="41">
        <v>1765</v>
      </c>
      <c r="B768" s="44"/>
      <c r="C768" s="48"/>
      <c r="D768" s="34"/>
      <c r="E768" s="34"/>
    </row>
    <row r="769" spans="1:5" x14ac:dyDescent="0.3">
      <c r="A769" s="41">
        <v>1766</v>
      </c>
      <c r="B769" s="44"/>
      <c r="C769" s="48"/>
      <c r="D769" s="34"/>
      <c r="E769" s="34"/>
    </row>
    <row r="770" spans="1:5" x14ac:dyDescent="0.3">
      <c r="A770" s="41">
        <v>1767</v>
      </c>
      <c r="B770" s="44"/>
      <c r="C770" s="48"/>
      <c r="D770" s="34"/>
      <c r="E770" s="34"/>
    </row>
    <row r="771" spans="1:5" x14ac:dyDescent="0.3">
      <c r="A771" s="41">
        <v>1768</v>
      </c>
      <c r="B771" s="44"/>
      <c r="C771" s="48"/>
      <c r="D771" s="34"/>
      <c r="E771" s="34"/>
    </row>
    <row r="772" spans="1:5" x14ac:dyDescent="0.3">
      <c r="A772" s="41">
        <v>1769</v>
      </c>
      <c r="B772" s="44"/>
      <c r="C772" s="48"/>
      <c r="D772" s="34"/>
      <c r="E772" s="34"/>
    </row>
    <row r="773" spans="1:5" x14ac:dyDescent="0.3">
      <c r="A773" s="41">
        <v>1770</v>
      </c>
      <c r="B773" s="44"/>
      <c r="C773" s="48"/>
      <c r="D773" s="34"/>
      <c r="E773" s="34"/>
    </row>
    <row r="774" spans="1:5" x14ac:dyDescent="0.3">
      <c r="A774" s="41">
        <v>1771</v>
      </c>
      <c r="B774" s="44"/>
      <c r="C774" s="48"/>
      <c r="D774" s="34"/>
      <c r="E774" s="34"/>
    </row>
    <row r="775" spans="1:5" x14ac:dyDescent="0.3">
      <c r="A775" s="41">
        <v>1772</v>
      </c>
      <c r="B775" s="44"/>
      <c r="C775" s="48"/>
      <c r="D775" s="34"/>
      <c r="E775" s="34"/>
    </row>
    <row r="776" spans="1:5" x14ac:dyDescent="0.3">
      <c r="A776" s="41">
        <v>1773</v>
      </c>
      <c r="B776" s="44"/>
      <c r="C776" s="48"/>
      <c r="D776" s="34"/>
      <c r="E776" s="34"/>
    </row>
    <row r="777" spans="1:5" x14ac:dyDescent="0.3">
      <c r="A777" s="41">
        <v>1774</v>
      </c>
      <c r="B777" s="44"/>
      <c r="C777" s="48"/>
      <c r="D777" s="34"/>
      <c r="E777" s="34"/>
    </row>
    <row r="778" spans="1:5" x14ac:dyDescent="0.3">
      <c r="A778" s="41">
        <v>1775</v>
      </c>
      <c r="B778" s="44"/>
      <c r="C778" s="48"/>
      <c r="D778" s="34"/>
      <c r="E778" s="34"/>
    </row>
    <row r="779" spans="1:5" x14ac:dyDescent="0.3">
      <c r="A779" s="41">
        <v>1776</v>
      </c>
      <c r="B779" s="44"/>
      <c r="C779" s="48"/>
      <c r="D779" s="34"/>
      <c r="E779" s="34"/>
    </row>
    <row r="780" spans="1:5" x14ac:dyDescent="0.3">
      <c r="A780" s="41">
        <v>1777</v>
      </c>
      <c r="B780" s="44"/>
      <c r="C780" s="48"/>
      <c r="D780" s="34"/>
      <c r="E780" s="34"/>
    </row>
    <row r="781" spans="1:5" x14ac:dyDescent="0.3">
      <c r="A781" s="41">
        <v>1778</v>
      </c>
      <c r="B781" s="44"/>
      <c r="C781" s="48"/>
      <c r="D781" s="34"/>
      <c r="E781" s="34"/>
    </row>
    <row r="782" spans="1:5" x14ac:dyDescent="0.3">
      <c r="A782" s="41">
        <v>1779</v>
      </c>
      <c r="B782" s="44"/>
      <c r="C782" s="48"/>
      <c r="D782" s="34"/>
      <c r="E782" s="34"/>
    </row>
    <row r="783" spans="1:5" x14ac:dyDescent="0.3">
      <c r="A783" s="41">
        <v>1780</v>
      </c>
      <c r="B783" s="44"/>
      <c r="C783" s="48"/>
      <c r="D783" s="34"/>
      <c r="E783" s="34"/>
    </row>
    <row r="784" spans="1:5" x14ac:dyDescent="0.3">
      <c r="A784" s="41">
        <v>1781</v>
      </c>
      <c r="B784" s="44"/>
      <c r="C784" s="48"/>
      <c r="D784" s="34"/>
      <c r="E784" s="34"/>
    </row>
    <row r="785" spans="1:5" x14ac:dyDescent="0.3">
      <c r="A785" s="41">
        <v>1782</v>
      </c>
      <c r="B785" s="44"/>
      <c r="C785" s="48"/>
      <c r="D785" s="34"/>
      <c r="E785" s="34"/>
    </row>
    <row r="786" spans="1:5" x14ac:dyDescent="0.3">
      <c r="A786" s="41">
        <v>1783</v>
      </c>
      <c r="B786" s="44"/>
      <c r="C786" s="48"/>
      <c r="D786" s="34"/>
      <c r="E786" s="34"/>
    </row>
    <row r="787" spans="1:5" x14ac:dyDescent="0.3">
      <c r="A787" s="41">
        <v>1784</v>
      </c>
      <c r="B787" s="44"/>
      <c r="C787" s="48"/>
      <c r="D787" s="34"/>
      <c r="E787" s="34"/>
    </row>
    <row r="788" spans="1:5" x14ac:dyDescent="0.3">
      <c r="A788" s="41">
        <v>1785</v>
      </c>
      <c r="B788" s="44"/>
      <c r="C788" s="48"/>
      <c r="D788" s="34"/>
      <c r="E788" s="34"/>
    </row>
    <row r="789" spans="1:5" x14ac:dyDescent="0.3">
      <c r="A789" s="41">
        <v>1786</v>
      </c>
      <c r="B789" s="44"/>
      <c r="C789" s="48"/>
      <c r="D789" s="34"/>
      <c r="E789" s="34"/>
    </row>
    <row r="790" spans="1:5" x14ac:dyDescent="0.3">
      <c r="A790" s="41">
        <v>1787</v>
      </c>
      <c r="B790" s="44"/>
      <c r="C790" s="48"/>
      <c r="D790" s="34"/>
      <c r="E790" s="34"/>
    </row>
    <row r="791" spans="1:5" x14ac:dyDescent="0.3">
      <c r="A791" s="41">
        <v>1788</v>
      </c>
      <c r="B791" s="44"/>
      <c r="C791" s="48"/>
      <c r="D791" s="34"/>
      <c r="E791" s="34"/>
    </row>
    <row r="792" spans="1:5" x14ac:dyDescent="0.3">
      <c r="A792" s="41">
        <v>1789</v>
      </c>
      <c r="B792" s="44"/>
      <c r="C792" s="48"/>
      <c r="D792" s="34"/>
      <c r="E792" s="34"/>
    </row>
    <row r="793" spans="1:5" x14ac:dyDescent="0.3">
      <c r="A793" s="41">
        <v>1790</v>
      </c>
      <c r="B793" s="44"/>
      <c r="C793" s="48"/>
      <c r="D793" s="34"/>
      <c r="E793" s="34"/>
    </row>
    <row r="794" spans="1:5" x14ac:dyDescent="0.3">
      <c r="A794" s="41">
        <v>1791</v>
      </c>
      <c r="B794" s="44"/>
      <c r="C794" s="48"/>
      <c r="D794" s="34"/>
      <c r="E794" s="34"/>
    </row>
    <row r="795" spans="1:5" x14ac:dyDescent="0.3">
      <c r="A795" s="41">
        <v>1792</v>
      </c>
      <c r="B795" s="44"/>
      <c r="C795" s="48"/>
      <c r="D795" s="34"/>
      <c r="E795" s="34"/>
    </row>
    <row r="796" spans="1:5" x14ac:dyDescent="0.3">
      <c r="A796" s="41">
        <v>1793</v>
      </c>
      <c r="B796" s="44"/>
      <c r="C796" s="48"/>
      <c r="D796" s="34"/>
      <c r="E796" s="34"/>
    </row>
    <row r="797" spans="1:5" x14ac:dyDescent="0.3">
      <c r="A797" s="41">
        <v>1794</v>
      </c>
      <c r="B797" s="44"/>
      <c r="C797" s="48"/>
      <c r="D797" s="34"/>
      <c r="E797" s="34"/>
    </row>
    <row r="798" spans="1:5" x14ac:dyDescent="0.3">
      <c r="A798" s="41">
        <v>1795</v>
      </c>
      <c r="B798" s="44"/>
      <c r="C798" s="48"/>
      <c r="D798" s="34"/>
      <c r="E798" s="34"/>
    </row>
    <row r="799" spans="1:5" x14ac:dyDescent="0.3">
      <c r="A799" s="41">
        <v>1796</v>
      </c>
      <c r="B799" s="44"/>
      <c r="C799" s="48"/>
      <c r="D799" s="34"/>
      <c r="E799" s="34"/>
    </row>
    <row r="800" spans="1:5" x14ac:dyDescent="0.3">
      <c r="A800" s="41">
        <v>1797</v>
      </c>
      <c r="B800" s="44"/>
      <c r="C800" s="48"/>
      <c r="D800" s="34"/>
      <c r="E800" s="34"/>
    </row>
    <row r="801" spans="1:5" x14ac:dyDescent="0.3">
      <c r="A801" s="41">
        <v>1798</v>
      </c>
      <c r="B801" s="44"/>
      <c r="C801" s="48"/>
      <c r="D801" s="34"/>
      <c r="E801" s="34"/>
    </row>
    <row r="802" spans="1:5" x14ac:dyDescent="0.3">
      <c r="A802" s="41">
        <v>1799</v>
      </c>
      <c r="B802" s="44"/>
      <c r="C802" s="48"/>
      <c r="D802" s="34"/>
      <c r="E802" s="34"/>
    </row>
    <row r="803" spans="1:5" x14ac:dyDescent="0.3">
      <c r="A803" s="41">
        <v>1800</v>
      </c>
      <c r="B803" s="44"/>
      <c r="C803" s="48"/>
      <c r="D803" s="34"/>
      <c r="E803" s="34"/>
    </row>
    <row r="804" spans="1:5" x14ac:dyDescent="0.3">
      <c r="A804" s="41">
        <v>1801</v>
      </c>
      <c r="B804" s="44"/>
      <c r="C804" s="48"/>
      <c r="D804" s="34"/>
      <c r="E804" s="34"/>
    </row>
    <row r="805" spans="1:5" x14ac:dyDescent="0.3">
      <c r="A805" s="41">
        <v>1802</v>
      </c>
      <c r="B805" s="44"/>
      <c r="C805" s="48"/>
      <c r="D805" s="34"/>
      <c r="E805" s="34"/>
    </row>
    <row r="806" spans="1:5" x14ac:dyDescent="0.3">
      <c r="A806" s="41">
        <v>1803</v>
      </c>
      <c r="B806" s="44"/>
      <c r="C806" s="48"/>
      <c r="D806" s="34"/>
      <c r="E806" s="34"/>
    </row>
    <row r="807" spans="1:5" x14ac:dyDescent="0.3">
      <c r="A807" s="41">
        <v>1804</v>
      </c>
      <c r="B807" s="44"/>
      <c r="C807" s="48"/>
      <c r="D807" s="34"/>
      <c r="E807" s="34"/>
    </row>
    <row r="808" spans="1:5" x14ac:dyDescent="0.3">
      <c r="A808" s="41">
        <v>1805</v>
      </c>
      <c r="B808" s="44"/>
      <c r="C808" s="48"/>
      <c r="D808" s="34"/>
      <c r="E808" s="34"/>
    </row>
    <row r="809" spans="1:5" x14ac:dyDescent="0.3">
      <c r="A809" s="41">
        <v>1806</v>
      </c>
      <c r="B809" s="44"/>
      <c r="C809" s="48"/>
      <c r="D809" s="34"/>
      <c r="E809" s="34"/>
    </row>
    <row r="810" spans="1:5" x14ac:dyDescent="0.3">
      <c r="A810" s="41">
        <v>1807</v>
      </c>
      <c r="B810" s="44"/>
      <c r="C810" s="48"/>
      <c r="D810" s="34"/>
      <c r="E810" s="34"/>
    </row>
    <row r="811" spans="1:5" x14ac:dyDescent="0.3">
      <c r="A811" s="41">
        <v>1808</v>
      </c>
      <c r="B811" s="44"/>
      <c r="C811" s="48"/>
      <c r="D811" s="34"/>
      <c r="E811" s="34"/>
    </row>
    <row r="812" spans="1:5" x14ac:dyDescent="0.3">
      <c r="A812" s="41">
        <v>1809</v>
      </c>
      <c r="B812" s="44"/>
      <c r="C812" s="48"/>
      <c r="D812" s="34"/>
      <c r="E812" s="34"/>
    </row>
    <row r="813" spans="1:5" x14ac:dyDescent="0.3">
      <c r="A813" s="41">
        <v>1810</v>
      </c>
      <c r="B813" s="44"/>
      <c r="C813" s="48"/>
      <c r="D813" s="34"/>
      <c r="E813" s="34"/>
    </row>
    <row r="814" spans="1:5" x14ac:dyDescent="0.3">
      <c r="A814" s="41">
        <v>1811</v>
      </c>
      <c r="B814" s="44"/>
      <c r="C814" s="48"/>
      <c r="D814" s="34"/>
      <c r="E814" s="34"/>
    </row>
    <row r="815" spans="1:5" x14ac:dyDescent="0.3">
      <c r="A815" s="41">
        <v>1812</v>
      </c>
      <c r="B815" s="44"/>
      <c r="C815" s="48"/>
      <c r="D815" s="34"/>
      <c r="E815" s="34"/>
    </row>
    <row r="816" spans="1:5" x14ac:dyDescent="0.3">
      <c r="A816" s="41">
        <v>1813</v>
      </c>
      <c r="B816" s="44"/>
      <c r="C816" s="48"/>
      <c r="D816" s="34"/>
      <c r="E816" s="34"/>
    </row>
    <row r="817" spans="1:5" x14ac:dyDescent="0.3">
      <c r="A817" s="41">
        <v>1814</v>
      </c>
      <c r="B817" s="44"/>
      <c r="C817" s="48"/>
      <c r="D817" s="34"/>
      <c r="E817" s="34"/>
    </row>
    <row r="818" spans="1:5" x14ac:dyDescent="0.3">
      <c r="A818" s="41">
        <v>1815</v>
      </c>
      <c r="B818" s="44"/>
      <c r="C818" s="48"/>
      <c r="D818" s="34"/>
      <c r="E818" s="34"/>
    </row>
    <row r="819" spans="1:5" x14ac:dyDescent="0.3">
      <c r="A819" s="41">
        <v>1816</v>
      </c>
      <c r="B819" s="44"/>
      <c r="C819" s="48"/>
      <c r="D819" s="34"/>
      <c r="E819" s="34"/>
    </row>
    <row r="820" spans="1:5" x14ac:dyDescent="0.3">
      <c r="A820" s="41">
        <v>1817</v>
      </c>
      <c r="B820" s="44"/>
      <c r="C820" s="48"/>
      <c r="D820" s="34"/>
      <c r="E820" s="34"/>
    </row>
    <row r="821" spans="1:5" x14ac:dyDescent="0.3">
      <c r="A821" s="41">
        <v>1818</v>
      </c>
      <c r="B821" s="44"/>
      <c r="C821" s="48"/>
      <c r="D821" s="34"/>
      <c r="E821" s="34"/>
    </row>
    <row r="822" spans="1:5" x14ac:dyDescent="0.3">
      <c r="A822" s="41">
        <v>1819</v>
      </c>
      <c r="B822" s="44"/>
      <c r="C822" s="48"/>
      <c r="D822" s="34"/>
      <c r="E822" s="34"/>
    </row>
    <row r="823" spans="1:5" x14ac:dyDescent="0.3">
      <c r="A823" s="41">
        <v>1820</v>
      </c>
      <c r="B823" s="44"/>
      <c r="C823" s="48"/>
      <c r="D823" s="34"/>
      <c r="E823" s="34"/>
    </row>
    <row r="824" spans="1:5" x14ac:dyDescent="0.3">
      <c r="A824" s="41">
        <v>1821</v>
      </c>
      <c r="B824" s="44"/>
      <c r="C824" s="48"/>
      <c r="D824" s="34"/>
      <c r="E824" s="34"/>
    </row>
    <row r="825" spans="1:5" x14ac:dyDescent="0.3">
      <c r="A825" s="41">
        <v>1822</v>
      </c>
      <c r="B825" s="44"/>
      <c r="C825" s="48"/>
      <c r="D825" s="34"/>
      <c r="E825" s="34"/>
    </row>
    <row r="826" spans="1:5" x14ac:dyDescent="0.3">
      <c r="A826" s="41">
        <v>1823</v>
      </c>
      <c r="B826" s="44"/>
      <c r="C826" s="48"/>
      <c r="D826" s="34"/>
      <c r="E826" s="34"/>
    </row>
    <row r="827" spans="1:5" x14ac:dyDescent="0.3">
      <c r="A827" s="41">
        <v>1824</v>
      </c>
      <c r="B827" s="44"/>
      <c r="C827" s="48"/>
      <c r="D827" s="34"/>
      <c r="E827" s="34"/>
    </row>
    <row r="828" spans="1:5" x14ac:dyDescent="0.3">
      <c r="A828" s="41">
        <v>1825</v>
      </c>
      <c r="B828" s="44"/>
      <c r="C828" s="48"/>
      <c r="D828" s="34"/>
      <c r="E828" s="34"/>
    </row>
    <row r="829" spans="1:5" x14ac:dyDescent="0.3">
      <c r="A829" s="41">
        <v>1826</v>
      </c>
      <c r="B829" s="44"/>
      <c r="C829" s="48"/>
      <c r="D829" s="34"/>
      <c r="E829" s="34"/>
    </row>
    <row r="830" spans="1:5" x14ac:dyDescent="0.3">
      <c r="A830" s="41">
        <v>1827</v>
      </c>
      <c r="B830" s="44"/>
      <c r="C830" s="48"/>
      <c r="D830" s="34"/>
      <c r="E830" s="34"/>
    </row>
    <row r="831" spans="1:5" x14ac:dyDescent="0.3">
      <c r="A831" s="41">
        <v>1828</v>
      </c>
      <c r="B831" s="44"/>
      <c r="C831" s="48"/>
      <c r="D831" s="34"/>
      <c r="E831" s="34"/>
    </row>
    <row r="832" spans="1:5" x14ac:dyDescent="0.3">
      <c r="A832" s="41">
        <v>1829</v>
      </c>
      <c r="B832" s="44"/>
      <c r="C832" s="48"/>
      <c r="D832" s="34"/>
      <c r="E832" s="34"/>
    </row>
    <row r="833" spans="1:5" x14ac:dyDescent="0.3">
      <c r="A833" s="41">
        <v>1830</v>
      </c>
      <c r="B833" s="44"/>
      <c r="C833" s="48"/>
      <c r="D833" s="34"/>
      <c r="E833" s="34"/>
    </row>
    <row r="834" spans="1:5" x14ac:dyDescent="0.3">
      <c r="A834" s="41">
        <v>1831</v>
      </c>
      <c r="B834" s="44"/>
      <c r="C834" s="48"/>
      <c r="D834" s="34"/>
      <c r="E834" s="34"/>
    </row>
    <row r="835" spans="1:5" x14ac:dyDescent="0.3">
      <c r="A835" s="41">
        <v>1832</v>
      </c>
      <c r="B835" s="44"/>
      <c r="C835" s="48"/>
      <c r="D835" s="34"/>
      <c r="E835" s="34"/>
    </row>
    <row r="836" spans="1:5" x14ac:dyDescent="0.3">
      <c r="A836" s="41">
        <v>1833</v>
      </c>
      <c r="B836" s="44"/>
      <c r="C836" s="48"/>
      <c r="D836" s="34"/>
      <c r="E836" s="34"/>
    </row>
    <row r="837" spans="1:5" x14ac:dyDescent="0.3">
      <c r="A837" s="41">
        <v>1834</v>
      </c>
      <c r="B837" s="44"/>
      <c r="C837" s="48"/>
      <c r="D837" s="34"/>
      <c r="E837" s="34"/>
    </row>
    <row r="838" spans="1:5" x14ac:dyDescent="0.3">
      <c r="A838" s="41">
        <v>1835</v>
      </c>
      <c r="B838" s="44"/>
      <c r="C838" s="48"/>
      <c r="D838" s="34"/>
      <c r="E838" s="34"/>
    </row>
    <row r="839" spans="1:5" x14ac:dyDescent="0.3">
      <c r="A839" s="41">
        <v>1836</v>
      </c>
      <c r="B839" s="44"/>
      <c r="C839" s="48"/>
      <c r="D839" s="34"/>
      <c r="E839" s="34"/>
    </row>
    <row r="840" spans="1:5" x14ac:dyDescent="0.3">
      <c r="A840" s="41">
        <v>1837</v>
      </c>
      <c r="B840" s="44"/>
      <c r="C840" s="48"/>
      <c r="D840" s="34"/>
      <c r="E840" s="34"/>
    </row>
    <row r="841" spans="1:5" x14ac:dyDescent="0.3">
      <c r="A841" s="41">
        <v>1838</v>
      </c>
      <c r="B841" s="44"/>
      <c r="C841" s="48"/>
      <c r="D841" s="34"/>
      <c r="E841" s="34"/>
    </row>
    <row r="842" spans="1:5" x14ac:dyDescent="0.3">
      <c r="A842" s="41">
        <v>1839</v>
      </c>
      <c r="B842" s="44"/>
      <c r="C842" s="48"/>
      <c r="D842" s="34"/>
      <c r="E842" s="34"/>
    </row>
    <row r="843" spans="1:5" x14ac:dyDescent="0.3">
      <c r="A843" s="41">
        <v>1840</v>
      </c>
      <c r="B843" s="44"/>
      <c r="C843" s="48"/>
      <c r="D843" s="34"/>
      <c r="E843" s="34"/>
    </row>
    <row r="844" spans="1:5" x14ac:dyDescent="0.3">
      <c r="A844" s="41">
        <v>1841</v>
      </c>
      <c r="B844" s="44"/>
      <c r="C844" s="48"/>
      <c r="D844" s="34"/>
      <c r="E844" s="34"/>
    </row>
    <row r="845" spans="1:5" x14ac:dyDescent="0.3">
      <c r="A845" s="41">
        <v>1842</v>
      </c>
      <c r="B845" s="44"/>
      <c r="C845" s="48"/>
      <c r="D845" s="34"/>
      <c r="E845" s="34"/>
    </row>
    <row r="846" spans="1:5" x14ac:dyDescent="0.3">
      <c r="A846" s="41">
        <v>1843</v>
      </c>
      <c r="B846" s="44"/>
      <c r="C846" s="48"/>
      <c r="D846" s="34"/>
      <c r="E846" s="34"/>
    </row>
    <row r="847" spans="1:5" x14ac:dyDescent="0.3">
      <c r="A847" s="41">
        <v>1844</v>
      </c>
      <c r="B847" s="44"/>
      <c r="C847" s="48"/>
      <c r="D847" s="34"/>
      <c r="E847" s="34"/>
    </row>
    <row r="848" spans="1:5" x14ac:dyDescent="0.3">
      <c r="A848" s="41">
        <v>1845</v>
      </c>
      <c r="B848" s="44"/>
      <c r="C848" s="48"/>
      <c r="D848" s="34"/>
      <c r="E848" s="34"/>
    </row>
    <row r="849" spans="1:5" x14ac:dyDescent="0.3">
      <c r="A849" s="41">
        <v>1846</v>
      </c>
      <c r="B849" s="44"/>
      <c r="C849" s="48"/>
      <c r="D849" s="34"/>
      <c r="E849" s="34"/>
    </row>
    <row r="850" spans="1:5" x14ac:dyDescent="0.3">
      <c r="A850" s="41">
        <v>1847</v>
      </c>
      <c r="B850" s="44"/>
      <c r="C850" s="48"/>
      <c r="D850" s="34"/>
      <c r="E850" s="34"/>
    </row>
    <row r="851" spans="1:5" x14ac:dyDescent="0.3">
      <c r="A851" s="41">
        <v>1848</v>
      </c>
      <c r="B851" s="44"/>
      <c r="C851" s="48"/>
      <c r="D851" s="34"/>
      <c r="E851" s="34"/>
    </row>
    <row r="852" spans="1:5" x14ac:dyDescent="0.3">
      <c r="A852" s="41">
        <v>1849</v>
      </c>
      <c r="B852" s="44"/>
      <c r="C852" s="48"/>
      <c r="D852" s="34"/>
      <c r="E852" s="34"/>
    </row>
    <row r="853" spans="1:5" x14ac:dyDescent="0.3">
      <c r="A853" s="41">
        <v>1850</v>
      </c>
      <c r="B853" s="44"/>
      <c r="C853" s="48"/>
      <c r="D853" s="34"/>
      <c r="E853" s="34"/>
    </row>
    <row r="854" spans="1:5" x14ac:dyDescent="0.3">
      <c r="A854" s="41">
        <v>1851</v>
      </c>
      <c r="B854" s="44"/>
      <c r="C854" s="48"/>
      <c r="D854" s="34"/>
      <c r="E854" s="34"/>
    </row>
    <row r="855" spans="1:5" x14ac:dyDescent="0.3">
      <c r="A855" s="41">
        <v>1852</v>
      </c>
      <c r="B855" s="44"/>
      <c r="C855" s="48"/>
      <c r="D855" s="34"/>
      <c r="E855" s="34"/>
    </row>
    <row r="856" spans="1:5" x14ac:dyDescent="0.3">
      <c r="A856" s="41">
        <v>1853</v>
      </c>
      <c r="B856" s="44"/>
      <c r="C856" s="48"/>
      <c r="D856" s="34"/>
      <c r="E856" s="34"/>
    </row>
    <row r="857" spans="1:5" x14ac:dyDescent="0.3">
      <c r="A857" s="41">
        <v>1854</v>
      </c>
      <c r="B857" s="44"/>
      <c r="C857" s="48"/>
      <c r="D857" s="34"/>
      <c r="E857" s="34"/>
    </row>
    <row r="858" spans="1:5" x14ac:dyDescent="0.3">
      <c r="A858" s="41">
        <v>1855</v>
      </c>
      <c r="B858" s="44"/>
      <c r="C858" s="48"/>
      <c r="D858" s="34"/>
      <c r="E858" s="34"/>
    </row>
    <row r="859" spans="1:5" x14ac:dyDescent="0.3">
      <c r="A859" s="41">
        <v>1856</v>
      </c>
      <c r="B859" s="44"/>
      <c r="C859" s="48"/>
      <c r="D859" s="34"/>
      <c r="E859" s="34"/>
    </row>
    <row r="860" spans="1:5" x14ac:dyDescent="0.3">
      <c r="A860" s="41">
        <v>1857</v>
      </c>
      <c r="B860" s="44"/>
      <c r="C860" s="48"/>
      <c r="D860" s="34"/>
      <c r="E860" s="34"/>
    </row>
    <row r="861" spans="1:5" x14ac:dyDescent="0.3">
      <c r="A861" s="41">
        <v>1858</v>
      </c>
      <c r="B861" s="44"/>
      <c r="C861" s="48"/>
      <c r="D861" s="34"/>
      <c r="E861" s="34"/>
    </row>
    <row r="862" spans="1:5" x14ac:dyDescent="0.3">
      <c r="A862" s="41">
        <v>1859</v>
      </c>
      <c r="B862" s="44"/>
      <c r="C862" s="48"/>
      <c r="D862" s="34"/>
      <c r="E862" s="34"/>
    </row>
    <row r="863" spans="1:5" x14ac:dyDescent="0.3">
      <c r="A863" s="41">
        <v>1860</v>
      </c>
      <c r="B863" s="44"/>
      <c r="C863" s="48"/>
      <c r="D863" s="34"/>
      <c r="E863" s="34"/>
    </row>
    <row r="864" spans="1:5" x14ac:dyDescent="0.3">
      <c r="A864" s="41">
        <v>1861</v>
      </c>
      <c r="B864" s="44"/>
      <c r="C864" s="48"/>
      <c r="D864" s="34"/>
      <c r="E864" s="34"/>
    </row>
    <row r="865" spans="1:5" x14ac:dyDescent="0.3">
      <c r="A865" s="41">
        <v>1862</v>
      </c>
      <c r="B865" s="44"/>
      <c r="C865" s="48"/>
      <c r="D865" s="34"/>
      <c r="E865" s="34"/>
    </row>
    <row r="866" spans="1:5" x14ac:dyDescent="0.3">
      <c r="A866" s="41">
        <v>1863</v>
      </c>
      <c r="B866" s="44"/>
      <c r="C866" s="48"/>
      <c r="D866" s="34"/>
      <c r="E866" s="34"/>
    </row>
    <row r="867" spans="1:5" x14ac:dyDescent="0.3">
      <c r="A867" s="41">
        <v>1864</v>
      </c>
      <c r="B867" s="44"/>
      <c r="C867" s="48"/>
      <c r="D867" s="34"/>
      <c r="E867" s="34"/>
    </row>
    <row r="868" spans="1:5" x14ac:dyDescent="0.3">
      <c r="A868" s="41">
        <v>1865</v>
      </c>
      <c r="B868" s="44"/>
      <c r="C868" s="48"/>
      <c r="D868" s="34"/>
      <c r="E868" s="34"/>
    </row>
    <row r="869" spans="1:5" x14ac:dyDescent="0.3">
      <c r="A869" s="41">
        <v>1866</v>
      </c>
      <c r="B869" s="44"/>
      <c r="C869" s="48"/>
      <c r="D869" s="34"/>
      <c r="E869" s="34"/>
    </row>
    <row r="870" spans="1:5" x14ac:dyDescent="0.3">
      <c r="A870" s="41">
        <v>1867</v>
      </c>
      <c r="B870" s="44"/>
      <c r="C870" s="48"/>
      <c r="D870" s="34"/>
      <c r="E870" s="34"/>
    </row>
    <row r="871" spans="1:5" x14ac:dyDescent="0.3">
      <c r="A871" s="41">
        <v>1868</v>
      </c>
      <c r="B871" s="44"/>
      <c r="C871" s="48"/>
      <c r="D871" s="34"/>
      <c r="E871" s="34"/>
    </row>
    <row r="872" spans="1:5" x14ac:dyDescent="0.3">
      <c r="A872" s="41">
        <v>1869</v>
      </c>
      <c r="B872" s="44"/>
      <c r="C872" s="48"/>
      <c r="D872" s="34"/>
      <c r="E872" s="34"/>
    </row>
    <row r="873" spans="1:5" x14ac:dyDescent="0.3">
      <c r="A873" s="41">
        <v>1870</v>
      </c>
      <c r="B873" s="44"/>
      <c r="C873" s="48"/>
      <c r="D873" s="34"/>
      <c r="E873" s="34"/>
    </row>
    <row r="874" spans="1:5" x14ac:dyDescent="0.3">
      <c r="A874" s="41">
        <v>1871</v>
      </c>
      <c r="B874" s="44"/>
      <c r="C874" s="48"/>
      <c r="D874" s="34"/>
      <c r="E874" s="34"/>
    </row>
    <row r="875" spans="1:5" x14ac:dyDescent="0.3">
      <c r="A875" s="41">
        <v>1872</v>
      </c>
      <c r="B875" s="44"/>
      <c r="C875" s="48"/>
      <c r="D875" s="34"/>
      <c r="E875" s="34"/>
    </row>
    <row r="876" spans="1:5" x14ac:dyDescent="0.3">
      <c r="A876" s="41">
        <v>1873</v>
      </c>
      <c r="B876" s="44"/>
      <c r="C876" s="48"/>
      <c r="D876" s="34"/>
      <c r="E876" s="34"/>
    </row>
    <row r="877" spans="1:5" x14ac:dyDescent="0.3">
      <c r="A877" s="41">
        <v>1874</v>
      </c>
      <c r="B877" s="44"/>
      <c r="C877" s="48"/>
      <c r="D877" s="34"/>
      <c r="E877" s="34"/>
    </row>
    <row r="878" spans="1:5" x14ac:dyDescent="0.3">
      <c r="A878" s="41">
        <v>1875</v>
      </c>
      <c r="B878" s="44"/>
      <c r="C878" s="48"/>
      <c r="D878" s="34"/>
      <c r="E878" s="34"/>
    </row>
    <row r="879" spans="1:5" x14ac:dyDescent="0.3">
      <c r="A879" s="41">
        <v>1876</v>
      </c>
      <c r="B879" s="44"/>
      <c r="C879" s="48"/>
      <c r="D879" s="34"/>
      <c r="E879" s="34"/>
    </row>
    <row r="880" spans="1:5" x14ac:dyDescent="0.3">
      <c r="A880" s="41">
        <v>1877</v>
      </c>
      <c r="B880" s="44"/>
      <c r="C880" s="48"/>
      <c r="D880" s="34"/>
      <c r="E880" s="34"/>
    </row>
    <row r="881" spans="1:5" x14ac:dyDescent="0.3">
      <c r="A881" s="41">
        <v>1878</v>
      </c>
      <c r="B881" s="44"/>
      <c r="C881" s="48"/>
      <c r="D881" s="34"/>
      <c r="E881" s="34"/>
    </row>
    <row r="882" spans="1:5" x14ac:dyDescent="0.3">
      <c r="A882" s="41">
        <v>1879</v>
      </c>
      <c r="B882" s="44"/>
      <c r="C882" s="48"/>
      <c r="D882" s="34"/>
      <c r="E882" s="34"/>
    </row>
    <row r="883" spans="1:5" x14ac:dyDescent="0.3">
      <c r="A883" s="41">
        <v>1880</v>
      </c>
      <c r="B883" s="44"/>
      <c r="C883" s="48"/>
      <c r="D883" s="34"/>
      <c r="E883" s="34"/>
    </row>
    <row r="884" spans="1:5" x14ac:dyDescent="0.3">
      <c r="A884" s="41">
        <v>1881</v>
      </c>
      <c r="B884" s="44"/>
      <c r="C884" s="48"/>
      <c r="D884" s="34"/>
      <c r="E884" s="34"/>
    </row>
    <row r="885" spans="1:5" x14ac:dyDescent="0.3">
      <c r="A885" s="41">
        <v>1882</v>
      </c>
      <c r="B885" s="44"/>
      <c r="C885" s="48"/>
      <c r="D885" s="34"/>
      <c r="E885" s="34"/>
    </row>
    <row r="886" spans="1:5" x14ac:dyDescent="0.3">
      <c r="A886" s="41">
        <v>1883</v>
      </c>
      <c r="B886" s="44"/>
      <c r="C886" s="48"/>
      <c r="D886" s="34"/>
      <c r="E886" s="34"/>
    </row>
    <row r="887" spans="1:5" x14ac:dyDescent="0.3">
      <c r="A887" s="41">
        <v>1884</v>
      </c>
      <c r="B887" s="44"/>
      <c r="C887" s="48"/>
      <c r="D887" s="34"/>
      <c r="E887" s="34"/>
    </row>
    <row r="888" spans="1:5" x14ac:dyDescent="0.3">
      <c r="A888" s="41">
        <v>1885</v>
      </c>
      <c r="B888" s="44"/>
      <c r="C888" s="48"/>
      <c r="D888" s="34"/>
      <c r="E888" s="34"/>
    </row>
    <row r="889" spans="1:5" x14ac:dyDescent="0.3">
      <c r="A889" s="41">
        <v>1886</v>
      </c>
      <c r="B889" s="44"/>
      <c r="C889" s="48"/>
      <c r="D889" s="34"/>
      <c r="E889" s="34"/>
    </row>
    <row r="890" spans="1:5" x14ac:dyDescent="0.3">
      <c r="A890" s="41">
        <v>1887</v>
      </c>
      <c r="B890" s="44"/>
      <c r="C890" s="48"/>
      <c r="D890" s="34"/>
      <c r="E890" s="34"/>
    </row>
    <row r="891" spans="1:5" x14ac:dyDescent="0.3">
      <c r="A891" s="41">
        <v>1888</v>
      </c>
      <c r="B891" s="44"/>
      <c r="C891" s="48"/>
      <c r="D891" s="34"/>
      <c r="E891" s="34"/>
    </row>
    <row r="892" spans="1:5" x14ac:dyDescent="0.3">
      <c r="A892" s="41">
        <v>1889</v>
      </c>
      <c r="B892" s="44"/>
      <c r="C892" s="48"/>
      <c r="D892" s="34"/>
      <c r="E892" s="34"/>
    </row>
    <row r="893" spans="1:5" x14ac:dyDescent="0.3">
      <c r="A893" s="41">
        <v>1890</v>
      </c>
      <c r="B893" s="44"/>
      <c r="C893" s="48"/>
      <c r="D893" s="34"/>
      <c r="E893" s="34"/>
    </row>
    <row r="894" spans="1:5" x14ac:dyDescent="0.3">
      <c r="A894" s="41">
        <v>1891</v>
      </c>
      <c r="B894" s="44"/>
      <c r="C894" s="48"/>
      <c r="D894" s="34"/>
      <c r="E894" s="34"/>
    </row>
    <row r="895" spans="1:5" x14ac:dyDescent="0.3">
      <c r="A895" s="41">
        <v>1892</v>
      </c>
      <c r="B895" s="44"/>
      <c r="C895" s="48"/>
      <c r="D895" s="34"/>
      <c r="E895" s="34"/>
    </row>
    <row r="896" spans="1:5" x14ac:dyDescent="0.3">
      <c r="A896" s="41">
        <v>1893</v>
      </c>
      <c r="B896" s="44"/>
      <c r="C896" s="48"/>
      <c r="D896" s="34"/>
      <c r="E896" s="34"/>
    </row>
    <row r="897" spans="1:5" x14ac:dyDescent="0.3">
      <c r="A897" s="41">
        <v>1894</v>
      </c>
      <c r="B897" s="44"/>
      <c r="C897" s="48"/>
      <c r="D897" s="34"/>
      <c r="E897" s="34"/>
    </row>
    <row r="898" spans="1:5" x14ac:dyDescent="0.3">
      <c r="A898" s="41">
        <v>1895</v>
      </c>
      <c r="B898" s="44"/>
      <c r="C898" s="48"/>
      <c r="D898" s="34"/>
      <c r="E898" s="34"/>
    </row>
    <row r="899" spans="1:5" x14ac:dyDescent="0.3">
      <c r="A899" s="41">
        <v>1896</v>
      </c>
      <c r="B899" s="44"/>
      <c r="C899" s="48"/>
      <c r="D899" s="34"/>
      <c r="E899" s="34"/>
    </row>
    <row r="900" spans="1:5" x14ac:dyDescent="0.3">
      <c r="A900" s="41">
        <v>1897</v>
      </c>
      <c r="B900" s="44"/>
      <c r="C900" s="48"/>
      <c r="D900" s="34"/>
      <c r="E900" s="34"/>
    </row>
    <row r="901" spans="1:5" x14ac:dyDescent="0.3">
      <c r="A901" s="41">
        <v>1898</v>
      </c>
      <c r="B901" s="44"/>
      <c r="C901" s="48"/>
      <c r="D901" s="34"/>
      <c r="E901" s="34"/>
    </row>
    <row r="902" spans="1:5" x14ac:dyDescent="0.3">
      <c r="A902" s="41">
        <v>1899</v>
      </c>
      <c r="B902" s="44"/>
      <c r="C902" s="48"/>
      <c r="D902" s="34"/>
      <c r="E902" s="34"/>
    </row>
    <row r="903" spans="1:5" x14ac:dyDescent="0.3">
      <c r="A903" s="41">
        <v>1900</v>
      </c>
      <c r="B903" s="44"/>
      <c r="C903" s="48"/>
      <c r="D903" s="34"/>
      <c r="E903" s="34"/>
    </row>
    <row r="904" spans="1:5" x14ac:dyDescent="0.3">
      <c r="A904" s="41">
        <v>1901</v>
      </c>
      <c r="B904" s="44"/>
      <c r="C904" s="48"/>
      <c r="D904" s="34"/>
      <c r="E904" s="34"/>
    </row>
    <row r="905" spans="1:5" x14ac:dyDescent="0.3">
      <c r="A905" s="41">
        <v>1902</v>
      </c>
      <c r="B905" s="44"/>
      <c r="C905" s="48"/>
      <c r="D905" s="34"/>
      <c r="E905" s="34"/>
    </row>
    <row r="906" spans="1:5" x14ac:dyDescent="0.3">
      <c r="A906" s="41">
        <v>1903</v>
      </c>
      <c r="B906" s="44"/>
      <c r="C906" s="48"/>
      <c r="D906" s="34"/>
      <c r="E906" s="34"/>
    </row>
    <row r="907" spans="1:5" x14ac:dyDescent="0.3">
      <c r="A907" s="41">
        <v>1904</v>
      </c>
      <c r="B907" s="44"/>
      <c r="C907" s="48"/>
      <c r="D907" s="34"/>
      <c r="E907" s="34"/>
    </row>
    <row r="908" spans="1:5" x14ac:dyDescent="0.3">
      <c r="A908" s="41">
        <v>1905</v>
      </c>
      <c r="B908" s="44"/>
      <c r="C908" s="48"/>
      <c r="D908" s="34"/>
      <c r="E908" s="34"/>
    </row>
    <row r="909" spans="1:5" x14ac:dyDescent="0.3">
      <c r="A909" s="41">
        <v>1906</v>
      </c>
      <c r="B909" s="44"/>
      <c r="C909" s="48"/>
      <c r="D909" s="34"/>
      <c r="E909" s="34"/>
    </row>
    <row r="910" spans="1:5" x14ac:dyDescent="0.3">
      <c r="A910" s="41">
        <v>1907</v>
      </c>
      <c r="B910" s="44"/>
      <c r="C910" s="48"/>
      <c r="D910" s="34"/>
      <c r="E910" s="34"/>
    </row>
    <row r="911" spans="1:5" x14ac:dyDescent="0.3">
      <c r="A911" s="41">
        <v>1908</v>
      </c>
      <c r="B911" s="44"/>
      <c r="C911" s="48"/>
      <c r="D911" s="34"/>
      <c r="E911" s="34"/>
    </row>
    <row r="912" spans="1:5" x14ac:dyDescent="0.3">
      <c r="A912" s="41">
        <v>1909</v>
      </c>
      <c r="B912" s="44"/>
      <c r="C912" s="48"/>
      <c r="D912" s="34"/>
      <c r="E912" s="34"/>
    </row>
    <row r="913" spans="1:5" x14ac:dyDescent="0.3">
      <c r="A913" s="41">
        <v>1910</v>
      </c>
      <c r="B913" s="44"/>
      <c r="C913" s="48"/>
      <c r="D913" s="34"/>
      <c r="E913" s="34"/>
    </row>
    <row r="914" spans="1:5" x14ac:dyDescent="0.3">
      <c r="A914" s="41">
        <v>1911</v>
      </c>
      <c r="B914" s="44"/>
      <c r="C914" s="48"/>
      <c r="D914" s="34"/>
      <c r="E914" s="34"/>
    </row>
    <row r="915" spans="1:5" x14ac:dyDescent="0.3">
      <c r="A915" s="41">
        <v>1912</v>
      </c>
      <c r="B915" s="44"/>
      <c r="C915" s="48"/>
      <c r="D915" s="34"/>
      <c r="E915" s="34"/>
    </row>
    <row r="916" spans="1:5" x14ac:dyDescent="0.3">
      <c r="A916" s="41">
        <v>1913</v>
      </c>
      <c r="B916" s="44"/>
      <c r="C916" s="48"/>
      <c r="D916" s="34"/>
      <c r="E916" s="34"/>
    </row>
    <row r="917" spans="1:5" x14ac:dyDescent="0.3">
      <c r="A917" s="41">
        <v>1914</v>
      </c>
      <c r="B917" s="44"/>
      <c r="C917" s="48"/>
      <c r="D917" s="34"/>
      <c r="E917" s="34"/>
    </row>
    <row r="918" spans="1:5" x14ac:dyDescent="0.3">
      <c r="A918" s="41">
        <v>1915</v>
      </c>
      <c r="B918" s="44"/>
      <c r="C918" s="48"/>
      <c r="D918" s="34"/>
      <c r="E918" s="34"/>
    </row>
    <row r="919" spans="1:5" x14ac:dyDescent="0.3">
      <c r="A919" s="41">
        <v>1916</v>
      </c>
      <c r="B919" s="44"/>
      <c r="C919" s="48"/>
      <c r="D919" s="34"/>
      <c r="E919" s="34"/>
    </row>
    <row r="920" spans="1:5" x14ac:dyDescent="0.3">
      <c r="A920" s="41">
        <v>1917</v>
      </c>
      <c r="B920" s="44"/>
      <c r="C920" s="48"/>
      <c r="D920" s="34"/>
      <c r="E920" s="34"/>
    </row>
    <row r="921" spans="1:5" x14ac:dyDescent="0.3">
      <c r="A921" s="41">
        <v>1918</v>
      </c>
      <c r="B921" s="44"/>
      <c r="C921" s="48"/>
      <c r="D921" s="34"/>
      <c r="E921" s="34"/>
    </row>
    <row r="922" spans="1:5" x14ac:dyDescent="0.3">
      <c r="A922" s="41">
        <v>1919</v>
      </c>
      <c r="B922" s="44"/>
      <c r="C922" s="48"/>
      <c r="D922" s="34"/>
      <c r="E922" s="34"/>
    </row>
    <row r="923" spans="1:5" x14ac:dyDescent="0.3">
      <c r="A923" s="41">
        <v>1920</v>
      </c>
      <c r="B923" s="44"/>
      <c r="C923" s="48"/>
      <c r="D923" s="34"/>
      <c r="E923" s="34"/>
    </row>
    <row r="924" spans="1:5" x14ac:dyDescent="0.3">
      <c r="A924" s="41">
        <v>1921</v>
      </c>
      <c r="B924" s="44"/>
      <c r="C924" s="48"/>
      <c r="D924" s="34"/>
      <c r="E924" s="34"/>
    </row>
    <row r="925" spans="1:5" x14ac:dyDescent="0.3">
      <c r="A925" s="41">
        <v>1922</v>
      </c>
      <c r="B925" s="44"/>
      <c r="C925" s="48"/>
      <c r="D925" s="34"/>
      <c r="E925" s="34"/>
    </row>
    <row r="926" spans="1:5" x14ac:dyDescent="0.3">
      <c r="A926" s="41">
        <v>1923</v>
      </c>
      <c r="B926" s="44"/>
      <c r="C926" s="48"/>
      <c r="D926" s="34"/>
      <c r="E926" s="34"/>
    </row>
    <row r="927" spans="1:5" x14ac:dyDescent="0.3">
      <c r="A927" s="41">
        <v>1924</v>
      </c>
      <c r="B927" s="44"/>
      <c r="C927" s="48"/>
      <c r="D927" s="34"/>
      <c r="E927" s="34"/>
    </row>
    <row r="928" spans="1:5" x14ac:dyDescent="0.3">
      <c r="A928" s="41">
        <v>1925</v>
      </c>
      <c r="B928" s="44"/>
      <c r="C928" s="48"/>
      <c r="D928" s="34"/>
      <c r="E928" s="34"/>
    </row>
    <row r="929" spans="1:5" x14ac:dyDescent="0.3">
      <c r="A929" s="41">
        <v>1926</v>
      </c>
      <c r="B929" s="44"/>
      <c r="C929" s="48"/>
      <c r="D929" s="34"/>
      <c r="E929" s="34"/>
    </row>
    <row r="930" spans="1:5" x14ac:dyDescent="0.3">
      <c r="A930" s="41">
        <v>1927</v>
      </c>
      <c r="B930" s="44"/>
      <c r="C930" s="48"/>
      <c r="D930" s="34"/>
      <c r="E930" s="34"/>
    </row>
    <row r="931" spans="1:5" x14ac:dyDescent="0.3">
      <c r="A931" s="41">
        <v>1928</v>
      </c>
      <c r="B931" s="44"/>
      <c r="C931" s="48"/>
      <c r="D931" s="34"/>
      <c r="E931" s="34"/>
    </row>
    <row r="932" spans="1:5" x14ac:dyDescent="0.3">
      <c r="A932" s="41">
        <v>1929</v>
      </c>
      <c r="B932" s="44"/>
      <c r="C932" s="48"/>
      <c r="D932" s="34"/>
      <c r="E932" s="34"/>
    </row>
    <row r="933" spans="1:5" x14ac:dyDescent="0.3">
      <c r="A933" s="41">
        <v>1930</v>
      </c>
      <c r="B933" s="44"/>
      <c r="C933" s="48"/>
      <c r="D933" s="34"/>
      <c r="E933" s="34"/>
    </row>
    <row r="934" spans="1:5" x14ac:dyDescent="0.3">
      <c r="A934" s="41">
        <v>1931</v>
      </c>
      <c r="B934" s="44"/>
      <c r="C934" s="48"/>
      <c r="D934" s="34"/>
      <c r="E934" s="34"/>
    </row>
    <row r="935" spans="1:5" x14ac:dyDescent="0.3">
      <c r="A935" s="41">
        <v>1932</v>
      </c>
      <c r="B935" s="44"/>
      <c r="C935" s="48"/>
      <c r="D935" s="34"/>
      <c r="E935" s="34"/>
    </row>
    <row r="936" spans="1:5" x14ac:dyDescent="0.3">
      <c r="A936" s="41">
        <v>1933</v>
      </c>
      <c r="B936" s="44"/>
      <c r="C936" s="48"/>
      <c r="D936" s="34"/>
      <c r="E936" s="34"/>
    </row>
    <row r="937" spans="1:5" x14ac:dyDescent="0.3">
      <c r="A937" s="41">
        <v>1934</v>
      </c>
      <c r="B937" s="44"/>
      <c r="C937" s="48"/>
      <c r="D937" s="34"/>
      <c r="E937" s="34"/>
    </row>
    <row r="938" spans="1:5" x14ac:dyDescent="0.3">
      <c r="A938" s="41">
        <v>1935</v>
      </c>
      <c r="B938" s="44"/>
      <c r="C938" s="48"/>
      <c r="D938" s="34"/>
      <c r="E938" s="34"/>
    </row>
    <row r="939" spans="1:5" x14ac:dyDescent="0.3">
      <c r="A939" s="41">
        <v>1936</v>
      </c>
      <c r="B939" s="44"/>
      <c r="C939" s="48"/>
      <c r="D939" s="34"/>
      <c r="E939" s="34"/>
    </row>
    <row r="940" spans="1:5" x14ac:dyDescent="0.3">
      <c r="A940" s="41">
        <v>1937</v>
      </c>
      <c r="B940" s="44"/>
      <c r="C940" s="48"/>
      <c r="D940" s="34"/>
      <c r="E940" s="34"/>
    </row>
    <row r="941" spans="1:5" x14ac:dyDescent="0.3">
      <c r="A941" s="41">
        <v>1938</v>
      </c>
      <c r="B941" s="44"/>
      <c r="C941" s="48"/>
      <c r="D941" s="34"/>
      <c r="E941" s="34"/>
    </row>
    <row r="942" spans="1:5" x14ac:dyDescent="0.3">
      <c r="A942" s="41">
        <v>1939</v>
      </c>
      <c r="B942" s="44"/>
      <c r="C942" s="48"/>
      <c r="D942" s="34"/>
      <c r="E942" s="34"/>
    </row>
    <row r="943" spans="1:5" x14ac:dyDescent="0.3">
      <c r="A943" s="41">
        <v>1940</v>
      </c>
      <c r="B943" s="44"/>
      <c r="C943" s="48"/>
      <c r="D943" s="34"/>
      <c r="E943" s="34"/>
    </row>
    <row r="944" spans="1:5" x14ac:dyDescent="0.3">
      <c r="A944" s="41">
        <v>1941</v>
      </c>
      <c r="B944" s="44"/>
      <c r="C944" s="48"/>
      <c r="D944" s="34"/>
      <c r="E944" s="34"/>
    </row>
    <row r="945" spans="1:5" x14ac:dyDescent="0.3">
      <c r="A945" s="41">
        <v>1942</v>
      </c>
      <c r="B945" s="44"/>
      <c r="C945" s="48"/>
      <c r="D945" s="34"/>
      <c r="E945" s="34"/>
    </row>
    <row r="946" spans="1:5" x14ac:dyDescent="0.3">
      <c r="A946" s="41">
        <v>1943</v>
      </c>
      <c r="B946" s="44"/>
      <c r="C946" s="48"/>
      <c r="D946" s="34"/>
      <c r="E946" s="34"/>
    </row>
    <row r="947" spans="1:5" x14ac:dyDescent="0.3">
      <c r="A947" s="41">
        <v>1944</v>
      </c>
      <c r="B947" s="44"/>
      <c r="C947" s="48"/>
      <c r="D947" s="34"/>
      <c r="E947" s="34"/>
    </row>
    <row r="948" spans="1:5" x14ac:dyDescent="0.3">
      <c r="A948" s="41">
        <v>1945</v>
      </c>
      <c r="B948" s="44"/>
      <c r="C948" s="48"/>
      <c r="D948" s="34"/>
      <c r="E948" s="34"/>
    </row>
    <row r="949" spans="1:5" x14ac:dyDescent="0.3">
      <c r="A949" s="41">
        <v>1946</v>
      </c>
      <c r="B949" s="44"/>
      <c r="C949" s="48"/>
      <c r="D949" s="34"/>
      <c r="E949" s="34"/>
    </row>
    <row r="950" spans="1:5" x14ac:dyDescent="0.3">
      <c r="A950" s="41">
        <v>1947</v>
      </c>
      <c r="B950" s="44"/>
      <c r="C950" s="48"/>
      <c r="D950" s="34"/>
      <c r="E950" s="34"/>
    </row>
    <row r="951" spans="1:5" x14ac:dyDescent="0.3">
      <c r="A951" s="41">
        <v>1948</v>
      </c>
      <c r="B951" s="44"/>
      <c r="C951" s="48"/>
      <c r="D951" s="34"/>
      <c r="E951" s="34"/>
    </row>
    <row r="952" spans="1:5" x14ac:dyDescent="0.3">
      <c r="A952" s="41">
        <v>1949</v>
      </c>
      <c r="B952" s="44"/>
      <c r="C952" s="48"/>
      <c r="D952" s="34"/>
      <c r="E952" s="34"/>
    </row>
    <row r="953" spans="1:5" x14ac:dyDescent="0.3">
      <c r="A953" s="41">
        <v>1950</v>
      </c>
      <c r="B953" s="44"/>
      <c r="C953" s="48"/>
      <c r="D953" s="34"/>
      <c r="E953" s="34"/>
    </row>
    <row r="954" spans="1:5" x14ac:dyDescent="0.3">
      <c r="A954" s="41">
        <v>1951</v>
      </c>
      <c r="B954" s="44"/>
      <c r="C954" s="48"/>
      <c r="D954" s="34"/>
      <c r="E954" s="34"/>
    </row>
    <row r="955" spans="1:5" x14ac:dyDescent="0.3">
      <c r="A955" s="41">
        <v>1952</v>
      </c>
      <c r="B955" s="44"/>
      <c r="C955" s="48"/>
      <c r="D955" s="34"/>
      <c r="E955" s="34"/>
    </row>
    <row r="956" spans="1:5" x14ac:dyDescent="0.3">
      <c r="A956" s="41">
        <v>1953</v>
      </c>
      <c r="B956" s="44"/>
      <c r="C956" s="48"/>
      <c r="D956" s="34"/>
      <c r="E956" s="34"/>
    </row>
    <row r="957" spans="1:5" x14ac:dyDescent="0.3">
      <c r="A957" s="41">
        <v>1954</v>
      </c>
      <c r="B957" s="44"/>
      <c r="C957" s="48"/>
      <c r="D957" s="34"/>
      <c r="E957" s="34"/>
    </row>
    <row r="958" spans="1:5" x14ac:dyDescent="0.3">
      <c r="A958" s="41">
        <v>1955</v>
      </c>
      <c r="B958" s="44"/>
      <c r="C958" s="48"/>
      <c r="D958" s="34"/>
      <c r="E958" s="34"/>
    </row>
    <row r="959" spans="1:5" x14ac:dyDescent="0.3">
      <c r="A959" s="41">
        <v>1956</v>
      </c>
      <c r="B959" s="44"/>
      <c r="C959" s="48"/>
      <c r="D959" s="34"/>
      <c r="E959" s="34"/>
    </row>
    <row r="960" spans="1:5" x14ac:dyDescent="0.3">
      <c r="A960" s="41">
        <v>1957</v>
      </c>
      <c r="B960" s="44"/>
      <c r="C960" s="48"/>
      <c r="D960" s="34"/>
      <c r="E960" s="34"/>
    </row>
    <row r="961" spans="1:5" x14ac:dyDescent="0.3">
      <c r="A961" s="41">
        <v>1958</v>
      </c>
      <c r="B961" s="44"/>
      <c r="C961" s="48"/>
      <c r="D961" s="34"/>
      <c r="E961" s="34"/>
    </row>
    <row r="962" spans="1:5" x14ac:dyDescent="0.3">
      <c r="A962" s="41">
        <v>1959</v>
      </c>
      <c r="B962" s="44"/>
      <c r="C962" s="48"/>
      <c r="D962" s="34"/>
      <c r="E962" s="34"/>
    </row>
    <row r="963" spans="1:5" x14ac:dyDescent="0.3">
      <c r="A963" s="41">
        <v>1960</v>
      </c>
      <c r="B963" s="44"/>
      <c r="C963" s="48"/>
      <c r="D963" s="34"/>
      <c r="E963" s="34"/>
    </row>
    <row r="964" spans="1:5" x14ac:dyDescent="0.3">
      <c r="A964" s="41">
        <v>1961</v>
      </c>
      <c r="B964" s="44"/>
      <c r="C964" s="48"/>
      <c r="D964" s="34"/>
      <c r="E964" s="34"/>
    </row>
    <row r="965" spans="1:5" x14ac:dyDescent="0.3">
      <c r="A965" s="41">
        <v>1962</v>
      </c>
      <c r="B965" s="44"/>
      <c r="C965" s="48"/>
      <c r="D965" s="34"/>
      <c r="E965" s="34"/>
    </row>
    <row r="966" spans="1:5" x14ac:dyDescent="0.3">
      <c r="A966" s="41">
        <v>1963</v>
      </c>
      <c r="B966" s="44"/>
      <c r="C966" s="48"/>
      <c r="D966" s="34"/>
      <c r="E966" s="34"/>
    </row>
    <row r="967" spans="1:5" x14ac:dyDescent="0.3">
      <c r="A967" s="41">
        <v>1964</v>
      </c>
      <c r="B967" s="44"/>
      <c r="C967" s="48"/>
      <c r="D967" s="34"/>
      <c r="E967" s="34"/>
    </row>
    <row r="968" spans="1:5" x14ac:dyDescent="0.3">
      <c r="A968" s="41">
        <v>1965</v>
      </c>
      <c r="B968" s="44"/>
      <c r="C968" s="48"/>
      <c r="D968" s="34"/>
      <c r="E968" s="34"/>
    </row>
    <row r="969" spans="1:5" x14ac:dyDescent="0.3">
      <c r="A969" s="41">
        <v>1966</v>
      </c>
      <c r="B969" s="44"/>
      <c r="C969" s="48"/>
      <c r="D969" s="34"/>
      <c r="E969" s="34"/>
    </row>
    <row r="970" spans="1:5" x14ac:dyDescent="0.3">
      <c r="A970" s="41">
        <v>1967</v>
      </c>
      <c r="B970" s="44"/>
      <c r="C970" s="48"/>
      <c r="D970" s="34"/>
      <c r="E970" s="34"/>
    </row>
    <row r="971" spans="1:5" x14ac:dyDescent="0.3">
      <c r="A971" s="41">
        <v>1968</v>
      </c>
      <c r="B971" s="44"/>
      <c r="C971" s="48"/>
      <c r="D971" s="34"/>
      <c r="E971" s="34"/>
    </row>
    <row r="972" spans="1:5" x14ac:dyDescent="0.3">
      <c r="A972" s="41">
        <v>1969</v>
      </c>
      <c r="B972" s="44"/>
      <c r="C972" s="48"/>
      <c r="D972" s="34"/>
      <c r="E972" s="34"/>
    </row>
    <row r="973" spans="1:5" x14ac:dyDescent="0.3">
      <c r="A973" s="41">
        <v>1970</v>
      </c>
      <c r="B973" s="44"/>
      <c r="C973" s="48"/>
      <c r="D973" s="34"/>
      <c r="E973" s="34"/>
    </row>
    <row r="974" spans="1:5" x14ac:dyDescent="0.3">
      <c r="A974" s="41">
        <v>1971</v>
      </c>
      <c r="B974" s="44"/>
      <c r="C974" s="48"/>
      <c r="D974" s="34"/>
      <c r="E974" s="34"/>
    </row>
    <row r="975" spans="1:5" x14ac:dyDescent="0.3">
      <c r="A975" s="41">
        <v>1972</v>
      </c>
      <c r="B975" s="44"/>
      <c r="C975" s="48"/>
      <c r="D975" s="34"/>
      <c r="E975" s="34"/>
    </row>
    <row r="976" spans="1:5" x14ac:dyDescent="0.3">
      <c r="A976" s="41">
        <v>1973</v>
      </c>
      <c r="B976" s="44"/>
      <c r="C976" s="48"/>
      <c r="D976" s="34"/>
      <c r="E976" s="34"/>
    </row>
    <row r="977" spans="1:5" x14ac:dyDescent="0.3">
      <c r="A977" s="41">
        <v>1974</v>
      </c>
      <c r="B977" s="44"/>
      <c r="C977" s="48"/>
      <c r="D977" s="34"/>
      <c r="E977" s="34"/>
    </row>
    <row r="978" spans="1:5" x14ac:dyDescent="0.3">
      <c r="A978" s="41">
        <v>1975</v>
      </c>
      <c r="B978" s="44"/>
      <c r="C978" s="48"/>
      <c r="D978" s="34"/>
      <c r="E978" s="34"/>
    </row>
    <row r="979" spans="1:5" x14ac:dyDescent="0.3">
      <c r="A979" s="41">
        <v>1976</v>
      </c>
      <c r="B979" s="44"/>
      <c r="C979" s="48"/>
      <c r="D979" s="34"/>
      <c r="E979" s="34"/>
    </row>
    <row r="980" spans="1:5" x14ac:dyDescent="0.3">
      <c r="A980" s="41">
        <v>1977</v>
      </c>
      <c r="B980" s="44"/>
      <c r="C980" s="48"/>
      <c r="D980" s="34"/>
      <c r="E980" s="34"/>
    </row>
    <row r="981" spans="1:5" x14ac:dyDescent="0.3">
      <c r="A981" s="41">
        <v>1978</v>
      </c>
      <c r="B981" s="44"/>
      <c r="C981" s="48"/>
      <c r="D981" s="34"/>
      <c r="E981" s="34"/>
    </row>
    <row r="982" spans="1:5" x14ac:dyDescent="0.3">
      <c r="A982" s="41">
        <v>1979</v>
      </c>
      <c r="B982" s="44"/>
      <c r="C982" s="48"/>
      <c r="D982" s="34"/>
      <c r="E982" s="34"/>
    </row>
    <row r="983" spans="1:5" x14ac:dyDescent="0.3">
      <c r="A983" s="41">
        <v>1980</v>
      </c>
      <c r="B983" s="44"/>
      <c r="C983" s="48"/>
      <c r="D983" s="34"/>
      <c r="E983" s="34"/>
    </row>
    <row r="984" spans="1:5" x14ac:dyDescent="0.3">
      <c r="A984" s="41">
        <v>1981</v>
      </c>
      <c r="B984" s="44"/>
      <c r="C984" s="48"/>
      <c r="D984" s="34"/>
      <c r="E984" s="34"/>
    </row>
    <row r="985" spans="1:5" x14ac:dyDescent="0.3">
      <c r="A985" s="41">
        <v>1982</v>
      </c>
      <c r="B985" s="44"/>
      <c r="C985" s="48"/>
      <c r="D985" s="34"/>
      <c r="E985" s="34"/>
    </row>
    <row r="986" spans="1:5" x14ac:dyDescent="0.3">
      <c r="A986" s="41">
        <v>1983</v>
      </c>
      <c r="B986" s="44"/>
      <c r="C986" s="48"/>
      <c r="D986" s="34"/>
      <c r="E986" s="34"/>
    </row>
    <row r="987" spans="1:5" x14ac:dyDescent="0.3">
      <c r="A987" s="41">
        <v>1984</v>
      </c>
      <c r="B987" s="44"/>
      <c r="C987" s="48"/>
      <c r="D987" s="34"/>
      <c r="E987" s="34"/>
    </row>
    <row r="988" spans="1:5" x14ac:dyDescent="0.3">
      <c r="A988" s="41">
        <v>1985</v>
      </c>
      <c r="B988" s="44"/>
      <c r="C988" s="48"/>
      <c r="D988" s="34"/>
      <c r="E988" s="34"/>
    </row>
    <row r="989" spans="1:5" x14ac:dyDescent="0.3">
      <c r="A989" s="41">
        <v>1986</v>
      </c>
      <c r="B989" s="44"/>
      <c r="C989" s="48"/>
      <c r="D989" s="34"/>
      <c r="E989" s="34"/>
    </row>
    <row r="990" spans="1:5" x14ac:dyDescent="0.3">
      <c r="A990" s="41">
        <v>1987</v>
      </c>
      <c r="B990" s="44"/>
      <c r="C990" s="48"/>
      <c r="D990" s="34"/>
      <c r="E990" s="34"/>
    </row>
    <row r="991" spans="1:5" x14ac:dyDescent="0.3">
      <c r="A991" s="41">
        <v>1988</v>
      </c>
      <c r="B991" s="44"/>
      <c r="C991" s="48"/>
      <c r="D991" s="34"/>
      <c r="E991" s="34"/>
    </row>
    <row r="992" spans="1:5" x14ac:dyDescent="0.3">
      <c r="A992" s="41">
        <v>1989</v>
      </c>
      <c r="B992" s="44"/>
      <c r="C992" s="48"/>
      <c r="D992" s="34"/>
      <c r="E992" s="34"/>
    </row>
    <row r="993" spans="1:5" x14ac:dyDescent="0.3">
      <c r="A993" s="41">
        <v>1990</v>
      </c>
      <c r="B993" s="44"/>
      <c r="C993" s="48"/>
      <c r="D993" s="34"/>
      <c r="E993" s="34"/>
    </row>
    <row r="994" spans="1:5" x14ac:dyDescent="0.3">
      <c r="A994" s="41">
        <v>1991</v>
      </c>
      <c r="B994" s="44"/>
      <c r="C994" s="48"/>
      <c r="D994" s="34"/>
      <c r="E994" s="34"/>
    </row>
    <row r="995" spans="1:5" x14ac:dyDescent="0.3">
      <c r="A995" s="41">
        <v>1992</v>
      </c>
      <c r="B995" s="44"/>
      <c r="C995" s="48"/>
      <c r="D995" s="34"/>
      <c r="E995" s="34"/>
    </row>
    <row r="996" spans="1:5" x14ac:dyDescent="0.3">
      <c r="A996" s="41">
        <v>1993</v>
      </c>
      <c r="B996" s="44"/>
      <c r="C996" s="48"/>
      <c r="D996" s="34"/>
      <c r="E996" s="34"/>
    </row>
    <row r="997" spans="1:5" x14ac:dyDescent="0.3">
      <c r="A997" s="41">
        <v>1994</v>
      </c>
      <c r="B997" s="44"/>
      <c r="C997" s="48"/>
      <c r="D997" s="34"/>
      <c r="E997" s="34"/>
    </row>
    <row r="998" spans="1:5" x14ac:dyDescent="0.3">
      <c r="A998" s="41">
        <v>1995</v>
      </c>
      <c r="B998" s="44"/>
      <c r="C998" s="48"/>
      <c r="D998" s="34"/>
      <c r="E998" s="34"/>
    </row>
    <row r="999" spans="1:5" x14ac:dyDescent="0.3">
      <c r="A999" s="41">
        <v>1996</v>
      </c>
      <c r="B999" s="44"/>
      <c r="C999" s="48"/>
      <c r="D999" s="34"/>
      <c r="E999" s="34"/>
    </row>
    <row r="1000" spans="1:5" x14ac:dyDescent="0.3">
      <c r="A1000" s="41">
        <v>1997</v>
      </c>
      <c r="B1000" s="44"/>
      <c r="C1000" s="48"/>
      <c r="D1000" s="34"/>
      <c r="E1000" s="34"/>
    </row>
    <row r="1001" spans="1:5" x14ac:dyDescent="0.3">
      <c r="A1001" s="41">
        <v>1998</v>
      </c>
      <c r="B1001" s="44"/>
      <c r="C1001" s="48"/>
      <c r="D1001" s="34"/>
      <c r="E1001" s="34"/>
    </row>
    <row r="1002" spans="1:5" x14ac:dyDescent="0.3">
      <c r="A1002" s="41">
        <v>1999</v>
      </c>
      <c r="B1002" s="44"/>
      <c r="C1002" s="48"/>
      <c r="D1002" s="34"/>
      <c r="E1002" s="34"/>
    </row>
    <row r="1003" spans="1:5" ht="15" thickBot="1" x14ac:dyDescent="0.35">
      <c r="A1003" s="49">
        <v>2000</v>
      </c>
      <c r="B1003" s="50"/>
      <c r="C1003" s="51"/>
      <c r="D1003" s="52"/>
      <c r="E1003" s="52"/>
    </row>
  </sheetData>
  <conditionalFormatting sqref="A1">
    <cfRule type="cellIs" dxfId="135" priority="3" operator="equal">
      <formula>0</formula>
    </cfRule>
    <cfRule type="containsErrors" dxfId="134" priority="4">
      <formula>ISERROR(A1)</formula>
    </cfRule>
  </conditionalFormatting>
  <conditionalFormatting sqref="A2">
    <cfRule type="cellIs" dxfId="133" priority="2" operator="equal">
      <formula>0</formula>
    </cfRule>
  </conditionalFormatting>
  <conditionalFormatting sqref="BF3:BF18">
    <cfRule type="containsErrors" dxfId="132" priority="1">
      <formula>ISERROR(BF3)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62"/>
  <sheetViews>
    <sheetView workbookViewId="0">
      <selection activeCell="B7" sqref="B7"/>
    </sheetView>
  </sheetViews>
  <sheetFormatPr baseColWidth="10" defaultRowHeight="14.4" x14ac:dyDescent="0.3"/>
  <cols>
    <col min="1" max="1" width="9.77734375" style="147" customWidth="1"/>
    <col min="2" max="2" width="20.77734375" style="153" customWidth="1"/>
    <col min="3" max="3" width="7.77734375" style="154" customWidth="1"/>
    <col min="4" max="4" width="7.77734375" style="147" customWidth="1"/>
    <col min="5" max="6" width="10.77734375" style="147" customWidth="1"/>
    <col min="7" max="7" width="9.77734375" style="155" customWidth="1"/>
    <col min="8" max="8" width="9.77734375" style="147" customWidth="1"/>
    <col min="9" max="9" width="8.77734375" style="147" customWidth="1"/>
    <col min="10" max="10" width="12.77734375" style="147" customWidth="1"/>
    <col min="11" max="11" width="8.77734375" style="147" customWidth="1"/>
    <col min="12" max="12" width="12.77734375" style="147" customWidth="1"/>
  </cols>
  <sheetData>
    <row r="1" spans="1:12" ht="16.2" thickBot="1" x14ac:dyDescent="0.35">
      <c r="A1" s="314" t="s">
        <v>123</v>
      </c>
      <c r="B1" s="315"/>
      <c r="C1" s="315"/>
      <c r="D1" s="315"/>
      <c r="E1" s="315"/>
      <c r="F1" s="316"/>
      <c r="G1" s="314" t="s">
        <v>93</v>
      </c>
      <c r="H1" s="315"/>
      <c r="I1" s="316"/>
      <c r="J1" s="314" t="s">
        <v>124</v>
      </c>
      <c r="K1" s="315"/>
      <c r="L1" s="316"/>
    </row>
    <row r="2" spans="1:12" ht="15" thickBot="1" x14ac:dyDescent="0.35">
      <c r="A2" s="53"/>
      <c r="B2" s="54" t="s">
        <v>94</v>
      </c>
      <c r="C2" s="55"/>
      <c r="D2" s="56"/>
      <c r="E2" s="56"/>
      <c r="F2" s="57"/>
      <c r="G2" s="58"/>
      <c r="H2" s="57"/>
      <c r="I2" s="57"/>
      <c r="J2" s="54" t="s">
        <v>95</v>
      </c>
      <c r="K2" s="56"/>
      <c r="L2" s="59"/>
    </row>
    <row r="3" spans="1:12" ht="15" thickBot="1" x14ac:dyDescent="0.35">
      <c r="A3" s="53"/>
      <c r="B3" s="60">
        <f t="array" aca="1" ref="B3" ca="1">INDEX(Horaire!$A:$A,MAX((Horaire!$C$4:$C$41&gt;0)*ROW(Horaire!$C$4:$C$41)))</f>
        <v>42614</v>
      </c>
      <c r="C3" s="61"/>
      <c r="D3" s="62"/>
      <c r="E3" s="56"/>
      <c r="F3" s="57"/>
      <c r="G3" s="58"/>
      <c r="H3" s="57"/>
      <c r="I3" s="57"/>
      <c r="J3" s="60" t="str">
        <f t="array" aca="1" ref="J3" ca="1">INDEX(Horaire!$B:$B,MAX((Horaire!$C$4:$C$41&gt;0)*ROW(Horaire!$C$4:$C$41)))</f>
        <v>Abat-Neuf</v>
      </c>
      <c r="K3" s="63"/>
      <c r="L3" s="59"/>
    </row>
    <row r="4" spans="1:12" ht="15" thickBot="1" x14ac:dyDescent="0.35">
      <c r="A4" s="64"/>
      <c r="B4" s="65"/>
      <c r="C4" s="55"/>
      <c r="D4" s="56"/>
      <c r="E4" s="56"/>
      <c r="F4" s="56"/>
      <c r="G4" s="58"/>
      <c r="H4" s="56"/>
      <c r="I4" s="56"/>
      <c r="J4" s="56"/>
      <c r="K4" s="56"/>
      <c r="L4" s="66"/>
    </row>
    <row r="5" spans="1:12" ht="48.6" thickBot="1" x14ac:dyDescent="0.35">
      <c r="A5" s="67" t="s">
        <v>96</v>
      </c>
      <c r="B5" s="68" t="s">
        <v>97</v>
      </c>
      <c r="C5" s="69" t="s">
        <v>98</v>
      </c>
      <c r="D5" s="70" t="s">
        <v>99</v>
      </c>
      <c r="E5" s="71" t="s">
        <v>100</v>
      </c>
      <c r="F5" s="72" t="s">
        <v>101</v>
      </c>
      <c r="G5" s="73" t="s">
        <v>102</v>
      </c>
      <c r="H5" s="71">
        <v>69</v>
      </c>
      <c r="I5" s="71">
        <v>169</v>
      </c>
      <c r="J5" s="70">
        <v>269</v>
      </c>
      <c r="K5" s="71" t="s">
        <v>103</v>
      </c>
      <c r="L5" s="74" t="s">
        <v>104</v>
      </c>
    </row>
    <row r="6" spans="1:12" ht="15" thickBot="1" x14ac:dyDescent="0.35">
      <c r="A6" s="75"/>
      <c r="B6" s="76"/>
      <c r="C6" s="77"/>
      <c r="D6" s="78"/>
      <c r="E6" s="79"/>
      <c r="F6" s="79"/>
      <c r="G6" s="80"/>
      <c r="H6" s="79"/>
      <c r="I6" s="79"/>
      <c r="J6" s="79"/>
      <c r="K6" s="81"/>
      <c r="L6" s="82"/>
    </row>
    <row r="7" spans="1:12" ht="16.2" thickBot="1" x14ac:dyDescent="0.35">
      <c r="A7" s="83">
        <v>1</v>
      </c>
      <c r="B7" s="84" t="str">
        <f>Données!BF3</f>
        <v>Gilberte Caron</v>
      </c>
      <c r="C7" s="85">
        <f ca="1">COUNTIF(INDIRECT("'"&amp;VLOOKUP($B$3,Horaire!$A$2:$B$41,2,FALSE)&amp;"'!$N$"&amp;2+(ROW()-7)/2*10&amp;":$N$"&amp;8+(ROW()-7)/2*10),"&gt;0")</f>
        <v>5</v>
      </c>
      <c r="D7" s="86">
        <v>13</v>
      </c>
      <c r="E7" s="87">
        <f ca="1">(C7*D7)</f>
        <v>65</v>
      </c>
      <c r="F7" s="87">
        <f ca="1">COUNTIF(INDIRECT("'"&amp;VLOOKUP($B$3,Horaire!$A$2:$B$41,2,FALSE)&amp;"'!$O$"&amp;9+(ROW()-7)/2*10&amp;":$O$"&amp;10+(ROW()-7)/2*10),"&gt;0")*Données!$X$8</f>
        <v>0</v>
      </c>
      <c r="G7" s="88"/>
      <c r="H7" s="88">
        <f ca="1">SUM(INDIRECT("'"&amp;VLOOKUP($B$3,Horaire!$A$2:$B$41,2,FALSE)&amp;"'!$I$"&amp;2+(ROW()-7)/2*10&amp;":$I$"&amp;10+(ROW()-7)/2*10))*0.25</f>
        <v>1</v>
      </c>
      <c r="I7" s="88">
        <f ca="1">SUM(INDIRECT("'"&amp;VLOOKUP($B$3,Horaire!$A$2:$B$41,2,FALSE)&amp;"'!$J$"&amp;2+(ROW()-7)/2*10&amp;":$J$"&amp;10+(ROW()-7)/2*10))*0.5</f>
        <v>0.5</v>
      </c>
      <c r="J7" s="88">
        <f ca="1">SUM(INDIRECT("'"&amp;VLOOKUP($B$3,Horaire!$A$2:$B$41,2,FALSE)&amp;"'!$K$"&amp;2+(ROW()-7)/2*10&amp;":$K$"&amp;10+(ROW()-7)/2*10))</f>
        <v>1</v>
      </c>
      <c r="K7" s="88">
        <f ca="1">SUM(INDIRECT("'"&amp;VLOOKUP($B$3,Horaire!$A$2:$B$41,2,FALSE)&amp;"'!$L$"&amp;2+(ROW()-7)/2*10&amp;":$L$"&amp;10+(ROW()-7)/2*10))*0.25</f>
        <v>1.25</v>
      </c>
      <c r="L7" s="89">
        <f ca="1">SUM(E7:K7)</f>
        <v>68.75</v>
      </c>
    </row>
    <row r="8" spans="1:12" ht="16.2" thickBot="1" x14ac:dyDescent="0.35">
      <c r="A8" s="83"/>
      <c r="B8" s="90"/>
      <c r="C8" s="91"/>
      <c r="D8" s="92"/>
      <c r="E8" s="93"/>
      <c r="F8" s="93"/>
      <c r="G8" s="93"/>
      <c r="H8" s="93"/>
      <c r="I8" s="93"/>
      <c r="J8" s="93"/>
      <c r="K8" s="93"/>
      <c r="L8" s="87"/>
    </row>
    <row r="9" spans="1:12" ht="16.2" thickBot="1" x14ac:dyDescent="0.35">
      <c r="A9" s="83">
        <v>2</v>
      </c>
      <c r="B9" s="84" t="str">
        <f>Données!BF4</f>
        <v>Dorothée Beauchesne</v>
      </c>
      <c r="C9" s="85">
        <f ca="1">COUNTIF(INDIRECT("'"&amp;VLOOKUP($B$3,Horaire!$A$2:$B$41,2,FALSE)&amp;"'!$N$"&amp;2+(ROW()-7)/2*10&amp;":$N$"&amp;8+(ROW()-7)/2*10),"&gt;0")</f>
        <v>0</v>
      </c>
      <c r="D9" s="86">
        <v>13</v>
      </c>
      <c r="E9" s="87">
        <f ca="1">C9*D9</f>
        <v>0</v>
      </c>
      <c r="F9" s="87">
        <f ca="1">COUNTIF(INDIRECT("'"&amp;VLOOKUP($B$3,Horaire!$A$2:$B$41,2,FALSE)&amp;"'!$O$"&amp;9+(ROW()-7)/2*10&amp;":$O$"&amp;10+(ROW()-7)/2*10),"&gt;0")*Données!$X$8</f>
        <v>0</v>
      </c>
      <c r="G9" s="88"/>
      <c r="H9" s="88">
        <f ca="1">SUM(INDIRECT("'"&amp;VLOOKUP($B$3,Horaire!$A$2:$B$41,2,FALSE)&amp;"'!$I$"&amp;2+(ROW()-7)/2*10&amp;":$I$"&amp;10+(ROW()-7)/2*10))*0.25</f>
        <v>0</v>
      </c>
      <c r="I9" s="88">
        <f ca="1">SUM(INDIRECT("'"&amp;VLOOKUP($B$3,Horaire!$A$2:$B$41,2,FALSE)&amp;"'!$J$"&amp;2+(ROW()-7)/2*10&amp;":$J$"&amp;10+(ROW()-7)/2*10))*0.5</f>
        <v>0</v>
      </c>
      <c r="J9" s="88">
        <f ca="1">SUM(INDIRECT("'"&amp;VLOOKUP($B$3,Horaire!$A$2:$B$41,2,FALSE)&amp;"'!$K$"&amp;2+(ROW()-7)/2*10&amp;":$K$"&amp;10+(ROW()-7)/2*10))</f>
        <v>0</v>
      </c>
      <c r="K9" s="88">
        <f ca="1">SUM(INDIRECT("'"&amp;VLOOKUP($B$3,Horaire!$A$2:$B$41,2,FALSE)&amp;"'!$L$"&amp;2+(ROW()-7)/2*10&amp;":$L$"&amp;10+(ROW()-7)/2*10))*0.25</f>
        <v>0</v>
      </c>
      <c r="L9" s="89">
        <f ca="1">SUM(E9:K9)</f>
        <v>0</v>
      </c>
    </row>
    <row r="10" spans="1:12" ht="16.2" thickBot="1" x14ac:dyDescent="0.35">
      <c r="A10" s="83"/>
      <c r="B10" s="90"/>
      <c r="C10" s="91"/>
      <c r="D10" s="92"/>
      <c r="E10" s="93"/>
      <c r="F10" s="93"/>
      <c r="G10" s="93"/>
      <c r="H10" s="93"/>
      <c r="I10" s="93"/>
      <c r="J10" s="93"/>
      <c r="K10" s="93"/>
      <c r="L10" s="87"/>
    </row>
    <row r="11" spans="1:12" ht="16.2" thickBot="1" x14ac:dyDescent="0.35">
      <c r="A11" s="83">
        <v>3</v>
      </c>
      <c r="B11" s="84" t="str">
        <f>Données!BF5</f>
        <v>Yves Chapdelaine</v>
      </c>
      <c r="C11" s="85">
        <f ca="1">COUNTIF(INDIRECT("'"&amp;VLOOKUP($B$3,Horaire!$A$2:$B$41,2,FALSE)&amp;"'!$N$"&amp;2+(ROW()-7)/2*10&amp;":$N$"&amp;8+(ROW()-7)/2*10),"&gt;0")</f>
        <v>0</v>
      </c>
      <c r="D11" s="86">
        <v>13</v>
      </c>
      <c r="E11" s="87">
        <f ca="1">C11*D11</f>
        <v>0</v>
      </c>
      <c r="F11" s="87">
        <f ca="1">COUNTIF(INDIRECT("'"&amp;VLOOKUP($B$3,Horaire!$A$2:$B$41,2,FALSE)&amp;"'!$O$"&amp;9+(ROW()-7)/2*10&amp;":$O$"&amp;10+(ROW()-7)/2*10),"&gt;0")*Données!$X$8</f>
        <v>0</v>
      </c>
      <c r="G11" s="88"/>
      <c r="H11" s="88">
        <f ca="1">SUM(INDIRECT("'"&amp;VLOOKUP($B$3,Horaire!$A$2:$B$41,2,FALSE)&amp;"'!$I$"&amp;2+(ROW()-7)/2*10&amp;":$I$"&amp;10+(ROW()-7)/2*10))*0.25</f>
        <v>0</v>
      </c>
      <c r="I11" s="88">
        <f ca="1">SUM(INDIRECT("'"&amp;VLOOKUP($B$3,Horaire!$A$2:$B$41,2,FALSE)&amp;"'!$J$"&amp;2+(ROW()-7)/2*10&amp;":$J$"&amp;10+(ROW()-7)/2*10))*0.5</f>
        <v>0</v>
      </c>
      <c r="J11" s="88">
        <f ca="1">SUM(INDIRECT("'"&amp;VLOOKUP($B$3,Horaire!$A$2:$B$41,2,FALSE)&amp;"'!$K$"&amp;2+(ROW()-7)/2*10&amp;":$K$"&amp;10+(ROW()-7)/2*10))</f>
        <v>0</v>
      </c>
      <c r="K11" s="88">
        <f ca="1">SUM(INDIRECT("'"&amp;VLOOKUP($B$3,Horaire!$A$2:$B$41,2,FALSE)&amp;"'!$L$"&amp;2+(ROW()-7)/2*10&amp;":$L$"&amp;10+(ROW()-7)/2*10))*0.25</f>
        <v>0</v>
      </c>
      <c r="L11" s="89">
        <f ca="1">SUM(E11:K11)</f>
        <v>0</v>
      </c>
    </row>
    <row r="12" spans="1:12" ht="16.2" thickBot="1" x14ac:dyDescent="0.35">
      <c r="A12" s="83"/>
      <c r="B12" s="90"/>
      <c r="C12" s="91"/>
      <c r="D12" s="92"/>
      <c r="E12" s="93"/>
      <c r="F12" s="93"/>
      <c r="G12" s="93"/>
      <c r="H12" s="93"/>
      <c r="I12" s="93"/>
      <c r="J12" s="93"/>
      <c r="K12" s="93"/>
      <c r="L12" s="87"/>
    </row>
    <row r="13" spans="1:12" ht="16.2" thickBot="1" x14ac:dyDescent="0.35">
      <c r="A13" s="83">
        <v>4</v>
      </c>
      <c r="B13" s="84" t="str">
        <f>Données!BF6</f>
        <v>Raymond Chartré</v>
      </c>
      <c r="C13" s="85">
        <f ca="1">COUNTIF(INDIRECT("'"&amp;VLOOKUP($B$3,Horaire!$A$2:$B$41,2,FALSE)&amp;"'!$N$"&amp;2+(ROW()-7)/2*10&amp;":$N$"&amp;8+(ROW()-7)/2*10),"&gt;0")</f>
        <v>0</v>
      </c>
      <c r="D13" s="86">
        <v>13</v>
      </c>
      <c r="E13" s="87">
        <f ca="1">C13*D13</f>
        <v>0</v>
      </c>
      <c r="F13" s="87">
        <f ca="1">COUNTIF(INDIRECT("'"&amp;VLOOKUP($B$3,Horaire!$A$2:$B$41,2,FALSE)&amp;"'!$O$"&amp;9+(ROW()-7)/2*10&amp;":$O$"&amp;10+(ROW()-7)/2*10),"&gt;0")*Données!$X$8</f>
        <v>0</v>
      </c>
      <c r="G13" s="88"/>
      <c r="H13" s="88">
        <f ca="1">SUM(INDIRECT("'"&amp;VLOOKUP($B$3,Horaire!$A$2:$B$41,2,FALSE)&amp;"'!$I$"&amp;2+(ROW()-7)/2*10&amp;":$I$"&amp;10+(ROW()-7)/2*10))*0.25</f>
        <v>0</v>
      </c>
      <c r="I13" s="88">
        <f ca="1">SUM(INDIRECT("'"&amp;VLOOKUP($B$3,Horaire!$A$2:$B$41,2,FALSE)&amp;"'!$J$"&amp;2+(ROW()-7)/2*10&amp;":$J$"&amp;10+(ROW()-7)/2*10))*0.5</f>
        <v>0</v>
      </c>
      <c r="J13" s="88">
        <f ca="1">SUM(INDIRECT("'"&amp;VLOOKUP($B$3,Horaire!$A$2:$B$41,2,FALSE)&amp;"'!$K$"&amp;2+(ROW()-7)/2*10&amp;":$K$"&amp;10+(ROW()-7)/2*10))</f>
        <v>0</v>
      </c>
      <c r="K13" s="88">
        <f ca="1">SUM(INDIRECT("'"&amp;VLOOKUP($B$3,Horaire!$A$2:$B$41,2,FALSE)&amp;"'!$L$"&amp;2+(ROW()-7)/2*10&amp;":$L$"&amp;10+(ROW()-7)/2*10))*0.25</f>
        <v>0</v>
      </c>
      <c r="L13" s="89">
        <f ca="1">SUM(E13:K13)</f>
        <v>0</v>
      </c>
    </row>
    <row r="14" spans="1:12" ht="16.2" thickBot="1" x14ac:dyDescent="0.35">
      <c r="A14" s="83"/>
      <c r="B14" s="90"/>
      <c r="C14" s="91"/>
      <c r="D14" s="92"/>
      <c r="E14" s="93"/>
      <c r="F14" s="93"/>
      <c r="G14" s="93"/>
      <c r="H14" s="93"/>
      <c r="I14" s="93"/>
      <c r="J14" s="93"/>
      <c r="K14" s="93"/>
      <c r="L14" s="87"/>
    </row>
    <row r="15" spans="1:12" ht="16.2" thickBot="1" x14ac:dyDescent="0.35">
      <c r="A15" s="83">
        <v>5</v>
      </c>
      <c r="B15" s="84" t="str">
        <f>Données!BF7</f>
        <v>Roland Gariépy</v>
      </c>
      <c r="C15" s="85">
        <f ca="1">COUNTIF(INDIRECT("'"&amp;VLOOKUP($B$3,Horaire!$A$2:$B$41,2,FALSE)&amp;"'!$N$"&amp;2+(ROW()-7)/2*10&amp;":$N$"&amp;8+(ROW()-7)/2*10),"&gt;0")</f>
        <v>0</v>
      </c>
      <c r="D15" s="86">
        <v>13</v>
      </c>
      <c r="E15" s="87">
        <f ca="1">C15*D15</f>
        <v>0</v>
      </c>
      <c r="F15" s="87">
        <f ca="1">COUNTIF(INDIRECT("'"&amp;VLOOKUP($B$3,Horaire!$A$2:$B$41,2,FALSE)&amp;"'!$O$"&amp;9+(ROW()-7)/2*10&amp;":$O$"&amp;10+(ROW()-7)/2*10),"&gt;0")*Données!$X$8</f>
        <v>0</v>
      </c>
      <c r="G15" s="88"/>
      <c r="H15" s="88">
        <f ca="1">SUM(INDIRECT("'"&amp;VLOOKUP($B$3,Horaire!$A$2:$B$41,2,FALSE)&amp;"'!$I$"&amp;2+(ROW()-7)/2*10&amp;":$I$"&amp;10+(ROW()-7)/2*10))*0.25</f>
        <v>0</v>
      </c>
      <c r="I15" s="88">
        <f ca="1">SUM(INDIRECT("'"&amp;VLOOKUP($B$3,Horaire!$A$2:$B$41,2,FALSE)&amp;"'!$J$"&amp;2+(ROW()-7)/2*10&amp;":$J$"&amp;10+(ROW()-7)/2*10))*0.5</f>
        <v>0</v>
      </c>
      <c r="J15" s="88">
        <f ca="1">SUM(INDIRECT("'"&amp;VLOOKUP($B$3,Horaire!$A$2:$B$41,2,FALSE)&amp;"'!$K$"&amp;2+(ROW()-7)/2*10&amp;":$K$"&amp;10+(ROW()-7)/2*10))</f>
        <v>0</v>
      </c>
      <c r="K15" s="88">
        <f ca="1">SUM(INDIRECT("'"&amp;VLOOKUP($B$3,Horaire!$A$2:$B$41,2,FALSE)&amp;"'!$L$"&amp;2+(ROW()-7)/2*10&amp;":$L$"&amp;10+(ROW()-7)/2*10))*0.25</f>
        <v>0</v>
      </c>
      <c r="L15" s="89">
        <f ca="1">SUM(E15:K15)</f>
        <v>0</v>
      </c>
    </row>
    <row r="16" spans="1:12" ht="16.2" thickBot="1" x14ac:dyDescent="0.35">
      <c r="A16" s="83"/>
      <c r="B16" s="90"/>
      <c r="C16" s="91"/>
      <c r="D16" s="92"/>
      <c r="E16" s="93"/>
      <c r="F16" s="93"/>
      <c r="G16" s="93"/>
      <c r="H16" s="93"/>
      <c r="I16" s="93"/>
      <c r="J16" s="93"/>
      <c r="K16" s="93"/>
      <c r="L16" s="87"/>
    </row>
    <row r="17" spans="1:12" ht="16.2" thickBot="1" x14ac:dyDescent="0.35">
      <c r="A17" s="83">
        <v>6</v>
      </c>
      <c r="B17" s="84" t="str">
        <f>Données!BF8</f>
        <v>Jeannine Chartré</v>
      </c>
      <c r="C17" s="85">
        <f ca="1">COUNTIF(INDIRECT("'"&amp;VLOOKUP($B$3,Horaire!$A$2:$B$41,2,FALSE)&amp;"'!$N$"&amp;2+(ROW()-7)/2*10&amp;":$N$"&amp;8+(ROW()-7)/2*10),"&gt;0")</f>
        <v>0</v>
      </c>
      <c r="D17" s="86">
        <v>13</v>
      </c>
      <c r="E17" s="87">
        <f ca="1">C17*D17</f>
        <v>0</v>
      </c>
      <c r="F17" s="87">
        <f ca="1">COUNTIF(INDIRECT("'"&amp;VLOOKUP($B$3,Horaire!$A$2:$B$41,2,FALSE)&amp;"'!$O$"&amp;9+(ROW()-7)/2*10&amp;":$O$"&amp;10+(ROW()-7)/2*10),"&gt;0")*Données!$X$8</f>
        <v>0</v>
      </c>
      <c r="G17" s="88"/>
      <c r="H17" s="88">
        <f ca="1">SUM(INDIRECT("'"&amp;VLOOKUP($B$3,Horaire!$A$2:$B$41,2,FALSE)&amp;"'!$I$"&amp;2+(ROW()-7)/2*10&amp;":$I$"&amp;10+(ROW()-7)/2*10))*0.25</f>
        <v>0</v>
      </c>
      <c r="I17" s="88">
        <f ca="1">SUM(INDIRECT("'"&amp;VLOOKUP($B$3,Horaire!$A$2:$B$41,2,FALSE)&amp;"'!$J$"&amp;2+(ROW()-7)/2*10&amp;":$J$"&amp;10+(ROW()-7)/2*10))*0.5</f>
        <v>0</v>
      </c>
      <c r="J17" s="88">
        <f ca="1">SUM(INDIRECT("'"&amp;VLOOKUP($B$3,Horaire!$A$2:$B$41,2,FALSE)&amp;"'!$K$"&amp;2+(ROW()-7)/2*10&amp;":$K$"&amp;10+(ROW()-7)/2*10))</f>
        <v>0</v>
      </c>
      <c r="K17" s="88">
        <f ca="1">SUM(INDIRECT("'"&amp;VLOOKUP($B$3,Horaire!$A$2:$B$41,2,FALSE)&amp;"'!$L$"&amp;2+(ROW()-7)/2*10&amp;":$L$"&amp;10+(ROW()-7)/2*10))*0.25</f>
        <v>0</v>
      </c>
      <c r="L17" s="89">
        <f ca="1">SUM(E17:K17)</f>
        <v>0</v>
      </c>
    </row>
    <row r="18" spans="1:12" ht="16.2" thickBot="1" x14ac:dyDescent="0.35">
      <c r="A18" s="83"/>
      <c r="B18" s="90"/>
      <c r="C18" s="91"/>
      <c r="D18" s="92"/>
      <c r="E18" s="93"/>
      <c r="F18" s="93"/>
      <c r="G18" s="93"/>
      <c r="H18" s="93"/>
      <c r="I18" s="93"/>
      <c r="J18" s="93"/>
      <c r="K18" s="93"/>
      <c r="L18" s="87"/>
    </row>
    <row r="19" spans="1:12" ht="16.2" thickBot="1" x14ac:dyDescent="0.35">
      <c r="A19" s="83">
        <v>7</v>
      </c>
      <c r="B19" s="84" t="str">
        <f>Données!BF9</f>
        <v>Carole Moreau</v>
      </c>
      <c r="C19" s="85">
        <f ca="1">COUNTIF(INDIRECT("'"&amp;VLOOKUP($B$3,Horaire!$A$2:$B$41,2,FALSE)&amp;"'!$N$"&amp;2+(ROW()-7)/2*10&amp;":$N$"&amp;8+(ROW()-7)/2*10),"&gt;0")</f>
        <v>0</v>
      </c>
      <c r="D19" s="86">
        <v>13</v>
      </c>
      <c r="E19" s="87">
        <f ca="1">C19*D19</f>
        <v>0</v>
      </c>
      <c r="F19" s="87">
        <f ca="1">COUNTIF(INDIRECT("'"&amp;VLOOKUP($B$3,Horaire!$A$2:$B$41,2,FALSE)&amp;"'!$O$"&amp;9+(ROW()-7)/2*10&amp;":$O$"&amp;10+(ROW()-7)/2*10),"&gt;0")*Données!$X$8</f>
        <v>0</v>
      </c>
      <c r="G19" s="88"/>
      <c r="H19" s="88">
        <f ca="1">SUM(INDIRECT("'"&amp;VLOOKUP($B$3,Horaire!$A$2:$B$41,2,FALSE)&amp;"'!$I$"&amp;2+(ROW()-7)/2*10&amp;":$I$"&amp;10+(ROW()-7)/2*10))*0.25</f>
        <v>0</v>
      </c>
      <c r="I19" s="88">
        <f ca="1">SUM(INDIRECT("'"&amp;VLOOKUP($B$3,Horaire!$A$2:$B$41,2,FALSE)&amp;"'!$J$"&amp;2+(ROW()-7)/2*10&amp;":$J$"&amp;10+(ROW()-7)/2*10))*0.5</f>
        <v>0</v>
      </c>
      <c r="J19" s="88">
        <f ca="1">SUM(INDIRECT("'"&amp;VLOOKUP($B$3,Horaire!$A$2:$B$41,2,FALSE)&amp;"'!$K$"&amp;2+(ROW()-7)/2*10&amp;":$K$"&amp;10+(ROW()-7)/2*10))</f>
        <v>0</v>
      </c>
      <c r="K19" s="88">
        <f ca="1">SUM(INDIRECT("'"&amp;VLOOKUP($B$3,Horaire!$A$2:$B$41,2,FALSE)&amp;"'!$L$"&amp;2+(ROW()-7)/2*10&amp;":$L$"&amp;10+(ROW()-7)/2*10))*0.25</f>
        <v>0</v>
      </c>
      <c r="L19" s="89">
        <f ca="1">SUM(E19:K19)</f>
        <v>0</v>
      </c>
    </row>
    <row r="20" spans="1:12" ht="16.2" thickBot="1" x14ac:dyDescent="0.35">
      <c r="A20" s="83"/>
      <c r="B20" s="90"/>
      <c r="C20" s="91"/>
      <c r="D20" s="92"/>
      <c r="E20" s="93"/>
      <c r="F20" s="93"/>
      <c r="G20" s="93"/>
      <c r="H20" s="93"/>
      <c r="I20" s="93"/>
      <c r="J20" s="93"/>
      <c r="K20" s="93"/>
      <c r="L20" s="87"/>
    </row>
    <row r="21" spans="1:12" ht="16.2" thickBot="1" x14ac:dyDescent="0.35">
      <c r="A21" s="83">
        <v>8</v>
      </c>
      <c r="B21" s="84" t="str">
        <f>Données!BF10</f>
        <v>France Baril</v>
      </c>
      <c r="C21" s="85">
        <f ca="1">COUNTIF(INDIRECT("'"&amp;VLOOKUP($B$3,Horaire!$A$2:$B$41,2,FALSE)&amp;"'!$N$"&amp;2+(ROW()-7)/2*10&amp;":$N$"&amp;8+(ROW()-7)/2*10),"&gt;0")</f>
        <v>0</v>
      </c>
      <c r="D21" s="86">
        <v>13</v>
      </c>
      <c r="E21" s="87">
        <f ca="1">C21*D21</f>
        <v>0</v>
      </c>
      <c r="F21" s="87">
        <f ca="1">COUNTIF(INDIRECT("'"&amp;VLOOKUP($B$3,Horaire!$A$2:$B$41,2,FALSE)&amp;"'!$O$"&amp;9+(ROW()-7)/2*10&amp;":$O$"&amp;10+(ROW()-7)/2*10),"&gt;0")*Données!$X$8</f>
        <v>0</v>
      </c>
      <c r="G21" s="88"/>
      <c r="H21" s="88">
        <f ca="1">SUM(INDIRECT("'"&amp;VLOOKUP($B$3,Horaire!$A$2:$B$41,2,FALSE)&amp;"'!$I$"&amp;2+(ROW()-7)/2*10&amp;":$I$"&amp;10+(ROW()-7)/2*10))*0.25</f>
        <v>0</v>
      </c>
      <c r="I21" s="88">
        <f ca="1">SUM(INDIRECT("'"&amp;VLOOKUP($B$3,Horaire!$A$2:$B$41,2,FALSE)&amp;"'!$J$"&amp;2+(ROW()-7)/2*10&amp;":$J$"&amp;10+(ROW()-7)/2*10))*0.5</f>
        <v>0</v>
      </c>
      <c r="J21" s="88">
        <f ca="1">SUM(INDIRECT("'"&amp;VLOOKUP($B$3,Horaire!$A$2:$B$41,2,FALSE)&amp;"'!$K$"&amp;2+(ROW()-7)/2*10&amp;":$K$"&amp;10+(ROW()-7)/2*10))</f>
        <v>0</v>
      </c>
      <c r="K21" s="88">
        <f ca="1">SUM(INDIRECT("'"&amp;VLOOKUP($B$3,Horaire!$A$2:$B$41,2,FALSE)&amp;"'!$L$"&amp;2+(ROW()-7)/2*10&amp;":$L$"&amp;10+(ROW()-7)/2*10))*0.25</f>
        <v>0</v>
      </c>
      <c r="L21" s="89">
        <f ca="1">SUM(E21:K21)</f>
        <v>0</v>
      </c>
    </row>
    <row r="22" spans="1:12" ht="16.2" thickBot="1" x14ac:dyDescent="0.35">
      <c r="A22" s="83"/>
      <c r="B22" s="90"/>
      <c r="C22" s="91"/>
      <c r="D22" s="92"/>
      <c r="E22" s="93"/>
      <c r="F22" s="93"/>
      <c r="G22" s="93"/>
      <c r="H22" s="93"/>
      <c r="I22" s="93"/>
      <c r="J22" s="93"/>
      <c r="K22" s="93"/>
      <c r="L22" s="87"/>
    </row>
    <row r="23" spans="1:12" ht="16.2" thickBot="1" x14ac:dyDescent="0.35">
      <c r="A23" s="83">
        <v>9</v>
      </c>
      <c r="B23" s="84" t="str">
        <f>Données!BF11</f>
        <v>Claire Lessard</v>
      </c>
      <c r="C23" s="85">
        <f ca="1">COUNTIF(INDIRECT("'"&amp;VLOOKUP($B$3,Horaire!$A$2:$B$41,2,FALSE)&amp;"'!$N$"&amp;2+(ROW()-7)/2*10&amp;":$N$"&amp;8+(ROW()-7)/2*10),"&gt;0")</f>
        <v>0</v>
      </c>
      <c r="D23" s="86">
        <v>13</v>
      </c>
      <c r="E23" s="87">
        <f ca="1">C23*D23</f>
        <v>0</v>
      </c>
      <c r="F23" s="87">
        <f ca="1">COUNTIF(INDIRECT("'"&amp;VLOOKUP($B$3,Horaire!$A$2:$B$41,2,FALSE)&amp;"'!$O$"&amp;9+(ROW()-7)/2*10&amp;":$O$"&amp;10+(ROW()-7)/2*10),"&gt;0")*Données!$X$8</f>
        <v>0</v>
      </c>
      <c r="G23" s="88"/>
      <c r="H23" s="88">
        <f ca="1">SUM(INDIRECT("'"&amp;VLOOKUP($B$3,Horaire!$A$2:$B$41,2,FALSE)&amp;"'!$I$"&amp;2+(ROW()-7)/2*10&amp;":$I$"&amp;10+(ROW()-7)/2*10))*0.25</f>
        <v>0</v>
      </c>
      <c r="I23" s="88">
        <f ca="1">SUM(INDIRECT("'"&amp;VLOOKUP($B$3,Horaire!$A$2:$B$41,2,FALSE)&amp;"'!$J$"&amp;2+(ROW()-7)/2*10&amp;":$J$"&amp;10+(ROW()-7)/2*10))*0.5</f>
        <v>0</v>
      </c>
      <c r="J23" s="88">
        <f ca="1">SUM(INDIRECT("'"&amp;VLOOKUP($B$3,Horaire!$A$2:$B$41,2,FALSE)&amp;"'!$K$"&amp;2+(ROW()-7)/2*10&amp;":$K$"&amp;10+(ROW()-7)/2*10))</f>
        <v>0</v>
      </c>
      <c r="K23" s="88">
        <f ca="1">SUM(INDIRECT("'"&amp;VLOOKUP($B$3,Horaire!$A$2:$B$41,2,FALSE)&amp;"'!$L$"&amp;2+(ROW()-7)/2*10&amp;":$L$"&amp;10+(ROW()-7)/2*10))*0.25</f>
        <v>0</v>
      </c>
      <c r="L23" s="89">
        <f ca="1">SUM(E23:K23)</f>
        <v>0</v>
      </c>
    </row>
    <row r="24" spans="1:12" ht="16.2" thickBot="1" x14ac:dyDescent="0.35">
      <c r="A24" s="83"/>
      <c r="B24" s="90"/>
      <c r="C24" s="91"/>
      <c r="D24" s="92"/>
      <c r="E24" s="93"/>
      <c r="F24" s="93"/>
      <c r="G24" s="93"/>
      <c r="H24" s="93"/>
      <c r="I24" s="93"/>
      <c r="J24" s="93"/>
      <c r="K24" s="93"/>
      <c r="L24" s="87"/>
    </row>
    <row r="25" spans="1:12" ht="16.2" thickBot="1" x14ac:dyDescent="0.35">
      <c r="A25" s="83">
        <v>10</v>
      </c>
      <c r="B25" s="84" t="str">
        <f>Données!BF12</f>
        <v>Michel Moreau</v>
      </c>
      <c r="C25" s="85">
        <f ca="1">COUNTIF(INDIRECT("'"&amp;VLOOKUP($B$3,Horaire!$A$2:$B$41,2,FALSE)&amp;"'!$N$"&amp;2+(ROW()-7)/2*10&amp;":$N$"&amp;8+(ROW()-7)/2*10),"&gt;0")</f>
        <v>0</v>
      </c>
      <c r="D25" s="86">
        <v>13</v>
      </c>
      <c r="E25" s="87">
        <f ca="1">C25*D25</f>
        <v>0</v>
      </c>
      <c r="F25" s="87">
        <f ca="1">COUNTIF(INDIRECT("'"&amp;VLOOKUP($B$3,Horaire!$A$2:$B$41,2,FALSE)&amp;"'!$O$"&amp;9+(ROW()-7)/2*10&amp;":$O$"&amp;10+(ROW()-7)/2*10),"&gt;0")*Données!$X$8</f>
        <v>0</v>
      </c>
      <c r="G25" s="88"/>
      <c r="H25" s="88">
        <f ca="1">SUM(INDIRECT("'"&amp;VLOOKUP($B$3,Horaire!$A$2:$B$41,2,FALSE)&amp;"'!$I$"&amp;2+(ROW()-7)/2*10&amp;":$I$"&amp;10+(ROW()-7)/2*10))*0.25</f>
        <v>0</v>
      </c>
      <c r="I25" s="88">
        <f ca="1">SUM(INDIRECT("'"&amp;VLOOKUP($B$3,Horaire!$A$2:$B$41,2,FALSE)&amp;"'!$J$"&amp;2+(ROW()-7)/2*10&amp;":$J$"&amp;10+(ROW()-7)/2*10))*0.5</f>
        <v>0</v>
      </c>
      <c r="J25" s="88">
        <f ca="1">SUM(INDIRECT("'"&amp;VLOOKUP($B$3,Horaire!$A$2:$B$41,2,FALSE)&amp;"'!$K$"&amp;2+(ROW()-7)/2*10&amp;":$K$"&amp;10+(ROW()-7)/2*10))</f>
        <v>0</v>
      </c>
      <c r="K25" s="88">
        <f ca="1">SUM(INDIRECT("'"&amp;VLOOKUP($B$3,Horaire!$A$2:$B$41,2,FALSE)&amp;"'!$L$"&amp;2+(ROW()-7)/2*10&amp;":$L$"&amp;10+(ROW()-7)/2*10))*0.25</f>
        <v>0</v>
      </c>
      <c r="L25" s="89">
        <f ca="1">SUM(E25:K25)</f>
        <v>0</v>
      </c>
    </row>
    <row r="26" spans="1:12" ht="16.2" thickBot="1" x14ac:dyDescent="0.35">
      <c r="A26" s="83"/>
      <c r="B26" s="90"/>
      <c r="C26" s="91"/>
      <c r="D26" s="92"/>
      <c r="E26" s="93"/>
      <c r="F26" s="93"/>
      <c r="G26" s="93"/>
      <c r="H26" s="93"/>
      <c r="I26" s="93"/>
      <c r="J26" s="93"/>
      <c r="K26" s="93"/>
      <c r="L26" s="94"/>
    </row>
    <row r="27" spans="1:12" ht="16.2" thickBot="1" x14ac:dyDescent="0.35">
      <c r="A27" s="83">
        <v>11</v>
      </c>
      <c r="B27" s="84" t="str">
        <f>Données!BF13</f>
        <v>André Cyr</v>
      </c>
      <c r="C27" s="85">
        <f ca="1">COUNTIF(INDIRECT("'"&amp;VLOOKUP($B$3,Horaire!$A$2:$B$41,2,FALSE)&amp;"'!$N$"&amp;2+(ROW()-7)/2*10&amp;":$N$"&amp;8+(ROW()-7)/2*10),"&gt;0")</f>
        <v>0</v>
      </c>
      <c r="D27" s="86">
        <v>13</v>
      </c>
      <c r="E27" s="87">
        <f ca="1">C27*D27</f>
        <v>0</v>
      </c>
      <c r="F27" s="87">
        <f ca="1">COUNTIF(INDIRECT("'"&amp;VLOOKUP($B$3,Horaire!$A$2:$B$41,2,FALSE)&amp;"'!$O$"&amp;9+(ROW()-7)/2*10&amp;":$O$"&amp;10+(ROW()-7)/2*10),"&gt;0")*Données!$X$8</f>
        <v>0</v>
      </c>
      <c r="G27" s="88"/>
      <c r="H27" s="88">
        <f ca="1">SUM(INDIRECT("'"&amp;VLOOKUP($B$3,Horaire!$A$2:$B$41,2,FALSE)&amp;"'!$I$"&amp;2+(ROW()-7)/2*10&amp;":$I$"&amp;10+(ROW()-7)/2*10))*0.25</f>
        <v>0</v>
      </c>
      <c r="I27" s="88">
        <f ca="1">SUM(INDIRECT("'"&amp;VLOOKUP($B$3,Horaire!$A$2:$B$41,2,FALSE)&amp;"'!$J$"&amp;2+(ROW()-7)/2*10&amp;":$J$"&amp;10+(ROW()-7)/2*10))*0.5</f>
        <v>0</v>
      </c>
      <c r="J27" s="88">
        <f ca="1">SUM(INDIRECT("'"&amp;VLOOKUP($B$3,Horaire!$A$2:$B$41,2,FALSE)&amp;"'!$K$"&amp;2+(ROW()-7)/2*10&amp;":$K$"&amp;10+(ROW()-7)/2*10))</f>
        <v>0</v>
      </c>
      <c r="K27" s="88">
        <f ca="1">SUM(INDIRECT("'"&amp;VLOOKUP($B$3,Horaire!$A$2:$B$41,2,FALSE)&amp;"'!$L$"&amp;2+(ROW()-7)/2*10&amp;":$L$"&amp;10+(ROW()-7)/2*10))*0.25</f>
        <v>0</v>
      </c>
      <c r="L27" s="89">
        <f ca="1">SUM(E27:K27)</f>
        <v>0</v>
      </c>
    </row>
    <row r="28" spans="1:12" ht="16.2" thickBot="1" x14ac:dyDescent="0.35">
      <c r="A28" s="83"/>
      <c r="B28" s="90"/>
      <c r="C28" s="91"/>
      <c r="D28" s="92"/>
      <c r="E28" s="93"/>
      <c r="F28" s="93"/>
      <c r="G28" s="93"/>
      <c r="H28" s="93"/>
      <c r="I28" s="93"/>
      <c r="J28" s="93"/>
      <c r="K28" s="93"/>
      <c r="L28" s="87"/>
    </row>
    <row r="29" spans="1:12" ht="16.2" thickBot="1" x14ac:dyDescent="0.35">
      <c r="A29" s="83">
        <v>12</v>
      </c>
      <c r="B29" s="84" t="str">
        <f>Données!BF14</f>
        <v>Francine Allard</v>
      </c>
      <c r="C29" s="85">
        <f ca="1">COUNTIF(INDIRECT("'"&amp;VLOOKUP($B$3,Horaire!$A$2:$B$41,2,FALSE)&amp;"'!$N$"&amp;2+(ROW()-7)/2*10&amp;":$N$"&amp;8+(ROW()-7)/2*10),"&gt;0")</f>
        <v>0</v>
      </c>
      <c r="D29" s="86">
        <v>13</v>
      </c>
      <c r="E29" s="87">
        <f ca="1">C29*D29</f>
        <v>0</v>
      </c>
      <c r="F29" s="87">
        <f ca="1">COUNTIF(INDIRECT("'"&amp;VLOOKUP($B$3,Horaire!$A$2:$B$41,2,FALSE)&amp;"'!$O$"&amp;9+(ROW()-7)/2*10&amp;":$O$"&amp;10+(ROW()-7)/2*10),"&gt;0")*Données!$X$8</f>
        <v>0</v>
      </c>
      <c r="G29" s="88"/>
      <c r="H29" s="88">
        <f ca="1">SUM(INDIRECT("'"&amp;VLOOKUP($B$3,Horaire!$A$2:$B$41,2,FALSE)&amp;"'!$I$"&amp;2+(ROW()-7)/2*10&amp;":$I$"&amp;10+(ROW()-7)/2*10))*0.25</f>
        <v>0</v>
      </c>
      <c r="I29" s="88">
        <f ca="1">SUM(INDIRECT("'"&amp;VLOOKUP($B$3,Horaire!$A$2:$B$41,2,FALSE)&amp;"'!$J$"&amp;2+(ROW()-7)/2*10&amp;":$J$"&amp;10+(ROW()-7)/2*10))*0.5</f>
        <v>0</v>
      </c>
      <c r="J29" s="88">
        <f ca="1">SUM(INDIRECT("'"&amp;VLOOKUP($B$3,Horaire!$A$2:$B$41,2,FALSE)&amp;"'!$K$"&amp;2+(ROW()-7)/2*10&amp;":$K$"&amp;10+(ROW()-7)/2*10))</f>
        <v>0</v>
      </c>
      <c r="K29" s="88">
        <f ca="1">SUM(INDIRECT("'"&amp;VLOOKUP($B$3,Horaire!$A$2:$B$41,2,FALSE)&amp;"'!$L$"&amp;2+(ROW()-7)/2*10&amp;":$L$"&amp;10+(ROW()-7)/2*10))*0.25</f>
        <v>0</v>
      </c>
      <c r="L29" s="89">
        <f ca="1">SUM(E29:K29)</f>
        <v>0</v>
      </c>
    </row>
    <row r="30" spans="1:12" ht="16.2" thickBot="1" x14ac:dyDescent="0.35">
      <c r="A30" s="83"/>
      <c r="B30" s="90"/>
      <c r="C30" s="91"/>
      <c r="D30" s="92"/>
      <c r="E30" s="93"/>
      <c r="F30" s="93"/>
      <c r="G30" s="93"/>
      <c r="H30" s="93"/>
      <c r="I30" s="93"/>
      <c r="J30" s="93"/>
      <c r="K30" s="93"/>
      <c r="L30" s="87"/>
    </row>
    <row r="31" spans="1:12" ht="16.2" thickBot="1" x14ac:dyDescent="0.35">
      <c r="A31" s="83">
        <v>13</v>
      </c>
      <c r="B31" s="84" t="str">
        <f>Données!BF15</f>
        <v>André Ouimet</v>
      </c>
      <c r="C31" s="85">
        <f ca="1">COUNTIF(INDIRECT("'"&amp;VLOOKUP($B$3,Horaire!$A$2:$B$41,2,FALSE)&amp;"'!$N$"&amp;2+(ROW()-7)/2*10&amp;":$N$"&amp;8+(ROW()-7)/2*10),"&gt;0")</f>
        <v>0</v>
      </c>
      <c r="D31" s="86">
        <v>13</v>
      </c>
      <c r="E31" s="87">
        <f ca="1">C31*D31</f>
        <v>0</v>
      </c>
      <c r="F31" s="87">
        <f ca="1">COUNTIF(INDIRECT("'"&amp;VLOOKUP($B$3,Horaire!$A$2:$B$41,2,FALSE)&amp;"'!$O$"&amp;9+(ROW()-7)/2*10&amp;":$O$"&amp;10+(ROW()-7)/2*10),"&gt;0")*Données!$X$8</f>
        <v>0</v>
      </c>
      <c r="G31" s="88"/>
      <c r="H31" s="88">
        <f ca="1">SUM(INDIRECT("'"&amp;VLOOKUP($B$3,Horaire!$A$2:$B$41,2,FALSE)&amp;"'!$I$"&amp;2+(ROW()-7)/2*10&amp;":$I$"&amp;10+(ROW()-7)/2*10))*0.25</f>
        <v>0</v>
      </c>
      <c r="I31" s="88">
        <f ca="1">SUM(INDIRECT("'"&amp;VLOOKUP($B$3,Horaire!$A$2:$B$41,2,FALSE)&amp;"'!$J$"&amp;2+(ROW()-7)/2*10&amp;":$J$"&amp;10+(ROW()-7)/2*10))*0.5</f>
        <v>0</v>
      </c>
      <c r="J31" s="88">
        <f ca="1">SUM(INDIRECT("'"&amp;VLOOKUP($B$3,Horaire!$A$2:$B$41,2,FALSE)&amp;"'!$K$"&amp;2+(ROW()-7)/2*10&amp;":$K$"&amp;10+(ROW()-7)/2*10))</f>
        <v>0</v>
      </c>
      <c r="K31" s="88">
        <f ca="1">SUM(INDIRECT("'"&amp;VLOOKUP($B$3,Horaire!$A$2:$B$41,2,FALSE)&amp;"'!$L$"&amp;2+(ROW()-7)/2*10&amp;":$L$"&amp;10+(ROW()-7)/2*10))*0.25</f>
        <v>0</v>
      </c>
      <c r="L31" s="89">
        <f ca="1">SUM(E31:K31)</f>
        <v>0</v>
      </c>
    </row>
    <row r="32" spans="1:12" ht="16.2" thickBot="1" x14ac:dyDescent="0.35">
      <c r="A32" s="83"/>
      <c r="B32" s="90"/>
      <c r="C32" s="91"/>
      <c r="D32" s="92"/>
      <c r="E32" s="93"/>
      <c r="F32" s="93"/>
      <c r="G32" s="93"/>
      <c r="H32" s="93"/>
      <c r="I32" s="93"/>
      <c r="J32" s="93"/>
      <c r="K32" s="93"/>
      <c r="L32" s="86"/>
    </row>
    <row r="33" spans="1:12" ht="16.2" thickBot="1" x14ac:dyDescent="0.35">
      <c r="A33" s="83">
        <v>14</v>
      </c>
      <c r="B33" s="84" t="str">
        <f>Données!BF16</f>
        <v>Cécile Hébert</v>
      </c>
      <c r="C33" s="85">
        <f ca="1">COUNTIF(INDIRECT("'"&amp;VLOOKUP($B$3,Horaire!$A$2:$B$41,2,FALSE)&amp;"'!$N$"&amp;2+(ROW()-7)/2*10&amp;":$N$"&amp;8+(ROW()-7)/2*10),"&gt;0")</f>
        <v>0</v>
      </c>
      <c r="D33" s="86">
        <v>13</v>
      </c>
      <c r="E33" s="87">
        <f ca="1">C33*D33</f>
        <v>0</v>
      </c>
      <c r="F33" s="87">
        <f ca="1">COUNTIF(INDIRECT("'"&amp;VLOOKUP($B$3,Horaire!$A$2:$B$41,2,FALSE)&amp;"'!$O$"&amp;9+(ROW()-7)/2*10&amp;":$O$"&amp;10+(ROW()-7)/2*10),"&gt;0")*Données!$X$8</f>
        <v>0</v>
      </c>
      <c r="G33" s="88"/>
      <c r="H33" s="88">
        <f ca="1">SUM(INDIRECT("'"&amp;VLOOKUP($B$3,Horaire!$A$2:$B$41,2,FALSE)&amp;"'!$I$"&amp;2+(ROW()-7)/2*10&amp;":$I$"&amp;10+(ROW()-7)/2*10))*0.25</f>
        <v>0</v>
      </c>
      <c r="I33" s="88">
        <f ca="1">SUM(INDIRECT("'"&amp;VLOOKUP($B$3,Horaire!$A$2:$B$41,2,FALSE)&amp;"'!$J$"&amp;2+(ROW()-7)/2*10&amp;":$J$"&amp;10+(ROW()-7)/2*10))*0.5</f>
        <v>0</v>
      </c>
      <c r="J33" s="88">
        <f ca="1">SUM(INDIRECT("'"&amp;VLOOKUP($B$3,Horaire!$A$2:$B$41,2,FALSE)&amp;"'!$K$"&amp;2+(ROW()-7)/2*10&amp;":$K$"&amp;10+(ROW()-7)/2*10))</f>
        <v>0</v>
      </c>
      <c r="K33" s="88">
        <f ca="1">SUM(INDIRECT("'"&amp;VLOOKUP($B$3,Horaire!$A$2:$B$41,2,FALSE)&amp;"'!$L$"&amp;2+(ROW()-7)/2*10&amp;":$L$"&amp;10+(ROW()-7)/2*10))*0.25</f>
        <v>0</v>
      </c>
      <c r="L33" s="89">
        <f ca="1">SUM(E33:K33)</f>
        <v>0</v>
      </c>
    </row>
    <row r="34" spans="1:12" ht="16.2" thickBot="1" x14ac:dyDescent="0.35">
      <c r="A34" s="83"/>
      <c r="B34" s="90"/>
      <c r="C34" s="91"/>
      <c r="D34" s="92"/>
      <c r="E34" s="93"/>
      <c r="F34" s="93"/>
      <c r="G34" s="93"/>
      <c r="H34" s="93"/>
      <c r="I34" s="93"/>
      <c r="J34" s="93"/>
      <c r="K34" s="93"/>
      <c r="L34" s="94"/>
    </row>
    <row r="35" spans="1:12" ht="16.2" thickBot="1" x14ac:dyDescent="0.35">
      <c r="A35" s="83">
        <v>15</v>
      </c>
      <c r="B35" s="84" t="str">
        <f>Données!BF17</f>
        <v>Jocelyne Brunelle</v>
      </c>
      <c r="C35" s="85">
        <f ca="1">COUNTIF(INDIRECT("'"&amp;VLOOKUP($B$3,Horaire!$A$2:$B$41,2,FALSE)&amp;"'!$N$"&amp;2+(ROW()-7)/2*10&amp;":$N$"&amp;8+(ROW()-7)/2*10),"&gt;0")</f>
        <v>0</v>
      </c>
      <c r="D35" s="86">
        <v>13</v>
      </c>
      <c r="E35" s="87">
        <f ca="1">C35*D35</f>
        <v>0</v>
      </c>
      <c r="F35" s="87">
        <f ca="1">COUNTIF(INDIRECT("'"&amp;VLOOKUP($B$3,Horaire!$A$2:$B$41,2,FALSE)&amp;"'!$O$"&amp;9+(ROW()-7)/2*10&amp;":$O$"&amp;10+(ROW()-7)/2*10),"&gt;0")*Données!$X$8</f>
        <v>0</v>
      </c>
      <c r="G35" s="88"/>
      <c r="H35" s="88">
        <f ca="1">SUM(INDIRECT("'"&amp;VLOOKUP($B$3,Horaire!$A$2:$B$41,2,FALSE)&amp;"'!$I$"&amp;2+(ROW()-7)/2*10&amp;":$I$"&amp;10+(ROW()-7)/2*10))*0.25</f>
        <v>0</v>
      </c>
      <c r="I35" s="88">
        <f ca="1">SUM(INDIRECT("'"&amp;VLOOKUP($B$3,Horaire!$A$2:$B$41,2,FALSE)&amp;"'!$J$"&amp;2+(ROW()-7)/2*10&amp;":$J$"&amp;10+(ROW()-7)/2*10))*0.5</f>
        <v>0</v>
      </c>
      <c r="J35" s="88">
        <f ca="1">SUM(INDIRECT("'"&amp;VLOOKUP($B$3,Horaire!$A$2:$B$41,2,FALSE)&amp;"'!$K$"&amp;2+(ROW()-7)/2*10&amp;":$K$"&amp;10+(ROW()-7)/2*10))</f>
        <v>0</v>
      </c>
      <c r="K35" s="88">
        <f ca="1">SUM(INDIRECT("'"&amp;VLOOKUP($B$3,Horaire!$A$2:$B$41,2,FALSE)&amp;"'!$L$"&amp;2+(ROW()-7)/2*10&amp;":$L$"&amp;10+(ROW()-7)/2*10))*0.25</f>
        <v>0</v>
      </c>
      <c r="L35" s="89">
        <f ca="1">SUM(E35:K35)</f>
        <v>0</v>
      </c>
    </row>
    <row r="36" spans="1:12" ht="16.2" thickBot="1" x14ac:dyDescent="0.35">
      <c r="A36" s="83"/>
      <c r="B36" s="90"/>
      <c r="C36" s="91"/>
      <c r="D36" s="92"/>
      <c r="E36" s="93"/>
      <c r="F36" s="93"/>
      <c r="G36" s="93"/>
      <c r="H36" s="93"/>
      <c r="I36" s="93"/>
      <c r="J36" s="93"/>
      <c r="K36" s="93"/>
      <c r="L36" s="86"/>
    </row>
    <row r="37" spans="1:12" ht="16.2" thickBot="1" x14ac:dyDescent="0.35">
      <c r="A37" s="83">
        <v>16</v>
      </c>
      <c r="B37" s="84" t="str">
        <f>Données!BF18</f>
        <v>Michel Taillon</v>
      </c>
      <c r="C37" s="85">
        <f ca="1">COUNTIF(INDIRECT("'"&amp;VLOOKUP($B$3,Horaire!$A$2:$B$41,2,FALSE)&amp;"'!$N$"&amp;2+(ROW()-7)/2*10&amp;":$N$"&amp;8+(ROW()-7)/2*10),"&gt;0")</f>
        <v>0</v>
      </c>
      <c r="D37" s="86">
        <v>13</v>
      </c>
      <c r="E37" s="87">
        <f ca="1">C37*D37</f>
        <v>0</v>
      </c>
      <c r="F37" s="87">
        <f ca="1">COUNTIF(INDIRECT("'"&amp;VLOOKUP($B$3,Horaire!$A$2:$B$41,2,FALSE)&amp;"'!$O$"&amp;9+(ROW()-7)/2*10&amp;":$O$"&amp;10+(ROW()-7)/2*10),"&gt;0")*Données!$X$8</f>
        <v>0</v>
      </c>
      <c r="G37" s="88"/>
      <c r="H37" s="88">
        <f ca="1">SUM(INDIRECT("'"&amp;VLOOKUP($B$3,Horaire!$A$2:$B$41,2,FALSE)&amp;"'!$I$"&amp;2+(ROW()-7)/2*10&amp;":$I$"&amp;10+(ROW()-7)/2*10))*0.25</f>
        <v>0</v>
      </c>
      <c r="I37" s="88">
        <f ca="1">SUM(INDIRECT("'"&amp;VLOOKUP($B$3,Horaire!$A$2:$B$41,2,FALSE)&amp;"'!$J$"&amp;2+(ROW()-7)/2*10&amp;":$J$"&amp;10+(ROW()-7)/2*10))*0.5</f>
        <v>0</v>
      </c>
      <c r="J37" s="88">
        <f ca="1">SUM(INDIRECT("'"&amp;VLOOKUP($B$3,Horaire!$A$2:$B$41,2,FALSE)&amp;"'!$K$"&amp;2+(ROW()-7)/2*10&amp;":$K$"&amp;10+(ROW()-7)/2*10))</f>
        <v>0</v>
      </c>
      <c r="K37" s="88">
        <f ca="1">SUM(INDIRECT("'"&amp;VLOOKUP($B$3,Horaire!$A$2:$B$41,2,FALSE)&amp;"'!$L$"&amp;2+(ROW()-7)/2*10&amp;":$L$"&amp;10+(ROW()-7)/2*10))*0.25</f>
        <v>0</v>
      </c>
      <c r="L37" s="89">
        <f ca="1">SUM(E37:K37)</f>
        <v>0</v>
      </c>
    </row>
    <row r="38" spans="1:12" ht="16.2" thickBot="1" x14ac:dyDescent="0.35">
      <c r="A38" s="83"/>
      <c r="B38" s="90"/>
      <c r="C38" s="91"/>
      <c r="D38" s="95"/>
      <c r="E38" s="93"/>
      <c r="F38" s="93"/>
      <c r="G38" s="93"/>
      <c r="H38" s="93"/>
      <c r="I38" s="93"/>
      <c r="J38" s="93"/>
      <c r="K38" s="93"/>
      <c r="L38" s="94"/>
    </row>
    <row r="39" spans="1:12" ht="16.2" thickBot="1" x14ac:dyDescent="0.35">
      <c r="A39" s="96"/>
      <c r="B39" s="97"/>
      <c r="C39" s="98">
        <f ca="1">SUM(C7:C37)</f>
        <v>5</v>
      </c>
      <c r="D39" s="99"/>
      <c r="E39" s="100">
        <f t="shared" ref="E39:L39" ca="1" si="0">SUM(E7:E37)</f>
        <v>65</v>
      </c>
      <c r="F39" s="100">
        <f t="shared" ca="1" si="0"/>
        <v>0</v>
      </c>
      <c r="G39" s="100">
        <f t="shared" si="0"/>
        <v>0</v>
      </c>
      <c r="H39" s="100">
        <f t="shared" ca="1" si="0"/>
        <v>1</v>
      </c>
      <c r="I39" s="100">
        <f t="shared" ca="1" si="0"/>
        <v>0.5</v>
      </c>
      <c r="J39" s="100">
        <f t="shared" ca="1" si="0"/>
        <v>1</v>
      </c>
      <c r="K39" s="100">
        <f t="shared" ca="1" si="0"/>
        <v>1.25</v>
      </c>
      <c r="L39" s="101">
        <f t="shared" ca="1" si="0"/>
        <v>68.75</v>
      </c>
    </row>
    <row r="40" spans="1:12" ht="16.2" thickBot="1" x14ac:dyDescent="0.35">
      <c r="A40" s="83"/>
      <c r="B40" s="102"/>
      <c r="C40" s="103"/>
      <c r="D40" s="64"/>
      <c r="E40" s="104" t="s">
        <v>105</v>
      </c>
      <c r="F40" s="105" t="s">
        <v>106</v>
      </c>
      <c r="G40" s="106"/>
      <c r="H40" s="107"/>
      <c r="I40" s="108"/>
      <c r="J40" s="109"/>
      <c r="K40" s="110" t="s">
        <v>107</v>
      </c>
      <c r="L40" s="111"/>
    </row>
    <row r="41" spans="1:12" ht="16.2" thickBot="1" x14ac:dyDescent="0.35">
      <c r="A41" s="83"/>
      <c r="B41" s="112" t="s">
        <v>108</v>
      </c>
      <c r="C41" s="91"/>
      <c r="D41" s="113"/>
      <c r="E41" s="114"/>
      <c r="F41" s="115" t="s">
        <v>109</v>
      </c>
      <c r="G41" s="116">
        <f>E41*50</f>
        <v>0</v>
      </c>
      <c r="H41" s="113"/>
      <c r="I41" s="117"/>
      <c r="J41" s="90" t="s">
        <v>110</v>
      </c>
      <c r="K41" s="118"/>
      <c r="L41" s="119">
        <f ca="1">INDIRECT("'"&amp;VLOOKUP($B$3,Horaire!$A$2:$B$41,2,FALSE)&amp;"'!$C$"&amp;165+(ROW()-41)/2*10)-INDIRECT("'"&amp;VLOOKUP($B$3,Horaire!$A$2:$B$41,2,FALSE)&amp;"'!$C$"&amp;167+(ROW()-41)/2*10)</f>
        <v>0</v>
      </c>
    </row>
    <row r="42" spans="1:12" ht="16.2" thickBot="1" x14ac:dyDescent="0.35">
      <c r="A42" s="83"/>
      <c r="B42" s="120"/>
      <c r="C42" s="121"/>
      <c r="D42" s="122"/>
      <c r="E42" s="123"/>
      <c r="F42" s="84"/>
      <c r="G42" s="124"/>
      <c r="H42" s="122"/>
      <c r="I42" s="117"/>
      <c r="J42" s="54"/>
      <c r="K42" s="125" t="s">
        <v>111</v>
      </c>
      <c r="L42" s="126"/>
    </row>
    <row r="43" spans="1:12" ht="16.2" thickBot="1" x14ac:dyDescent="0.35">
      <c r="A43" s="83"/>
      <c r="B43" s="112" t="s">
        <v>112</v>
      </c>
      <c r="C43" s="91"/>
      <c r="D43" s="113"/>
      <c r="E43" s="114"/>
      <c r="F43" s="115" t="s">
        <v>109</v>
      </c>
      <c r="G43" s="116">
        <f>E43*20</f>
        <v>0</v>
      </c>
      <c r="H43" s="113"/>
      <c r="I43" s="117"/>
      <c r="J43" s="54"/>
      <c r="K43" s="127" t="s">
        <v>109</v>
      </c>
      <c r="L43" s="128">
        <f ca="1">L39+L41</f>
        <v>68.75</v>
      </c>
    </row>
    <row r="44" spans="1:12" ht="16.2" thickBot="1" x14ac:dyDescent="0.35">
      <c r="A44" s="83"/>
      <c r="B44" s="120"/>
      <c r="C44" s="121"/>
      <c r="D44" s="122"/>
      <c r="E44" s="123"/>
      <c r="F44" s="84"/>
      <c r="G44" s="124"/>
      <c r="H44" s="122"/>
      <c r="I44" s="117"/>
      <c r="J44" s="54"/>
      <c r="K44" s="129" t="s">
        <v>113</v>
      </c>
      <c r="L44" s="130"/>
    </row>
    <row r="45" spans="1:12" ht="16.2" thickBot="1" x14ac:dyDescent="0.35">
      <c r="A45" s="83"/>
      <c r="B45" s="112" t="s">
        <v>114</v>
      </c>
      <c r="C45" s="91"/>
      <c r="D45" s="113"/>
      <c r="E45" s="114"/>
      <c r="F45" s="115" t="s">
        <v>109</v>
      </c>
      <c r="G45" s="116">
        <f>E45*10</f>
        <v>0</v>
      </c>
      <c r="H45" s="113"/>
      <c r="I45" s="131" t="s">
        <v>115</v>
      </c>
      <c r="J45" s="132">
        <f ca="1">C39+F39</f>
        <v>5</v>
      </c>
      <c r="K45" s="133">
        <f>Données!X10</f>
        <v>0</v>
      </c>
      <c r="L45" s="134">
        <f ca="1">J45*K45</f>
        <v>0</v>
      </c>
    </row>
    <row r="46" spans="1:12" ht="16.2" thickBot="1" x14ac:dyDescent="0.35">
      <c r="A46" s="83"/>
      <c r="B46" s="120"/>
      <c r="C46" s="121"/>
      <c r="D46" s="122"/>
      <c r="E46" s="123"/>
      <c r="F46" s="84"/>
      <c r="G46" s="124"/>
      <c r="H46" s="54" t="s">
        <v>116</v>
      </c>
      <c r="I46" s="115" t="s">
        <v>115</v>
      </c>
      <c r="J46" s="115" t="s">
        <v>117</v>
      </c>
      <c r="K46" s="135">
        <v>10</v>
      </c>
      <c r="L46" s="136">
        <f ca="1">INDIRECT("'"&amp;VLOOKUP($B$3,Horaire!$A$2:$B$41,2,FALSE)&amp;"'!$AC$"&amp;1+(ROW()-46)/2*10)</f>
        <v>0</v>
      </c>
    </row>
    <row r="47" spans="1:12" ht="16.2" thickBot="1" x14ac:dyDescent="0.35">
      <c r="A47" s="83"/>
      <c r="B47" s="112" t="s">
        <v>118</v>
      </c>
      <c r="C47" s="91"/>
      <c r="D47" s="113"/>
      <c r="E47" s="114"/>
      <c r="F47" s="115" t="s">
        <v>109</v>
      </c>
      <c r="G47" s="116">
        <f>E47*5</f>
        <v>0</v>
      </c>
      <c r="H47" s="137">
        <f>SUM(G41:G53)</f>
        <v>0</v>
      </c>
      <c r="I47" s="115"/>
      <c r="J47" s="138"/>
      <c r="K47" s="139"/>
      <c r="L47" s="140"/>
    </row>
    <row r="48" spans="1:12" ht="16.2" thickBot="1" x14ac:dyDescent="0.35">
      <c r="A48" s="83"/>
      <c r="B48" s="120"/>
      <c r="C48" s="121"/>
      <c r="D48" s="122"/>
      <c r="E48" s="123"/>
      <c r="F48" s="84"/>
      <c r="G48" s="124"/>
      <c r="H48" s="141"/>
      <c r="I48" s="117"/>
      <c r="J48" s="54"/>
      <c r="K48" s="125" t="s">
        <v>111</v>
      </c>
      <c r="L48" s="126"/>
    </row>
    <row r="49" spans="1:12" ht="16.2" thickBot="1" x14ac:dyDescent="0.35">
      <c r="A49" s="83"/>
      <c r="B49" s="112" t="s">
        <v>119</v>
      </c>
      <c r="C49" s="91"/>
      <c r="D49" s="113"/>
      <c r="E49" s="114"/>
      <c r="F49" s="115" t="s">
        <v>109</v>
      </c>
      <c r="G49" s="116">
        <f>E49*2</f>
        <v>0</v>
      </c>
      <c r="H49" s="82"/>
      <c r="I49" s="117"/>
      <c r="J49" s="54"/>
      <c r="K49" s="115" t="s">
        <v>120</v>
      </c>
      <c r="L49" s="142">
        <f ca="1">L43-(L45+L46)</f>
        <v>68.75</v>
      </c>
    </row>
    <row r="50" spans="1:12" ht="16.2" thickBot="1" x14ac:dyDescent="0.35">
      <c r="A50" s="83"/>
      <c r="B50" s="120"/>
      <c r="C50" s="121"/>
      <c r="D50" s="122"/>
      <c r="E50" s="123"/>
      <c r="F50" s="84"/>
      <c r="G50" s="124"/>
      <c r="H50" s="122"/>
      <c r="I50" s="117"/>
      <c r="J50" s="54"/>
      <c r="K50" s="54"/>
      <c r="L50" s="143"/>
    </row>
    <row r="51" spans="1:12" ht="16.2" thickBot="1" x14ac:dyDescent="0.35">
      <c r="A51" s="83"/>
      <c r="B51" s="112" t="s">
        <v>121</v>
      </c>
      <c r="C51" s="91"/>
      <c r="D51" s="113"/>
      <c r="E51" s="114"/>
      <c r="F51" s="115" t="s">
        <v>109</v>
      </c>
      <c r="G51" s="116">
        <f>E51*1</f>
        <v>0</v>
      </c>
      <c r="H51" s="113"/>
      <c r="I51" s="117"/>
      <c r="J51" s="54"/>
      <c r="K51" s="54"/>
      <c r="L51" s="143"/>
    </row>
    <row r="52" spans="1:12" ht="16.2" thickBot="1" x14ac:dyDescent="0.35">
      <c r="A52" s="83"/>
      <c r="B52" s="120"/>
      <c r="C52" s="121"/>
      <c r="D52" s="122"/>
      <c r="E52" s="123"/>
      <c r="F52" s="84"/>
      <c r="G52" s="124"/>
      <c r="H52" s="122"/>
      <c r="I52" s="117"/>
      <c r="J52" s="54"/>
      <c r="K52" s="54"/>
      <c r="L52" s="143"/>
    </row>
    <row r="53" spans="1:12" ht="16.2" thickBot="1" x14ac:dyDescent="0.35">
      <c r="A53" s="83"/>
      <c r="B53" s="112" t="s">
        <v>122</v>
      </c>
      <c r="C53" s="91"/>
      <c r="D53" s="113"/>
      <c r="E53" s="114"/>
      <c r="F53" s="115" t="s">
        <v>109</v>
      </c>
      <c r="G53" s="116">
        <f>E53*0.25</f>
        <v>0</v>
      </c>
      <c r="H53" s="113"/>
      <c r="I53" s="144"/>
      <c r="J53" s="145"/>
      <c r="K53" s="145"/>
      <c r="L53" s="146"/>
    </row>
    <row r="54" spans="1:12" x14ac:dyDescent="0.3">
      <c r="B54" s="148"/>
      <c r="C54" s="149"/>
      <c r="D54" s="150"/>
      <c r="E54" s="150"/>
      <c r="F54" s="150"/>
      <c r="G54" s="151"/>
      <c r="H54" s="150"/>
      <c r="I54" s="150"/>
      <c r="J54" s="150"/>
      <c r="K54" s="150"/>
      <c r="L54" s="150"/>
    </row>
    <row r="55" spans="1:12" x14ac:dyDescent="0.3">
      <c r="B55" s="148"/>
      <c r="C55" s="149"/>
      <c r="D55" s="150"/>
      <c r="E55" s="150"/>
      <c r="F55" s="150"/>
      <c r="G55" s="151"/>
      <c r="H55" s="150"/>
      <c r="I55" s="150"/>
      <c r="J55" s="150"/>
      <c r="K55" s="150"/>
      <c r="L55" s="150"/>
    </row>
    <row r="56" spans="1:12" x14ac:dyDescent="0.3">
      <c r="B56" s="148"/>
      <c r="C56" s="149"/>
      <c r="D56" s="150"/>
      <c r="E56" s="150"/>
      <c r="F56" s="150"/>
      <c r="G56" s="151"/>
      <c r="H56" s="150"/>
      <c r="I56" s="150"/>
      <c r="J56" s="150"/>
      <c r="K56" s="150"/>
      <c r="L56" s="150"/>
    </row>
    <row r="57" spans="1:12" x14ac:dyDescent="0.3">
      <c r="B57" s="148"/>
      <c r="C57" s="149"/>
      <c r="D57" s="150"/>
      <c r="E57" s="150"/>
      <c r="F57" s="150"/>
      <c r="G57" s="151"/>
      <c r="H57" s="150"/>
      <c r="I57" s="150"/>
      <c r="J57" s="150"/>
      <c r="K57" s="150"/>
      <c r="L57" s="150"/>
    </row>
    <row r="58" spans="1:12" x14ac:dyDescent="0.3">
      <c r="B58" s="152"/>
      <c r="C58" s="149"/>
      <c r="D58" s="150"/>
      <c r="E58" s="150"/>
      <c r="F58" s="150"/>
      <c r="G58" s="151"/>
      <c r="H58" s="150"/>
      <c r="I58" s="150"/>
      <c r="J58" s="150"/>
      <c r="K58" s="150"/>
      <c r="L58" s="150"/>
    </row>
    <row r="62" spans="1:12" x14ac:dyDescent="0.3">
      <c r="B62" s="156"/>
    </row>
  </sheetData>
  <mergeCells count="3">
    <mergeCell ref="A1:F1"/>
    <mergeCell ref="G1:I1"/>
    <mergeCell ref="J1:L1"/>
  </mergeCells>
  <conditionalFormatting sqref="B2:E3 G2:G3 J2:K3 H7:K37 B4:K6 B38:K38 B7:F37">
    <cfRule type="cellIs" dxfId="131" priority="16" operator="equal">
      <formula>FALSE</formula>
    </cfRule>
    <cfRule type="cellIs" dxfId="130" priority="17" operator="equal">
      <formula>0</formula>
    </cfRule>
    <cfRule type="containsErrors" dxfId="129" priority="18">
      <formula>ISERROR(B2)</formula>
    </cfRule>
  </conditionalFormatting>
  <conditionalFormatting sqref="L43">
    <cfRule type="containsErrors" dxfId="128" priority="4">
      <formula>ISERROR(L43)</formula>
    </cfRule>
    <cfRule type="cellIs" dxfId="127" priority="15" operator="equal">
      <formula>0</formula>
    </cfRule>
  </conditionalFormatting>
  <conditionalFormatting sqref="L45:L46">
    <cfRule type="containsErrors" dxfId="126" priority="3">
      <formula>ISERROR(L45)</formula>
    </cfRule>
  </conditionalFormatting>
  <conditionalFormatting sqref="L49">
    <cfRule type="containsErrors" dxfId="125" priority="2">
      <formula>ISERROR(L49)</formula>
    </cfRule>
    <cfRule type="cellIs" dxfId="124" priority="13" operator="equal">
      <formula>0</formula>
    </cfRule>
  </conditionalFormatting>
  <conditionalFormatting sqref="H47">
    <cfRule type="cellIs" dxfId="123" priority="12" operator="equal">
      <formula>0</formula>
    </cfRule>
  </conditionalFormatting>
  <conditionalFormatting sqref="G41:G53">
    <cfRule type="cellIs" dxfId="122" priority="11" operator="equal">
      <formula>0</formula>
    </cfRule>
  </conditionalFormatting>
  <conditionalFormatting sqref="L41">
    <cfRule type="containsErrors" dxfId="121" priority="5">
      <formula>ISERROR(L41)</formula>
    </cfRule>
    <cfRule type="cellIs" dxfId="120" priority="10" operator="equal">
      <formula>0</formula>
    </cfRule>
  </conditionalFormatting>
  <conditionalFormatting sqref="G38">
    <cfRule type="cellIs" dxfId="119" priority="9" operator="equal">
      <formula>0</formula>
    </cfRule>
  </conditionalFormatting>
  <conditionalFormatting sqref="L7:L37">
    <cfRule type="containsErrors" dxfId="118" priority="8">
      <formula>ISERROR(L7)</formula>
    </cfRule>
  </conditionalFormatting>
  <conditionalFormatting sqref="C39:K39">
    <cfRule type="cellIs" dxfId="117" priority="7" operator="equal">
      <formula>0</formula>
    </cfRule>
    <cfRule type="containsErrors" dxfId="116" priority="19">
      <formula>ISERROR(C39)</formula>
    </cfRule>
  </conditionalFormatting>
  <conditionalFormatting sqref="L39">
    <cfRule type="containsErrors" dxfId="115" priority="6">
      <formula>ISERROR(L39)</formula>
    </cfRule>
  </conditionalFormatting>
  <conditionalFormatting sqref="J45">
    <cfRule type="containsErrors" dxfId="114" priority="1">
      <formula>ISERROR(J45)</formula>
    </cfRule>
  </conditionalFormatting>
  <conditionalFormatting sqref="L45:L47">
    <cfRule type="cellIs" dxfId="113" priority="14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53"/>
  <sheetViews>
    <sheetView workbookViewId="0">
      <selection activeCell="F9" sqref="F9"/>
    </sheetView>
  </sheetViews>
  <sheetFormatPr baseColWidth="10" defaultRowHeight="14.4" x14ac:dyDescent="0.3"/>
  <cols>
    <col min="1" max="1" width="9.77734375" style="174" customWidth="1"/>
    <col min="2" max="2" width="20.77734375" style="174" customWidth="1"/>
    <col min="3" max="4" width="7.77734375" style="174" customWidth="1"/>
    <col min="5" max="6" width="10.77734375" style="174" customWidth="1"/>
    <col min="7" max="8" width="9.77734375" style="174" customWidth="1"/>
    <col min="9" max="9" width="8.77734375" style="174" customWidth="1"/>
    <col min="10" max="10" width="12.77734375" style="174" customWidth="1"/>
    <col min="11" max="11" width="8.77734375" style="174" customWidth="1"/>
    <col min="12" max="12" width="12.77734375" style="174" customWidth="1"/>
  </cols>
  <sheetData>
    <row r="1" spans="1:12" x14ac:dyDescent="0.3">
      <c r="A1" s="317"/>
      <c r="B1" s="318"/>
      <c r="C1" s="318"/>
      <c r="D1" s="318"/>
      <c r="E1" s="318"/>
      <c r="F1" s="318"/>
      <c r="G1" s="157"/>
      <c r="H1" s="157"/>
      <c r="I1" s="157"/>
      <c r="J1" s="157"/>
      <c r="K1" s="157"/>
      <c r="L1" s="158"/>
    </row>
    <row r="2" spans="1:12" x14ac:dyDescent="0.3">
      <c r="A2" s="159"/>
      <c r="B2" s="160"/>
      <c r="C2" s="160"/>
      <c r="D2" s="160"/>
      <c r="E2" s="160"/>
      <c r="F2" s="160"/>
      <c r="G2" s="160"/>
      <c r="H2" s="160"/>
      <c r="I2" s="160"/>
      <c r="J2" s="161"/>
      <c r="K2" s="160"/>
      <c r="L2" s="162"/>
    </row>
    <row r="3" spans="1:12" x14ac:dyDescent="0.3">
      <c r="A3" s="159"/>
      <c r="B3" s="163"/>
      <c r="C3" s="160"/>
      <c r="D3" s="160"/>
      <c r="E3" s="160"/>
      <c r="F3" s="160"/>
      <c r="G3" s="160"/>
      <c r="H3" s="160"/>
      <c r="I3" s="160"/>
      <c r="J3" s="160"/>
      <c r="K3" s="160"/>
      <c r="L3" s="162"/>
    </row>
    <row r="4" spans="1:12" x14ac:dyDescent="0.3">
      <c r="A4" s="159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2"/>
    </row>
    <row r="5" spans="1:12" ht="15.6" x14ac:dyDescent="0.3">
      <c r="A5" s="164"/>
      <c r="B5" s="165"/>
      <c r="C5" s="166"/>
      <c r="D5" s="166"/>
      <c r="E5" s="166"/>
      <c r="F5" s="166"/>
      <c r="G5" s="166"/>
      <c r="H5" s="166"/>
      <c r="I5" s="166"/>
      <c r="J5" s="166"/>
      <c r="K5" s="166"/>
      <c r="L5" s="167"/>
    </row>
    <row r="6" spans="1:12" x14ac:dyDescent="0.3">
      <c r="A6" s="168"/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9"/>
    </row>
    <row r="7" spans="1:12" x14ac:dyDescent="0.3">
      <c r="A7" s="168"/>
      <c r="B7" s="170"/>
      <c r="C7" s="161"/>
      <c r="D7" s="161"/>
      <c r="E7" s="161"/>
      <c r="F7" s="161"/>
      <c r="G7" s="161"/>
      <c r="H7" s="161"/>
      <c r="I7" s="161"/>
      <c r="J7" s="161"/>
      <c r="K7" s="161"/>
      <c r="L7" s="169"/>
    </row>
    <row r="8" spans="1:12" x14ac:dyDescent="0.3">
      <c r="A8" s="168"/>
      <c r="B8" s="170"/>
      <c r="C8" s="161"/>
      <c r="D8" s="161"/>
      <c r="E8" s="161"/>
      <c r="F8" s="161"/>
      <c r="G8" s="161"/>
      <c r="H8" s="161"/>
      <c r="I8" s="161"/>
      <c r="J8" s="161"/>
      <c r="K8" s="161"/>
      <c r="L8" s="169"/>
    </row>
    <row r="9" spans="1:12" x14ac:dyDescent="0.3">
      <c r="A9" s="168"/>
      <c r="B9" s="170"/>
      <c r="C9" s="161"/>
      <c r="D9" s="161"/>
      <c r="E9" s="161"/>
      <c r="F9" s="161"/>
      <c r="G9" s="161"/>
      <c r="H9" s="161"/>
      <c r="I9" s="161"/>
      <c r="J9" s="161"/>
      <c r="K9" s="161"/>
      <c r="L9" s="169"/>
    </row>
    <row r="10" spans="1:12" x14ac:dyDescent="0.3">
      <c r="A10" s="168"/>
      <c r="B10" s="170"/>
      <c r="C10" s="161"/>
      <c r="D10" s="161"/>
      <c r="E10" s="161"/>
      <c r="F10" s="161"/>
      <c r="G10" s="161"/>
      <c r="H10" s="161"/>
      <c r="I10" s="161"/>
      <c r="J10" s="161"/>
      <c r="K10" s="161"/>
      <c r="L10" s="169"/>
    </row>
    <row r="11" spans="1:12" x14ac:dyDescent="0.3">
      <c r="A11" s="168"/>
      <c r="B11" s="170"/>
      <c r="C11" s="161"/>
      <c r="D11" s="161"/>
      <c r="E11" s="161"/>
      <c r="F11" s="161"/>
      <c r="G11" s="161"/>
      <c r="H11" s="161"/>
      <c r="I11" s="161"/>
      <c r="J11" s="161"/>
      <c r="K11" s="161"/>
      <c r="L11" s="169"/>
    </row>
    <row r="12" spans="1:12" x14ac:dyDescent="0.3">
      <c r="A12" s="168"/>
      <c r="B12" s="170"/>
      <c r="C12" s="161"/>
      <c r="D12" s="161"/>
      <c r="E12" s="161"/>
      <c r="F12" s="161"/>
      <c r="G12" s="161"/>
      <c r="H12" s="161"/>
      <c r="I12" s="161"/>
      <c r="J12" s="161"/>
      <c r="K12" s="161"/>
      <c r="L12" s="169"/>
    </row>
    <row r="13" spans="1:12" x14ac:dyDescent="0.3">
      <c r="A13" s="168"/>
      <c r="B13" s="170"/>
      <c r="C13" s="161"/>
      <c r="D13" s="161"/>
      <c r="E13" s="161"/>
      <c r="F13" s="161"/>
      <c r="G13" s="161"/>
      <c r="H13" s="161"/>
      <c r="I13" s="161"/>
      <c r="J13" s="161"/>
      <c r="K13" s="161"/>
      <c r="L13" s="169"/>
    </row>
    <row r="14" spans="1:12" x14ac:dyDescent="0.3">
      <c r="A14" s="168"/>
      <c r="B14" s="170"/>
      <c r="C14" s="161"/>
      <c r="D14" s="161"/>
      <c r="E14" s="161"/>
      <c r="F14" s="161"/>
      <c r="G14" s="161"/>
      <c r="H14" s="161"/>
      <c r="I14" s="161"/>
      <c r="J14" s="161"/>
      <c r="K14" s="161"/>
      <c r="L14" s="169"/>
    </row>
    <row r="15" spans="1:12" x14ac:dyDescent="0.3">
      <c r="A15" s="168"/>
      <c r="B15" s="170"/>
      <c r="C15" s="161"/>
      <c r="D15" s="161"/>
      <c r="E15" s="161"/>
      <c r="F15" s="161"/>
      <c r="G15" s="161"/>
      <c r="H15" s="161"/>
      <c r="I15" s="161"/>
      <c r="J15" s="161"/>
      <c r="K15" s="161"/>
      <c r="L15" s="169"/>
    </row>
    <row r="16" spans="1:12" x14ac:dyDescent="0.3">
      <c r="A16" s="168"/>
      <c r="B16" s="170"/>
      <c r="C16" s="161"/>
      <c r="D16" s="161"/>
      <c r="E16" s="161"/>
      <c r="F16" s="161"/>
      <c r="G16" s="161"/>
      <c r="H16" s="161"/>
      <c r="I16" s="161"/>
      <c r="J16" s="161"/>
      <c r="K16" s="161"/>
      <c r="L16" s="169"/>
    </row>
    <row r="17" spans="1:12" x14ac:dyDescent="0.3">
      <c r="A17" s="168"/>
      <c r="B17" s="170"/>
      <c r="C17" s="161"/>
      <c r="D17" s="161"/>
      <c r="E17" s="161"/>
      <c r="F17" s="161"/>
      <c r="G17" s="161"/>
      <c r="H17" s="161"/>
      <c r="I17" s="161"/>
      <c r="J17" s="161"/>
      <c r="K17" s="161"/>
      <c r="L17" s="169"/>
    </row>
    <row r="18" spans="1:12" x14ac:dyDescent="0.3">
      <c r="A18" s="168"/>
      <c r="B18" s="170"/>
      <c r="C18" s="161"/>
      <c r="D18" s="161"/>
      <c r="E18" s="161"/>
      <c r="F18" s="161"/>
      <c r="G18" s="161"/>
      <c r="H18" s="161"/>
      <c r="I18" s="161"/>
      <c r="J18" s="161"/>
      <c r="K18" s="161"/>
      <c r="L18" s="169"/>
    </row>
    <row r="19" spans="1:12" x14ac:dyDescent="0.3">
      <c r="A19" s="168"/>
      <c r="B19" s="170"/>
      <c r="C19" s="161"/>
      <c r="D19" s="161"/>
      <c r="E19" s="161"/>
      <c r="F19" s="161"/>
      <c r="G19" s="161"/>
      <c r="H19" s="161"/>
      <c r="I19" s="161"/>
      <c r="J19" s="161"/>
      <c r="K19" s="161"/>
      <c r="L19" s="169"/>
    </row>
    <row r="20" spans="1:12" x14ac:dyDescent="0.3">
      <c r="A20" s="168"/>
      <c r="B20" s="170"/>
      <c r="C20" s="161"/>
      <c r="D20" s="161"/>
      <c r="E20" s="161"/>
      <c r="F20" s="161"/>
      <c r="G20" s="161"/>
      <c r="H20" s="161"/>
      <c r="I20" s="161"/>
      <c r="J20" s="161"/>
      <c r="K20" s="161"/>
      <c r="L20" s="169"/>
    </row>
    <row r="21" spans="1:12" x14ac:dyDescent="0.3">
      <c r="A21" s="168"/>
      <c r="B21" s="170"/>
      <c r="C21" s="161"/>
      <c r="D21" s="161"/>
      <c r="E21" s="161"/>
      <c r="F21" s="161"/>
      <c r="G21" s="161"/>
      <c r="H21" s="161"/>
      <c r="I21" s="161"/>
      <c r="J21" s="161"/>
      <c r="K21" s="161"/>
      <c r="L21" s="169"/>
    </row>
    <row r="22" spans="1:12" x14ac:dyDescent="0.3">
      <c r="A22" s="168"/>
      <c r="B22" s="170"/>
      <c r="C22" s="161"/>
      <c r="D22" s="161"/>
      <c r="E22" s="161"/>
      <c r="F22" s="161"/>
      <c r="G22" s="161"/>
      <c r="H22" s="161"/>
      <c r="I22" s="161"/>
      <c r="J22" s="161"/>
      <c r="K22" s="161"/>
      <c r="L22" s="169"/>
    </row>
    <row r="23" spans="1:12" x14ac:dyDescent="0.3">
      <c r="A23" s="168"/>
      <c r="B23" s="170"/>
      <c r="C23" s="161"/>
      <c r="D23" s="161"/>
      <c r="E23" s="161"/>
      <c r="F23" s="161"/>
      <c r="G23" s="161"/>
      <c r="H23" s="161"/>
      <c r="I23" s="161"/>
      <c r="J23" s="161"/>
      <c r="K23" s="161"/>
      <c r="L23" s="169"/>
    </row>
    <row r="24" spans="1:12" x14ac:dyDescent="0.3">
      <c r="A24" s="168"/>
      <c r="B24" s="170"/>
      <c r="C24" s="161"/>
      <c r="D24" s="161"/>
      <c r="E24" s="161"/>
      <c r="F24" s="161"/>
      <c r="G24" s="161"/>
      <c r="H24" s="161"/>
      <c r="I24" s="161"/>
      <c r="J24" s="161"/>
      <c r="K24" s="161"/>
      <c r="L24" s="169"/>
    </row>
    <row r="25" spans="1:12" x14ac:dyDescent="0.3">
      <c r="A25" s="168"/>
      <c r="B25" s="170"/>
      <c r="C25" s="161"/>
      <c r="D25" s="161"/>
      <c r="E25" s="161"/>
      <c r="F25" s="161"/>
      <c r="G25" s="161"/>
      <c r="H25" s="161"/>
      <c r="I25" s="161"/>
      <c r="J25" s="161"/>
      <c r="K25" s="161"/>
      <c r="L25" s="169"/>
    </row>
    <row r="26" spans="1:12" x14ac:dyDescent="0.3">
      <c r="A26" s="168"/>
      <c r="B26" s="170"/>
      <c r="C26" s="161"/>
      <c r="D26" s="161"/>
      <c r="E26" s="161"/>
      <c r="F26" s="161"/>
      <c r="G26" s="161"/>
      <c r="H26" s="161"/>
      <c r="I26" s="161"/>
      <c r="J26" s="161"/>
      <c r="K26" s="161"/>
      <c r="L26" s="169"/>
    </row>
    <row r="27" spans="1:12" x14ac:dyDescent="0.3">
      <c r="A27" s="168"/>
      <c r="B27" s="170"/>
      <c r="C27" s="161"/>
      <c r="D27" s="161"/>
      <c r="E27" s="161"/>
      <c r="F27" s="161"/>
      <c r="G27" s="161"/>
      <c r="H27" s="161"/>
      <c r="I27" s="161"/>
      <c r="J27" s="161"/>
      <c r="K27" s="161"/>
      <c r="L27" s="169"/>
    </row>
    <row r="28" spans="1:12" x14ac:dyDescent="0.3">
      <c r="A28" s="168"/>
      <c r="B28" s="170"/>
      <c r="C28" s="161"/>
      <c r="D28" s="161"/>
      <c r="E28" s="161"/>
      <c r="F28" s="161"/>
      <c r="G28" s="161"/>
      <c r="H28" s="161"/>
      <c r="I28" s="161"/>
      <c r="J28" s="161"/>
      <c r="K28" s="161"/>
      <c r="L28" s="169"/>
    </row>
    <row r="29" spans="1:12" x14ac:dyDescent="0.3">
      <c r="A29" s="168"/>
      <c r="B29" s="170"/>
      <c r="C29" s="161"/>
      <c r="D29" s="161"/>
      <c r="E29" s="161"/>
      <c r="F29" s="161"/>
      <c r="G29" s="161"/>
      <c r="H29" s="161"/>
      <c r="I29" s="161"/>
      <c r="J29" s="161"/>
      <c r="K29" s="161"/>
      <c r="L29" s="169"/>
    </row>
    <row r="30" spans="1:12" x14ac:dyDescent="0.3">
      <c r="A30" s="168"/>
      <c r="B30" s="170"/>
      <c r="C30" s="161"/>
      <c r="D30" s="161"/>
      <c r="E30" s="161"/>
      <c r="F30" s="161"/>
      <c r="G30" s="161"/>
      <c r="H30" s="161"/>
      <c r="I30" s="161"/>
      <c r="J30" s="161"/>
      <c r="K30" s="161"/>
      <c r="L30" s="169"/>
    </row>
    <row r="31" spans="1:12" x14ac:dyDescent="0.3">
      <c r="A31" s="168"/>
      <c r="B31" s="170"/>
      <c r="C31" s="161"/>
      <c r="D31" s="161"/>
      <c r="E31" s="161"/>
      <c r="F31" s="161"/>
      <c r="G31" s="161"/>
      <c r="H31" s="161"/>
      <c r="I31" s="161"/>
      <c r="J31" s="161"/>
      <c r="K31" s="161"/>
      <c r="L31" s="169"/>
    </row>
    <row r="32" spans="1:12" x14ac:dyDescent="0.3">
      <c r="A32" s="168"/>
      <c r="B32" s="170"/>
      <c r="C32" s="161"/>
      <c r="D32" s="161"/>
      <c r="E32" s="161"/>
      <c r="F32" s="161"/>
      <c r="G32" s="161"/>
      <c r="H32" s="161"/>
      <c r="I32" s="161"/>
      <c r="J32" s="161"/>
      <c r="K32" s="161"/>
      <c r="L32" s="169"/>
    </row>
    <row r="33" spans="1:12" x14ac:dyDescent="0.3">
      <c r="A33" s="168"/>
      <c r="B33" s="170"/>
      <c r="C33" s="161"/>
      <c r="D33" s="161"/>
      <c r="E33" s="161"/>
      <c r="F33" s="161"/>
      <c r="G33" s="161"/>
      <c r="H33" s="161"/>
      <c r="I33" s="161"/>
      <c r="J33" s="161"/>
      <c r="K33" s="161"/>
      <c r="L33" s="169"/>
    </row>
    <row r="34" spans="1:12" x14ac:dyDescent="0.3">
      <c r="A34" s="168"/>
      <c r="B34" s="170"/>
      <c r="C34" s="161"/>
      <c r="D34" s="161"/>
      <c r="E34" s="161"/>
      <c r="F34" s="161"/>
      <c r="G34" s="161"/>
      <c r="H34" s="161"/>
      <c r="I34" s="161"/>
      <c r="J34" s="161"/>
      <c r="K34" s="161"/>
      <c r="L34" s="169"/>
    </row>
    <row r="35" spans="1:12" x14ac:dyDescent="0.3">
      <c r="A35" s="168"/>
      <c r="B35" s="170"/>
      <c r="C35" s="161"/>
      <c r="D35" s="161"/>
      <c r="E35" s="161"/>
      <c r="F35" s="161"/>
      <c r="G35" s="161"/>
      <c r="H35" s="161"/>
      <c r="I35" s="161"/>
      <c r="J35" s="161"/>
      <c r="K35" s="161"/>
      <c r="L35" s="169"/>
    </row>
    <row r="36" spans="1:12" x14ac:dyDescent="0.3">
      <c r="A36" s="168"/>
      <c r="B36" s="170"/>
      <c r="C36" s="161"/>
      <c r="D36" s="161"/>
      <c r="E36" s="161"/>
      <c r="F36" s="161"/>
      <c r="G36" s="161"/>
      <c r="H36" s="161"/>
      <c r="I36" s="161"/>
      <c r="J36" s="161"/>
      <c r="K36" s="161"/>
      <c r="L36" s="169"/>
    </row>
    <row r="37" spans="1:12" x14ac:dyDescent="0.3">
      <c r="A37" s="168"/>
      <c r="B37" s="170"/>
      <c r="C37" s="161"/>
      <c r="D37" s="161"/>
      <c r="E37" s="161"/>
      <c r="F37" s="161"/>
      <c r="G37" s="161"/>
      <c r="H37" s="161"/>
      <c r="I37" s="161"/>
      <c r="J37" s="161"/>
      <c r="K37" s="161"/>
      <c r="L37" s="169"/>
    </row>
    <row r="38" spans="1:12" x14ac:dyDescent="0.3">
      <c r="A38" s="168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9"/>
    </row>
    <row r="39" spans="1:12" x14ac:dyDescent="0.3">
      <c r="A39" s="168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9"/>
    </row>
    <row r="40" spans="1:12" x14ac:dyDescent="0.3">
      <c r="A40" s="159"/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2"/>
    </row>
    <row r="41" spans="1:12" x14ac:dyDescent="0.3">
      <c r="A41" s="159"/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2"/>
    </row>
    <row r="42" spans="1:12" x14ac:dyDescent="0.3">
      <c r="A42" s="159"/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2"/>
    </row>
    <row r="43" spans="1:12" x14ac:dyDescent="0.3">
      <c r="A43" s="159"/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2"/>
    </row>
    <row r="44" spans="1:12" x14ac:dyDescent="0.3">
      <c r="A44" s="159"/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2"/>
    </row>
    <row r="45" spans="1:12" x14ac:dyDescent="0.3">
      <c r="A45" s="159"/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162"/>
    </row>
    <row r="46" spans="1:12" x14ac:dyDescent="0.3">
      <c r="A46" s="159"/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2"/>
    </row>
    <row r="47" spans="1:12" x14ac:dyDescent="0.3">
      <c r="A47" s="159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2"/>
    </row>
    <row r="48" spans="1:12" x14ac:dyDescent="0.3">
      <c r="A48" s="159"/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2"/>
    </row>
    <row r="49" spans="1:12" x14ac:dyDescent="0.3">
      <c r="A49" s="159"/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2"/>
    </row>
    <row r="50" spans="1:12" x14ac:dyDescent="0.3">
      <c r="A50" s="159"/>
      <c r="B50" s="160"/>
      <c r="C50" s="160"/>
      <c r="D50" s="160"/>
      <c r="E50" s="160"/>
      <c r="F50" s="160"/>
      <c r="G50" s="160"/>
      <c r="H50" s="160"/>
      <c r="I50" s="160"/>
      <c r="J50" s="160"/>
      <c r="K50" s="160"/>
      <c r="L50" s="162"/>
    </row>
    <row r="51" spans="1:12" x14ac:dyDescent="0.3">
      <c r="A51" s="159"/>
      <c r="B51" s="160"/>
      <c r="C51" s="160"/>
      <c r="D51" s="160"/>
      <c r="E51" s="160"/>
      <c r="F51" s="160"/>
      <c r="G51" s="160"/>
      <c r="H51" s="160"/>
      <c r="I51" s="160"/>
      <c r="J51" s="160"/>
      <c r="K51" s="160"/>
      <c r="L51" s="162"/>
    </row>
    <row r="52" spans="1:12" x14ac:dyDescent="0.3">
      <c r="A52" s="159"/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2"/>
    </row>
    <row r="53" spans="1:12" ht="15" thickBot="1" x14ac:dyDescent="0.35">
      <c r="A53" s="171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3"/>
    </row>
  </sheetData>
  <mergeCells count="1">
    <mergeCell ref="A1:F1"/>
  </mergeCells>
  <conditionalFormatting sqref="A1:L1048576">
    <cfRule type="cellIs" dxfId="112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11"/>
  <sheetViews>
    <sheetView tabSelected="1"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14" width="5.77734375" customWidth="1"/>
    <col min="15" max="15" width="14" customWidth="1"/>
    <col min="16" max="16" width="0.88671875" customWidth="1"/>
    <col min="17" max="19" width="7.77734375" customWidth="1"/>
  </cols>
  <sheetData>
    <row r="1" spans="1:19" ht="49.8" customHeight="1" thickBot="1" x14ac:dyDescent="0.35">
      <c r="A1" s="175" t="s">
        <v>2</v>
      </c>
      <c r="B1" s="176" t="s">
        <v>125</v>
      </c>
      <c r="C1" s="177" t="s">
        <v>126</v>
      </c>
      <c r="D1" s="178" t="s">
        <v>127</v>
      </c>
      <c r="E1" s="179" t="s">
        <v>128</v>
      </c>
      <c r="F1" s="179" t="s">
        <v>129</v>
      </c>
      <c r="G1" s="179" t="s">
        <v>130</v>
      </c>
      <c r="H1" s="180" t="s">
        <v>131</v>
      </c>
      <c r="I1" s="181">
        <v>69</v>
      </c>
      <c r="J1" s="182">
        <v>169</v>
      </c>
      <c r="K1" s="183">
        <v>269</v>
      </c>
      <c r="L1" s="184" t="s">
        <v>103</v>
      </c>
      <c r="M1" s="185" t="s">
        <v>132</v>
      </c>
      <c r="N1" s="185" t="s">
        <v>133</v>
      </c>
      <c r="O1" s="186">
        <v>42614</v>
      </c>
      <c r="P1" s="187"/>
      <c r="Q1" s="188" t="s">
        <v>134</v>
      </c>
      <c r="R1" s="189" t="s">
        <v>135</v>
      </c>
      <c r="S1" s="190" t="s">
        <v>136</v>
      </c>
    </row>
    <row r="2" spans="1:19" ht="15.6" x14ac:dyDescent="0.3">
      <c r="A2" s="191" t="s">
        <v>12</v>
      </c>
      <c r="B2" s="31">
        <v>1000</v>
      </c>
      <c r="C2" s="192" t="s">
        <v>11</v>
      </c>
      <c r="D2" s="193"/>
      <c r="E2" s="194">
        <v>1</v>
      </c>
      <c r="F2" s="194">
        <v>1</v>
      </c>
      <c r="G2" s="194">
        <v>1</v>
      </c>
      <c r="H2" s="195"/>
      <c r="I2" s="196">
        <v>1</v>
      </c>
      <c r="J2" s="197"/>
      <c r="K2" s="198">
        <v>1</v>
      </c>
      <c r="L2" s="199">
        <v>1</v>
      </c>
      <c r="M2" s="200">
        <f>SUM(E2:G2)</f>
        <v>3</v>
      </c>
      <c r="N2" s="200">
        <f>COUNTIF(E2:G2,"&gt;0")</f>
        <v>3</v>
      </c>
      <c r="O2" s="201">
        <f>IF(OR(E2&gt;0,F2&gt;0,G2&gt;0),Données!$X$6)</f>
        <v>13</v>
      </c>
      <c r="P2" s="202"/>
      <c r="Q2" s="203"/>
      <c r="R2" s="204"/>
      <c r="S2" s="205">
        <f t="shared" ref="S2:S10" si="0">SUM(I2:L2)</f>
        <v>3</v>
      </c>
    </row>
    <row r="3" spans="1:19" ht="15.6" x14ac:dyDescent="0.3">
      <c r="A3" s="206" t="s">
        <v>14</v>
      </c>
      <c r="B3" s="207">
        <v>1001</v>
      </c>
      <c r="C3" s="208" t="s">
        <v>13</v>
      </c>
      <c r="D3" s="209"/>
      <c r="E3" s="210">
        <v>1</v>
      </c>
      <c r="F3" s="210">
        <v>1</v>
      </c>
      <c r="G3" s="210">
        <v>1</v>
      </c>
      <c r="H3" s="211"/>
      <c r="I3" s="212"/>
      <c r="J3" s="213">
        <v>1</v>
      </c>
      <c r="K3" s="214"/>
      <c r="L3" s="215">
        <v>1</v>
      </c>
      <c r="M3" s="200">
        <f t="shared" ref="M3:M4" si="1">SUM(E3:G3)</f>
        <v>3</v>
      </c>
      <c r="N3" s="200">
        <f t="shared" ref="N3:N10" si="2">COUNTIF(E3:G3,"&gt;0")</f>
        <v>3</v>
      </c>
      <c r="O3" s="201">
        <f>IF(OR(E3&gt;0,F3&gt;0,G3&gt;0),Données!$X$6)</f>
        <v>13</v>
      </c>
      <c r="P3" s="202"/>
      <c r="Q3" s="203"/>
      <c r="R3" s="216"/>
      <c r="S3" s="217">
        <f t="shared" si="0"/>
        <v>2</v>
      </c>
    </row>
    <row r="4" spans="1:19" ht="15.6" x14ac:dyDescent="0.3">
      <c r="A4" s="206" t="s">
        <v>14</v>
      </c>
      <c r="B4" s="207">
        <v>1002</v>
      </c>
      <c r="C4" s="208" t="s">
        <v>15</v>
      </c>
      <c r="D4" s="209"/>
      <c r="E4" s="210">
        <v>1</v>
      </c>
      <c r="F4" s="210">
        <v>1</v>
      </c>
      <c r="G4" s="210">
        <v>1</v>
      </c>
      <c r="H4" s="211"/>
      <c r="I4" s="212">
        <v>2</v>
      </c>
      <c r="J4" s="213"/>
      <c r="K4" s="214"/>
      <c r="L4" s="215">
        <v>1</v>
      </c>
      <c r="M4" s="200">
        <f t="shared" si="1"/>
        <v>3</v>
      </c>
      <c r="N4" s="200">
        <f t="shared" si="2"/>
        <v>3</v>
      </c>
      <c r="O4" s="201">
        <f>IF(OR(E4&gt;0,F4&gt;0,G4&gt;0),Données!$X$6)</f>
        <v>13</v>
      </c>
      <c r="P4" s="202"/>
      <c r="Q4" s="203"/>
      <c r="R4" s="216"/>
      <c r="S4" s="217">
        <f t="shared" si="0"/>
        <v>3</v>
      </c>
    </row>
    <row r="5" spans="1:19" ht="16.2" thickBot="1" x14ac:dyDescent="0.35">
      <c r="A5" s="206" t="s">
        <v>14</v>
      </c>
      <c r="B5" s="207">
        <v>1003</v>
      </c>
      <c r="C5" s="208" t="s">
        <v>16</v>
      </c>
      <c r="D5" s="209"/>
      <c r="E5" s="210">
        <v>1</v>
      </c>
      <c r="F5" s="210">
        <v>1</v>
      </c>
      <c r="G5" s="210">
        <v>1</v>
      </c>
      <c r="H5" s="211"/>
      <c r="I5" s="212">
        <v>1</v>
      </c>
      <c r="J5" s="213"/>
      <c r="K5" s="214"/>
      <c r="L5" s="215">
        <v>1</v>
      </c>
      <c r="M5" s="200">
        <f>SUM(E5:G5)</f>
        <v>3</v>
      </c>
      <c r="N5" s="200">
        <f>COUNTIF(E5:G5,"&gt;0")</f>
        <v>3</v>
      </c>
      <c r="O5" s="201">
        <f>IF(OR(E5&gt;0,F5&gt;0,G5&gt;0),Données!$X$6)</f>
        <v>13</v>
      </c>
      <c r="P5" s="202"/>
      <c r="Q5" s="218"/>
      <c r="R5" s="219"/>
      <c r="S5" s="217">
        <f t="shared" si="0"/>
        <v>2</v>
      </c>
    </row>
    <row r="6" spans="1:19" ht="16.2" thickBot="1" x14ac:dyDescent="0.35">
      <c r="A6" s="206" t="s">
        <v>12</v>
      </c>
      <c r="B6" s="207">
        <v>1004</v>
      </c>
      <c r="C6" s="208" t="s">
        <v>17</v>
      </c>
      <c r="D6" s="209"/>
      <c r="E6" s="210">
        <v>1</v>
      </c>
      <c r="F6" s="210">
        <v>1</v>
      </c>
      <c r="G6" s="210">
        <v>1</v>
      </c>
      <c r="H6" s="211"/>
      <c r="I6" s="212"/>
      <c r="J6" s="213"/>
      <c r="K6" s="214"/>
      <c r="L6" s="215">
        <v>1</v>
      </c>
      <c r="M6" s="200">
        <f>SUM(E6:G6)</f>
        <v>3</v>
      </c>
      <c r="N6" s="200">
        <f>COUNTIF(E6:G6,"&gt;0")</f>
        <v>3</v>
      </c>
      <c r="O6" s="201">
        <f>IF(OR(E6&gt;0,F6&gt;0,G6&gt;0),Données!$X$6)</f>
        <v>13</v>
      </c>
      <c r="P6" s="202"/>
      <c r="Q6" s="220"/>
      <c r="R6" s="220"/>
      <c r="S6" s="217">
        <f t="shared" si="0"/>
        <v>1</v>
      </c>
    </row>
    <row r="7" spans="1:19" ht="15.6" x14ac:dyDescent="0.3">
      <c r="A7" s="221" t="s">
        <v>137</v>
      </c>
      <c r="B7" s="34"/>
      <c r="C7" s="222" t="e">
        <v>#N/A</v>
      </c>
      <c r="D7" s="223"/>
      <c r="E7" s="210"/>
      <c r="F7" s="210"/>
      <c r="G7" s="210"/>
      <c r="H7" s="211"/>
      <c r="I7" s="212"/>
      <c r="J7" s="213"/>
      <c r="K7" s="214"/>
      <c r="L7" s="215"/>
      <c r="M7" s="224">
        <f t="shared" ref="M7:M10" si="3">SUM(E7:G7)</f>
        <v>0</v>
      </c>
      <c r="N7" s="224">
        <f t="shared" si="2"/>
        <v>0</v>
      </c>
      <c r="O7" s="225" t="b">
        <v>0</v>
      </c>
      <c r="P7" s="202"/>
      <c r="Q7" s="226"/>
      <c r="R7" s="226"/>
      <c r="S7" s="217">
        <f t="shared" si="0"/>
        <v>0</v>
      </c>
    </row>
    <row r="8" spans="1:19" ht="15.6" x14ac:dyDescent="0.3">
      <c r="A8" s="221" t="s">
        <v>137</v>
      </c>
      <c r="B8" s="34"/>
      <c r="C8" s="222" t="e">
        <v>#N/A</v>
      </c>
      <c r="D8" s="223"/>
      <c r="E8" s="210"/>
      <c r="F8" s="210"/>
      <c r="G8" s="210"/>
      <c r="H8" s="211"/>
      <c r="I8" s="212"/>
      <c r="J8" s="213"/>
      <c r="K8" s="214"/>
      <c r="L8" s="215"/>
      <c r="M8" s="224">
        <f t="shared" si="3"/>
        <v>0</v>
      </c>
      <c r="N8" s="224">
        <f t="shared" si="2"/>
        <v>0</v>
      </c>
      <c r="O8" s="225" t="b">
        <v>0</v>
      </c>
      <c r="P8" s="202"/>
      <c r="Q8" s="227"/>
      <c r="R8" s="227"/>
      <c r="S8" s="217">
        <f t="shared" si="0"/>
        <v>0</v>
      </c>
    </row>
    <row r="9" spans="1:19" ht="15.6" x14ac:dyDescent="0.3">
      <c r="A9" s="228" t="s">
        <v>138</v>
      </c>
      <c r="B9" s="34"/>
      <c r="C9" s="229" t="e">
        <v>#N/A</v>
      </c>
      <c r="D9" s="230"/>
      <c r="E9" s="210"/>
      <c r="F9" s="210"/>
      <c r="G9" s="210"/>
      <c r="H9" s="211"/>
      <c r="I9" s="212"/>
      <c r="J9" s="213"/>
      <c r="K9" s="214"/>
      <c r="L9" s="215"/>
      <c r="M9" s="231">
        <f t="shared" si="3"/>
        <v>0</v>
      </c>
      <c r="N9" s="231">
        <f t="shared" si="2"/>
        <v>0</v>
      </c>
      <c r="O9" s="232" t="b">
        <v>0</v>
      </c>
      <c r="P9" s="202"/>
      <c r="Q9" s="227"/>
      <c r="R9" s="227"/>
      <c r="S9" s="217">
        <f t="shared" si="0"/>
        <v>0</v>
      </c>
    </row>
    <row r="10" spans="1:19" ht="15.6" x14ac:dyDescent="0.3">
      <c r="A10" s="228" t="s">
        <v>138</v>
      </c>
      <c r="B10" s="34"/>
      <c r="C10" s="229" t="e">
        <v>#N/A</v>
      </c>
      <c r="D10" s="230"/>
      <c r="E10" s="210"/>
      <c r="F10" s="210"/>
      <c r="G10" s="210"/>
      <c r="H10" s="211"/>
      <c r="I10" s="212"/>
      <c r="J10" s="213"/>
      <c r="K10" s="214"/>
      <c r="L10" s="215"/>
      <c r="M10" s="231">
        <f t="shared" si="3"/>
        <v>0</v>
      </c>
      <c r="N10" s="231">
        <f t="shared" si="2"/>
        <v>0</v>
      </c>
      <c r="O10" s="232" t="b">
        <v>0</v>
      </c>
      <c r="P10" s="202"/>
      <c r="Q10" s="227"/>
      <c r="R10" s="227"/>
      <c r="S10" s="217">
        <f t="shared" si="0"/>
        <v>0</v>
      </c>
    </row>
    <row r="11" spans="1:19" ht="15.6" x14ac:dyDescent="0.3">
      <c r="A11" s="233"/>
      <c r="B11" s="234"/>
      <c r="C11" s="235" t="s">
        <v>139</v>
      </c>
      <c r="D11" s="234"/>
      <c r="E11" s="236"/>
      <c r="F11" s="236"/>
      <c r="G11" s="236"/>
      <c r="H11" s="237"/>
      <c r="I11" s="238"/>
      <c r="J11" s="239"/>
      <c r="K11" s="240"/>
      <c r="L11" s="241"/>
      <c r="M11" s="242"/>
      <c r="N11" s="242"/>
      <c r="O11" s="243"/>
      <c r="P11" s="202"/>
      <c r="Q11" s="227"/>
      <c r="R11" s="227"/>
      <c r="S11" s="244"/>
    </row>
  </sheetData>
  <conditionalFormatting sqref="B1:D1 H1:L1 M1:N6 D2:D8">
    <cfRule type="containsErrors" dxfId="111" priority="29">
      <formula>ISERROR(B1)</formula>
    </cfRule>
  </conditionalFormatting>
  <conditionalFormatting sqref="M1:M6">
    <cfRule type="containsErrors" dxfId="110" priority="27">
      <formula>ISERROR(M1)</formula>
    </cfRule>
  </conditionalFormatting>
  <conditionalFormatting sqref="M1:N6">
    <cfRule type="cellIs" dxfId="109" priority="26" operator="equal">
      <formula>0</formula>
    </cfRule>
  </conditionalFormatting>
  <conditionalFormatting sqref="A1">
    <cfRule type="containsErrors" dxfId="108" priority="25">
      <formula>ISERROR(A1)</formula>
    </cfRule>
  </conditionalFormatting>
  <conditionalFormatting sqref="A2:A6">
    <cfRule type="cellIs" dxfId="107" priority="1" operator="equal">
      <formula>0</formula>
    </cfRule>
    <cfRule type="containsErrors" dxfId="106" priority="24">
      <formula>ISERROR(A2)</formula>
    </cfRule>
  </conditionalFormatting>
  <conditionalFormatting sqref="A7:A8">
    <cfRule type="cellIs" dxfId="105" priority="22" operator="equal">
      <formula>0</formula>
    </cfRule>
    <cfRule type="containsErrors" dxfId="104" priority="23">
      <formula>ISERROR(A7)</formula>
    </cfRule>
  </conditionalFormatting>
  <conditionalFormatting sqref="A9:A10">
    <cfRule type="cellIs" dxfId="103" priority="20" operator="equal">
      <formula>0</formula>
    </cfRule>
    <cfRule type="containsErrors" dxfId="102" priority="21">
      <formula>ISERROR(A9)</formula>
    </cfRule>
  </conditionalFormatting>
  <conditionalFormatting sqref="C2:C8">
    <cfRule type="containsErrors" dxfId="101" priority="28">
      <formula>ISERROR(C2)</formula>
    </cfRule>
  </conditionalFormatting>
  <conditionalFormatting sqref="C11">
    <cfRule type="containsErrors" dxfId="100" priority="19">
      <formula>ISERROR(C11)</formula>
    </cfRule>
  </conditionalFormatting>
  <conditionalFormatting sqref="O2:O6">
    <cfRule type="cellIs" dxfId="99" priority="15" operator="equal">
      <formula>FALSE</formula>
    </cfRule>
    <cfRule type="containsErrors" dxfId="98" priority="18">
      <formula>ISERROR(O2)</formula>
    </cfRule>
  </conditionalFormatting>
  <conditionalFormatting sqref="O2:O6">
    <cfRule type="containsErrors" dxfId="97" priority="17">
      <formula>ISERROR(O2)</formula>
    </cfRule>
  </conditionalFormatting>
  <conditionalFormatting sqref="O2:O6">
    <cfRule type="cellIs" dxfId="96" priority="16" operator="equal">
      <formula>0</formula>
    </cfRule>
  </conditionalFormatting>
  <conditionalFormatting sqref="S2:S11">
    <cfRule type="cellIs" dxfId="95" priority="14" operator="equal">
      <formula>0</formula>
    </cfRule>
  </conditionalFormatting>
  <conditionalFormatting sqref="E1:G1">
    <cfRule type="containsErrors" dxfId="94" priority="13">
      <formula>ISERROR(E1)</formula>
    </cfRule>
  </conditionalFormatting>
  <conditionalFormatting sqref="E1:G1">
    <cfRule type="cellIs" dxfId="93" priority="11" operator="equal">
      <formula>0</formula>
    </cfRule>
    <cfRule type="containsErrors" dxfId="92" priority="12">
      <formula>ISERROR(E1)</formula>
    </cfRule>
  </conditionalFormatting>
  <conditionalFormatting sqref="O7:O8">
    <cfRule type="cellIs" dxfId="91" priority="7" operator="equal">
      <formula>0</formula>
    </cfRule>
    <cfRule type="containsErrors" dxfId="90" priority="8">
      <formula>ISERROR(O7)</formula>
    </cfRule>
  </conditionalFormatting>
  <conditionalFormatting sqref="M7:N8">
    <cfRule type="cellIs" dxfId="89" priority="9" operator="equal">
      <formula>0</formula>
    </cfRule>
    <cfRule type="containsErrors" dxfId="88" priority="10">
      <formula>ISERROR(M7)</formula>
    </cfRule>
  </conditionalFormatting>
  <conditionalFormatting sqref="O7:O8">
    <cfRule type="cellIs" dxfId="87" priority="6" operator="equal">
      <formula>FALSE</formula>
    </cfRule>
  </conditionalFormatting>
  <conditionalFormatting sqref="C9:D10">
    <cfRule type="cellIs" dxfId="86" priority="4" operator="equal">
      <formula>0</formula>
    </cfRule>
    <cfRule type="containsErrors" dxfId="85" priority="5">
      <formula>ISERROR(C9)</formula>
    </cfRule>
  </conditionalFormatting>
  <conditionalFormatting sqref="M9:O10">
    <cfRule type="cellIs" dxfId="84" priority="2" operator="equal">
      <formula>FALSE</formula>
    </cfRule>
    <cfRule type="cellIs" dxfId="83" priority="3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tandar01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S11"/>
  <sheetViews>
    <sheetView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12" width="5.77734375" customWidth="1"/>
    <col min="13" max="13" width="7" customWidth="1"/>
    <col min="14" max="14" width="7.6640625" customWidth="1"/>
    <col min="16" max="19" width="7.77734375" customWidth="1"/>
  </cols>
  <sheetData>
    <row r="1" spans="1:19" ht="50.4" customHeight="1" thickBot="1" x14ac:dyDescent="0.35">
      <c r="A1" s="245" t="s">
        <v>3</v>
      </c>
      <c r="B1" s="246" t="s">
        <v>125</v>
      </c>
      <c r="C1" s="177" t="s">
        <v>126</v>
      </c>
      <c r="D1" s="178" t="s">
        <v>140</v>
      </c>
      <c r="E1" s="247" t="s">
        <v>128</v>
      </c>
      <c r="F1" s="248" t="s">
        <v>129</v>
      </c>
      <c r="G1" s="248" t="s">
        <v>130</v>
      </c>
      <c r="H1" s="249" t="s">
        <v>131</v>
      </c>
      <c r="I1" s="181">
        <v>69</v>
      </c>
      <c r="J1" s="182">
        <v>169</v>
      </c>
      <c r="K1" s="183">
        <v>269</v>
      </c>
      <c r="L1" s="250" t="s">
        <v>103</v>
      </c>
      <c r="M1" s="251" t="s">
        <v>141</v>
      </c>
      <c r="N1" s="252" t="s">
        <v>142</v>
      </c>
      <c r="O1" s="186">
        <v>42621</v>
      </c>
      <c r="P1" s="253" t="s">
        <v>143</v>
      </c>
      <c r="Q1" s="247" t="s">
        <v>144</v>
      </c>
      <c r="R1" s="254" t="s">
        <v>145</v>
      </c>
      <c r="S1" s="255" t="s">
        <v>146</v>
      </c>
    </row>
    <row r="2" spans="1:19" ht="15.6" x14ac:dyDescent="0.3">
      <c r="A2" s="191" t="e">
        <v>#N/A</v>
      </c>
      <c r="B2" s="31"/>
      <c r="C2" s="192" t="e">
        <v>#N/A</v>
      </c>
      <c r="D2" s="193" t="e">
        <v>#N/A</v>
      </c>
      <c r="E2" s="256">
        <v>3</v>
      </c>
      <c r="F2" s="256">
        <v>3</v>
      </c>
      <c r="G2" s="256">
        <v>3</v>
      </c>
      <c r="H2" s="195"/>
      <c r="I2" s="196">
        <v>1</v>
      </c>
      <c r="J2" s="197"/>
      <c r="K2" s="198">
        <v>1</v>
      </c>
      <c r="L2" s="199"/>
      <c r="M2" s="200">
        <f>SUM(E2:G2)</f>
        <v>9</v>
      </c>
      <c r="N2" s="200">
        <f t="shared" ref="N2:N10" si="0">COUNTIF(E2:G2,"&gt;0")</f>
        <v>3</v>
      </c>
      <c r="O2" s="201">
        <f>IF(OR(E2&gt;0,F2&gt;0,G2&gt;0),Données!$X$6)</f>
        <v>13</v>
      </c>
      <c r="P2" s="257"/>
      <c r="Q2" s="258"/>
      <c r="R2" s="259"/>
      <c r="S2" s="260">
        <f t="shared" ref="S2:S10" si="1">SUM(I2:L2)</f>
        <v>2</v>
      </c>
    </row>
    <row r="3" spans="1:19" ht="15.6" x14ac:dyDescent="0.3">
      <c r="A3" s="206" t="e">
        <v>#N/A</v>
      </c>
      <c r="B3" s="207"/>
      <c r="C3" s="208" t="e">
        <v>#N/A</v>
      </c>
      <c r="D3" s="193" t="e">
        <v>#N/A</v>
      </c>
      <c r="E3" s="256">
        <v>3</v>
      </c>
      <c r="F3" s="256">
        <v>3</v>
      </c>
      <c r="G3" s="256">
        <v>3</v>
      </c>
      <c r="H3" s="211"/>
      <c r="I3" s="212">
        <v>1</v>
      </c>
      <c r="J3" s="213"/>
      <c r="K3" s="214"/>
      <c r="L3" s="199"/>
      <c r="M3" s="200">
        <f t="shared" ref="M3:M10" si="2">SUM(E3:G3)</f>
        <v>9</v>
      </c>
      <c r="N3" s="261">
        <f t="shared" si="0"/>
        <v>3</v>
      </c>
      <c r="O3" s="201">
        <f>IF(OR(E3&gt;0,F3&gt;0,G3&gt;0),Données!$X$6)</f>
        <v>13</v>
      </c>
      <c r="P3" s="262"/>
      <c r="Q3" s="263"/>
      <c r="R3" s="264"/>
      <c r="S3" s="217">
        <f t="shared" si="1"/>
        <v>1</v>
      </c>
    </row>
    <row r="4" spans="1:19" ht="16.2" thickBot="1" x14ac:dyDescent="0.35">
      <c r="A4" s="206" t="e">
        <v>#N/A</v>
      </c>
      <c r="B4" s="207"/>
      <c r="C4" s="208" t="e">
        <v>#N/A</v>
      </c>
      <c r="D4" s="193" t="e">
        <v>#N/A</v>
      </c>
      <c r="E4" s="256">
        <v>3</v>
      </c>
      <c r="F4" s="256">
        <v>3</v>
      </c>
      <c r="G4" s="256">
        <v>3</v>
      </c>
      <c r="H4" s="211"/>
      <c r="I4" s="212">
        <v>1</v>
      </c>
      <c r="J4" s="213">
        <v>1</v>
      </c>
      <c r="K4" s="214"/>
      <c r="L4" s="199"/>
      <c r="M4" s="200">
        <f t="shared" si="2"/>
        <v>9</v>
      </c>
      <c r="N4" s="261">
        <f t="shared" si="0"/>
        <v>3</v>
      </c>
      <c r="O4" s="201">
        <f>IF(OR(E4&gt;0,F4&gt;0,G4&gt;0),Données!$X$6)</f>
        <v>13</v>
      </c>
      <c r="P4" s="265"/>
      <c r="Q4" s="266"/>
      <c r="R4" s="267"/>
      <c r="S4" s="217">
        <f t="shared" si="1"/>
        <v>2</v>
      </c>
    </row>
    <row r="5" spans="1:19" ht="16.2" thickBot="1" x14ac:dyDescent="0.35">
      <c r="A5" s="206" t="e">
        <v>#N/A</v>
      </c>
      <c r="B5" s="207"/>
      <c r="C5" s="208" t="e">
        <v>#N/A</v>
      </c>
      <c r="D5" s="193" t="e">
        <v>#N/A</v>
      </c>
      <c r="E5" s="256">
        <v>3</v>
      </c>
      <c r="F5" s="256">
        <v>3</v>
      </c>
      <c r="G5" s="256">
        <v>3</v>
      </c>
      <c r="H5" s="211"/>
      <c r="I5" s="212"/>
      <c r="J5" s="213"/>
      <c r="K5" s="214">
        <v>1</v>
      </c>
      <c r="L5" s="199"/>
      <c r="M5" s="200">
        <f t="shared" si="2"/>
        <v>9</v>
      </c>
      <c r="N5" s="261">
        <f t="shared" si="0"/>
        <v>3</v>
      </c>
      <c r="O5" s="201">
        <f>IF(OR(E5&gt;0,F5&gt;0,G5&gt;0),Données!$X$6)</f>
        <v>13</v>
      </c>
      <c r="P5" s="268"/>
      <c r="Q5" s="258"/>
      <c r="R5" s="269"/>
      <c r="S5" s="217">
        <f t="shared" si="1"/>
        <v>1</v>
      </c>
    </row>
    <row r="6" spans="1:19" ht="15.6" x14ac:dyDescent="0.3">
      <c r="A6" s="206" t="e">
        <v>#N/A</v>
      </c>
      <c r="B6" s="207"/>
      <c r="C6" s="208" t="e">
        <v>#N/A</v>
      </c>
      <c r="D6" s="193" t="e">
        <v>#N/A</v>
      </c>
      <c r="E6" s="256">
        <v>3</v>
      </c>
      <c r="F6" s="256">
        <v>3</v>
      </c>
      <c r="G6" s="256">
        <v>3</v>
      </c>
      <c r="H6" s="211"/>
      <c r="I6" s="212"/>
      <c r="J6" s="213">
        <v>1</v>
      </c>
      <c r="K6" s="214"/>
      <c r="L6" s="199"/>
      <c r="M6" s="200">
        <f t="shared" si="2"/>
        <v>9</v>
      </c>
      <c r="N6" s="261">
        <f t="shared" si="0"/>
        <v>3</v>
      </c>
      <c r="O6" s="201">
        <f>IF(OR(E6&gt;0,F6&gt;0,G6&gt;0),Données!$X$6)</f>
        <v>13</v>
      </c>
      <c r="P6" s="270"/>
      <c r="Q6" s="271"/>
      <c r="R6" s="272"/>
      <c r="S6" s="217">
        <f t="shared" si="1"/>
        <v>1</v>
      </c>
    </row>
    <row r="7" spans="1:19" ht="15.6" x14ac:dyDescent="0.3">
      <c r="A7" s="221" t="s">
        <v>137</v>
      </c>
      <c r="B7" s="34"/>
      <c r="C7" s="222" t="e">
        <v>#N/A</v>
      </c>
      <c r="D7" s="223" t="e">
        <v>#N/A</v>
      </c>
      <c r="E7" s="273"/>
      <c r="F7" s="273"/>
      <c r="G7" s="273"/>
      <c r="H7" s="211"/>
      <c r="I7" s="212"/>
      <c r="J7" s="213"/>
      <c r="K7" s="214"/>
      <c r="L7" s="215"/>
      <c r="M7" s="224">
        <f t="shared" si="2"/>
        <v>0</v>
      </c>
      <c r="N7" s="224">
        <f t="shared" si="0"/>
        <v>0</v>
      </c>
      <c r="O7" s="225" t="b">
        <v>0</v>
      </c>
      <c r="P7" s="274"/>
      <c r="Q7" s="275"/>
      <c r="R7" s="275"/>
      <c r="S7" s="217">
        <f t="shared" si="1"/>
        <v>0</v>
      </c>
    </row>
    <row r="8" spans="1:19" ht="15.6" x14ac:dyDescent="0.3">
      <c r="A8" s="221" t="s">
        <v>137</v>
      </c>
      <c r="B8" s="34"/>
      <c r="C8" s="222" t="e">
        <v>#N/A</v>
      </c>
      <c r="D8" s="223" t="e">
        <v>#N/A</v>
      </c>
      <c r="E8" s="276"/>
      <c r="F8" s="276"/>
      <c r="G8" s="276"/>
      <c r="H8" s="211"/>
      <c r="I8" s="212"/>
      <c r="J8" s="213"/>
      <c r="K8" s="214"/>
      <c r="L8" s="215"/>
      <c r="M8" s="224">
        <f t="shared" si="2"/>
        <v>0</v>
      </c>
      <c r="N8" s="224">
        <f t="shared" si="0"/>
        <v>0</v>
      </c>
      <c r="O8" s="225" t="b">
        <v>0</v>
      </c>
      <c r="P8" s="277"/>
      <c r="Q8" s="278"/>
      <c r="R8" s="278"/>
      <c r="S8" s="217">
        <f t="shared" si="1"/>
        <v>0</v>
      </c>
    </row>
    <row r="9" spans="1:19" ht="15.6" x14ac:dyDescent="0.3">
      <c r="A9" s="228" t="s">
        <v>138</v>
      </c>
      <c r="B9" s="279"/>
      <c r="C9" s="229" t="e">
        <v>#N/A</v>
      </c>
      <c r="D9" s="230" t="e">
        <v>#N/A</v>
      </c>
      <c r="E9" s="276"/>
      <c r="F9" s="276"/>
      <c r="G9" s="276"/>
      <c r="H9" s="211"/>
      <c r="I9" s="212"/>
      <c r="J9" s="213"/>
      <c r="K9" s="214"/>
      <c r="L9" s="215"/>
      <c r="M9" s="231">
        <f t="shared" si="2"/>
        <v>0</v>
      </c>
      <c r="N9" s="231">
        <f t="shared" si="0"/>
        <v>0</v>
      </c>
      <c r="O9" s="232" t="b">
        <v>0</v>
      </c>
      <c r="P9" s="277"/>
      <c r="Q9" s="278"/>
      <c r="R9" s="278"/>
      <c r="S9" s="217">
        <f t="shared" si="1"/>
        <v>0</v>
      </c>
    </row>
    <row r="10" spans="1:19" ht="16.2" thickBot="1" x14ac:dyDescent="0.35">
      <c r="A10" s="280" t="s">
        <v>138</v>
      </c>
      <c r="B10" s="281"/>
      <c r="C10" s="229" t="e">
        <v>#N/A</v>
      </c>
      <c r="D10" s="282" t="e">
        <v>#N/A</v>
      </c>
      <c r="E10" s="283"/>
      <c r="F10" s="283"/>
      <c r="G10" s="283"/>
      <c r="H10" s="211"/>
      <c r="I10" s="212"/>
      <c r="J10" s="213"/>
      <c r="K10" s="214"/>
      <c r="L10" s="215"/>
      <c r="M10" s="231">
        <f t="shared" si="2"/>
        <v>0</v>
      </c>
      <c r="N10" s="231">
        <f t="shared" si="0"/>
        <v>0</v>
      </c>
      <c r="O10" s="232" t="b">
        <v>0</v>
      </c>
      <c r="P10" s="277"/>
      <c r="Q10" s="278"/>
      <c r="R10" s="278"/>
      <c r="S10" s="217">
        <f t="shared" si="1"/>
        <v>0</v>
      </c>
    </row>
    <row r="11" spans="1:19" ht="16.2" thickBot="1" x14ac:dyDescent="0.35">
      <c r="A11" s="284" t="e">
        <f>$T$1-D11</f>
        <v>#N/A</v>
      </c>
      <c r="B11" s="285"/>
      <c r="C11" s="286" t="s">
        <v>139</v>
      </c>
      <c r="D11" s="287" t="e">
        <f>SUM(D2:D6)</f>
        <v>#N/A</v>
      </c>
      <c r="E11" s="288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15</v>
      </c>
      <c r="F11" s="288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15</v>
      </c>
      <c r="G11" s="288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15</v>
      </c>
      <c r="H11" s="289"/>
      <c r="I11" s="290"/>
      <c r="J11" s="291"/>
      <c r="K11" s="292"/>
      <c r="L11" s="293"/>
      <c r="M11" s="294">
        <f>SUM(E11:G11)</f>
        <v>45</v>
      </c>
      <c r="N11" s="295"/>
      <c r="O11" s="296"/>
      <c r="P11" s="297"/>
      <c r="Q11" s="298"/>
      <c r="R11" s="298"/>
      <c r="S11" s="244"/>
    </row>
  </sheetData>
  <conditionalFormatting sqref="A2:A6 E1:N1 M2:M6">
    <cfRule type="containsErrors" dxfId="82" priority="33">
      <formula>ISERROR(A1)</formula>
    </cfRule>
  </conditionalFormatting>
  <conditionalFormatting sqref="M1:M6">
    <cfRule type="containsErrors" dxfId="81" priority="30">
      <formula>ISERROR(M1)</formula>
    </cfRule>
  </conditionalFormatting>
  <conditionalFormatting sqref="M1:N1 M2:M6">
    <cfRule type="cellIs" dxfId="80" priority="29" operator="equal">
      <formula>0</formula>
    </cfRule>
  </conditionalFormatting>
  <conditionalFormatting sqref="A1">
    <cfRule type="containsErrors" dxfId="79" priority="28">
      <formula>ISERROR(A1)</formula>
    </cfRule>
  </conditionalFormatting>
  <conditionalFormatting sqref="N2:O6">
    <cfRule type="cellIs" dxfId="78" priority="26" operator="equal">
      <formula>0</formula>
    </cfRule>
    <cfRule type="containsErrors" dxfId="77" priority="27">
      <formula>ISERROR(N2)</formula>
    </cfRule>
  </conditionalFormatting>
  <conditionalFormatting sqref="A7:A8">
    <cfRule type="cellIs" dxfId="76" priority="24" operator="equal">
      <formula>0</formula>
    </cfRule>
    <cfRule type="containsErrors" dxfId="75" priority="25">
      <formula>ISERROR(A7)</formula>
    </cfRule>
  </conditionalFormatting>
  <conditionalFormatting sqref="A9:A10">
    <cfRule type="cellIs" dxfId="74" priority="22" operator="equal">
      <formula>0</formula>
    </cfRule>
    <cfRule type="containsErrors" dxfId="73" priority="23">
      <formula>ISERROR(A9)</formula>
    </cfRule>
  </conditionalFormatting>
  <conditionalFormatting sqref="O7:O8">
    <cfRule type="cellIs" dxfId="72" priority="18" operator="equal">
      <formula>0</formula>
    </cfRule>
    <cfRule type="containsErrors" dxfId="71" priority="19">
      <formula>ISERROR(O7)</formula>
    </cfRule>
  </conditionalFormatting>
  <conditionalFormatting sqref="M7:N8">
    <cfRule type="cellIs" dxfId="70" priority="20" operator="equal">
      <formula>0</formula>
    </cfRule>
    <cfRule type="containsErrors" dxfId="69" priority="21">
      <formula>ISERROR(M7)</formula>
    </cfRule>
  </conditionalFormatting>
  <conditionalFormatting sqref="A11">
    <cfRule type="containsErrors" dxfId="68" priority="34">
      <formula>ISERROR(A11)</formula>
    </cfRule>
  </conditionalFormatting>
  <conditionalFormatting sqref="O2:O6">
    <cfRule type="cellIs" dxfId="67" priority="17" operator="equal">
      <formula>FALSE</formula>
    </cfRule>
  </conditionalFormatting>
  <conditionalFormatting sqref="O7:O8">
    <cfRule type="cellIs" dxfId="66" priority="16" operator="equal">
      <formula>FALSE</formula>
    </cfRule>
  </conditionalFormatting>
  <conditionalFormatting sqref="B1">
    <cfRule type="containsErrors" dxfId="65" priority="15">
      <formula>ISERROR(B1)</formula>
    </cfRule>
  </conditionalFormatting>
  <conditionalFormatting sqref="S2:S11">
    <cfRule type="cellIs" dxfId="64" priority="14" operator="equal">
      <formula>0</formula>
    </cfRule>
  </conditionalFormatting>
  <conditionalFormatting sqref="E1:G1 E11:G11">
    <cfRule type="cellIs" dxfId="63" priority="31" operator="equal">
      <formula>0</formula>
    </cfRule>
    <cfRule type="containsErrors" dxfId="62" priority="32">
      <formula>ISERROR(E1)</formula>
    </cfRule>
  </conditionalFormatting>
  <conditionalFormatting sqref="B11">
    <cfRule type="containsErrors" dxfId="61" priority="13">
      <formula>ISERROR(B11)</formula>
    </cfRule>
  </conditionalFormatting>
  <conditionalFormatting sqref="M11">
    <cfRule type="containsErrors" dxfId="60" priority="12">
      <formula>ISERROR(M11)</formula>
    </cfRule>
  </conditionalFormatting>
  <conditionalFormatting sqref="C1:D1">
    <cfRule type="containsErrors" dxfId="59" priority="35">
      <formula>ISERROR(C1)</formula>
    </cfRule>
  </conditionalFormatting>
  <conditionalFormatting sqref="C11">
    <cfRule type="containsErrors" dxfId="58" priority="11">
      <formula>ISERROR(C11)</formula>
    </cfRule>
  </conditionalFormatting>
  <conditionalFormatting sqref="C7:D8">
    <cfRule type="containsErrors" dxfId="57" priority="9">
      <formula>ISERROR(C7)</formula>
    </cfRule>
  </conditionalFormatting>
  <conditionalFormatting sqref="C2:D6">
    <cfRule type="containsErrors" dxfId="56" priority="10">
      <formula>ISERROR(C2)</formula>
    </cfRule>
  </conditionalFormatting>
  <conditionalFormatting sqref="D11">
    <cfRule type="containsErrors" dxfId="55" priority="8">
      <formula>ISERROR(D11)</formula>
    </cfRule>
  </conditionalFormatting>
  <conditionalFormatting sqref="B9:B10">
    <cfRule type="cellIs" dxfId="54" priority="6" operator="equal">
      <formula>0</formula>
    </cfRule>
    <cfRule type="containsErrors" dxfId="53" priority="7">
      <formula>ISERROR(B9)</formula>
    </cfRule>
  </conditionalFormatting>
  <conditionalFormatting sqref="M9:O10">
    <cfRule type="cellIs" dxfId="52" priority="4" operator="equal">
      <formula>FALSE</formula>
    </cfRule>
    <cfRule type="cellIs" dxfId="51" priority="5" operator="equal">
      <formula>0</formula>
    </cfRule>
  </conditionalFormatting>
  <conditionalFormatting sqref="C9:D10">
    <cfRule type="cellIs" dxfId="50" priority="2" operator="equal">
      <formula>0</formula>
    </cfRule>
    <cfRule type="containsErrors" dxfId="49" priority="3">
      <formula>ISERROR(C9)</formula>
    </cfRule>
  </conditionalFormatting>
  <conditionalFormatting sqref="A2:A6">
    <cfRule type="cellIs" dxfId="48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S11"/>
  <sheetViews>
    <sheetView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12" width="5.77734375" customWidth="1"/>
    <col min="13" max="13" width="7" customWidth="1"/>
    <col min="14" max="14" width="7.6640625" customWidth="1"/>
    <col min="16" max="19" width="7.77734375" customWidth="1"/>
  </cols>
  <sheetData>
    <row r="1" spans="1:19" ht="48" customHeight="1" thickBot="1" x14ac:dyDescent="0.35">
      <c r="A1" s="245" t="s">
        <v>4</v>
      </c>
      <c r="B1" s="246" t="s">
        <v>125</v>
      </c>
      <c r="C1" s="177" t="s">
        <v>126</v>
      </c>
      <c r="D1" s="178" t="s">
        <v>140</v>
      </c>
      <c r="E1" s="247" t="s">
        <v>128</v>
      </c>
      <c r="F1" s="248" t="s">
        <v>129</v>
      </c>
      <c r="G1" s="248" t="s">
        <v>130</v>
      </c>
      <c r="H1" s="249" t="s">
        <v>131</v>
      </c>
      <c r="I1" s="181">
        <v>69</v>
      </c>
      <c r="J1" s="182">
        <v>169</v>
      </c>
      <c r="K1" s="183">
        <v>269</v>
      </c>
      <c r="L1" s="250" t="s">
        <v>103</v>
      </c>
      <c r="M1" s="251" t="s">
        <v>141</v>
      </c>
      <c r="N1" s="252" t="s">
        <v>142</v>
      </c>
      <c r="O1" s="186">
        <v>42628</v>
      </c>
      <c r="P1" s="299" t="s">
        <v>143</v>
      </c>
      <c r="Q1" s="254" t="s">
        <v>144</v>
      </c>
      <c r="R1" s="254" t="s">
        <v>145</v>
      </c>
      <c r="S1" s="255" t="s">
        <v>146</v>
      </c>
    </row>
    <row r="2" spans="1:19" ht="15.6" x14ac:dyDescent="0.3">
      <c r="A2" s="191" t="e">
        <v>#N/A</v>
      </c>
      <c r="B2" s="31"/>
      <c r="C2" s="192" t="e">
        <v>#N/A</v>
      </c>
      <c r="D2" s="193" t="e">
        <v>#N/A</v>
      </c>
      <c r="E2" s="256"/>
      <c r="F2" s="256"/>
      <c r="G2" s="256"/>
      <c r="H2" s="195"/>
      <c r="I2" s="196"/>
      <c r="J2" s="197"/>
      <c r="K2" s="198"/>
      <c r="L2" s="199"/>
      <c r="M2" s="200">
        <f t="shared" ref="M2:M10" si="0">SUM(E2:G2)</f>
        <v>0</v>
      </c>
      <c r="N2" s="200">
        <f>COUNTIF(E2:G2,"&gt;0")</f>
        <v>0</v>
      </c>
      <c r="O2" s="201" t="b">
        <f>IF(OR(E2&gt;0,F2&gt;0,G2&gt;0),Données!$X$6)</f>
        <v>0</v>
      </c>
      <c r="P2" s="257"/>
      <c r="Q2" s="258"/>
      <c r="R2" s="259"/>
      <c r="S2" s="260">
        <f t="shared" ref="S2:S10" si="1">SUM(I2:L2)</f>
        <v>0</v>
      </c>
    </row>
    <row r="3" spans="1:19" ht="16.2" thickBot="1" x14ac:dyDescent="0.35">
      <c r="A3" s="206" t="e">
        <v>#N/A</v>
      </c>
      <c r="B3" s="207"/>
      <c r="C3" s="208" t="e">
        <v>#N/A</v>
      </c>
      <c r="D3" s="193" t="e">
        <v>#N/A</v>
      </c>
      <c r="E3" s="256"/>
      <c r="F3" s="256"/>
      <c r="G3" s="256"/>
      <c r="H3" s="211"/>
      <c r="I3" s="212"/>
      <c r="J3" s="213"/>
      <c r="K3" s="214"/>
      <c r="L3" s="215"/>
      <c r="M3" s="261">
        <f t="shared" si="0"/>
        <v>0</v>
      </c>
      <c r="N3" s="261">
        <f>COUNTIF(E3:G3,"&gt;0")</f>
        <v>0</v>
      </c>
      <c r="O3" s="201" t="b">
        <f>IF(OR(E3&gt;0,F3&gt;0,G3&gt;0),Données!$X$6)</f>
        <v>0</v>
      </c>
      <c r="P3" s="300"/>
      <c r="Q3" s="263"/>
      <c r="R3" s="264"/>
      <c r="S3" s="217">
        <f t="shared" si="1"/>
        <v>0</v>
      </c>
    </row>
    <row r="4" spans="1:19" ht="16.2" thickBot="1" x14ac:dyDescent="0.35">
      <c r="A4" s="206" t="e">
        <v>#N/A</v>
      </c>
      <c r="B4" s="207"/>
      <c r="C4" s="208" t="e">
        <v>#N/A</v>
      </c>
      <c r="D4" s="193" t="e">
        <v>#N/A</v>
      </c>
      <c r="E4" s="256"/>
      <c r="F4" s="256"/>
      <c r="G4" s="256"/>
      <c r="H4" s="211"/>
      <c r="I4" s="212"/>
      <c r="J4" s="213"/>
      <c r="K4" s="214"/>
      <c r="L4" s="215"/>
      <c r="M4" s="261">
        <f t="shared" si="0"/>
        <v>0</v>
      </c>
      <c r="N4" s="261">
        <f>COUNTIF(E4:G4,"&gt;0")</f>
        <v>0</v>
      </c>
      <c r="O4" s="201" t="b">
        <f>IF(OR(E4&gt;0,F4&gt;0,G4&gt;0),Données!$X$6)</f>
        <v>0</v>
      </c>
      <c r="P4" s="301"/>
      <c r="Q4" s="266"/>
      <c r="R4" s="267"/>
      <c r="S4" s="217">
        <f t="shared" si="1"/>
        <v>0</v>
      </c>
    </row>
    <row r="5" spans="1:19" ht="15.6" x14ac:dyDescent="0.3">
      <c r="A5" s="206" t="e">
        <v>#N/A</v>
      </c>
      <c r="B5" s="207"/>
      <c r="C5" s="208" t="e">
        <v>#N/A</v>
      </c>
      <c r="D5" s="193" t="e">
        <v>#N/A</v>
      </c>
      <c r="E5" s="256"/>
      <c r="F5" s="256"/>
      <c r="G5" s="256"/>
      <c r="H5" s="211"/>
      <c r="I5" s="212"/>
      <c r="J5" s="213"/>
      <c r="K5" s="214"/>
      <c r="L5" s="215"/>
      <c r="M5" s="261">
        <f t="shared" si="0"/>
        <v>0</v>
      </c>
      <c r="N5" s="261">
        <f>COUNTIF(E5:G5,"&gt;0")</f>
        <v>0</v>
      </c>
      <c r="O5" s="201" t="b">
        <f>IF(OR(E5&gt;0,F5&gt;0,G5&gt;0),Données!$X$6)</f>
        <v>0</v>
      </c>
      <c r="P5" s="300"/>
      <c r="Q5" s="302"/>
      <c r="R5" s="303"/>
      <c r="S5" s="217">
        <f t="shared" si="1"/>
        <v>0</v>
      </c>
    </row>
    <row r="6" spans="1:19" ht="15.6" x14ac:dyDescent="0.3">
      <c r="A6" s="206" t="e">
        <v>#N/A</v>
      </c>
      <c r="B6" s="207"/>
      <c r="C6" s="208" t="e">
        <v>#N/A</v>
      </c>
      <c r="D6" s="193" t="e">
        <v>#N/A</v>
      </c>
      <c r="E6" s="256"/>
      <c r="F6" s="256"/>
      <c r="G6" s="256"/>
      <c r="H6" s="211"/>
      <c r="I6" s="212"/>
      <c r="J6" s="213"/>
      <c r="K6" s="214"/>
      <c r="L6" s="215"/>
      <c r="M6" s="261">
        <f t="shared" si="0"/>
        <v>0</v>
      </c>
      <c r="N6" s="261">
        <f>COUNTIF(E6:G6,"&gt;0")</f>
        <v>0</v>
      </c>
      <c r="O6" s="201" t="b">
        <f>IF(OR(E6&gt;0,F6&gt;0,G6&gt;0),Données!$X$6)</f>
        <v>0</v>
      </c>
      <c r="P6" s="304"/>
      <c r="Q6" s="271"/>
      <c r="R6" s="272"/>
      <c r="S6" s="217">
        <f t="shared" si="1"/>
        <v>0</v>
      </c>
    </row>
    <row r="7" spans="1:19" ht="15.6" x14ac:dyDescent="0.3">
      <c r="A7" s="221" t="s">
        <v>137</v>
      </c>
      <c r="B7" s="34"/>
      <c r="C7" s="222" t="e">
        <v>#N/A</v>
      </c>
      <c r="D7" s="223" t="e">
        <v>#N/A</v>
      </c>
      <c r="E7" s="273"/>
      <c r="F7" s="273"/>
      <c r="G7" s="273"/>
      <c r="H7" s="211"/>
      <c r="I7" s="212"/>
      <c r="J7" s="213"/>
      <c r="K7" s="214"/>
      <c r="L7" s="215"/>
      <c r="M7" s="224">
        <f t="shared" si="0"/>
        <v>0</v>
      </c>
      <c r="N7" s="224">
        <f>COUNTIF(E7:G7,("&gt;0"))</f>
        <v>0</v>
      </c>
      <c r="O7" s="225" t="b">
        <v>0</v>
      </c>
      <c r="P7" s="274"/>
      <c r="Q7" s="275"/>
      <c r="R7" s="275"/>
      <c r="S7" s="217">
        <f t="shared" si="1"/>
        <v>0</v>
      </c>
    </row>
    <row r="8" spans="1:19" ht="15.6" x14ac:dyDescent="0.3">
      <c r="A8" s="221" t="s">
        <v>137</v>
      </c>
      <c r="B8" s="34"/>
      <c r="C8" s="222" t="e">
        <v>#N/A</v>
      </c>
      <c r="D8" s="223" t="e">
        <v>#N/A</v>
      </c>
      <c r="E8" s="276"/>
      <c r="F8" s="276"/>
      <c r="G8" s="276"/>
      <c r="H8" s="211"/>
      <c r="I8" s="212"/>
      <c r="J8" s="213"/>
      <c r="K8" s="214"/>
      <c r="L8" s="215"/>
      <c r="M8" s="224">
        <f t="shared" si="0"/>
        <v>0</v>
      </c>
      <c r="N8" s="224">
        <f>COUNTIF(E8:G8,("&gt;0"))</f>
        <v>0</v>
      </c>
      <c r="O8" s="225" t="b">
        <v>0</v>
      </c>
      <c r="P8" s="277"/>
      <c r="Q8" s="278"/>
      <c r="R8" s="278"/>
      <c r="S8" s="217">
        <f t="shared" si="1"/>
        <v>0</v>
      </c>
    </row>
    <row r="9" spans="1:19" ht="15.6" x14ac:dyDescent="0.3">
      <c r="A9" s="228" t="s">
        <v>138</v>
      </c>
      <c r="B9" s="279"/>
      <c r="C9" s="229" t="e">
        <v>#N/A</v>
      </c>
      <c r="D9" s="230" t="e">
        <v>#N/A</v>
      </c>
      <c r="E9" s="276"/>
      <c r="F9" s="276"/>
      <c r="G9" s="276"/>
      <c r="H9" s="211"/>
      <c r="I9" s="212"/>
      <c r="J9" s="213"/>
      <c r="K9" s="214"/>
      <c r="L9" s="215"/>
      <c r="M9" s="231">
        <f t="shared" si="0"/>
        <v>0</v>
      </c>
      <c r="N9" s="231">
        <f>COUNTIF(E9:G9,("&gt;0"))</f>
        <v>0</v>
      </c>
      <c r="O9" s="232" t="b">
        <v>0</v>
      </c>
      <c r="P9" s="277"/>
      <c r="Q9" s="278"/>
      <c r="R9" s="278"/>
      <c r="S9" s="217">
        <f t="shared" si="1"/>
        <v>0</v>
      </c>
    </row>
    <row r="10" spans="1:19" ht="16.2" thickBot="1" x14ac:dyDescent="0.35">
      <c r="A10" s="280" t="s">
        <v>138</v>
      </c>
      <c r="B10" s="281"/>
      <c r="C10" s="229" t="e">
        <v>#N/A</v>
      </c>
      <c r="D10" s="282" t="e">
        <v>#N/A</v>
      </c>
      <c r="E10" s="283"/>
      <c r="F10" s="283"/>
      <c r="G10" s="283"/>
      <c r="H10" s="211"/>
      <c r="I10" s="212"/>
      <c r="J10" s="213"/>
      <c r="K10" s="214"/>
      <c r="L10" s="215"/>
      <c r="M10" s="231">
        <f t="shared" si="0"/>
        <v>0</v>
      </c>
      <c r="N10" s="231">
        <f>COUNTIF(E10:G10,("&gt;0"))</f>
        <v>0</v>
      </c>
      <c r="O10" s="232" t="b">
        <v>0</v>
      </c>
      <c r="P10" s="277"/>
      <c r="Q10" s="278"/>
      <c r="R10" s="278"/>
      <c r="S10" s="217">
        <f t="shared" si="1"/>
        <v>0</v>
      </c>
    </row>
    <row r="11" spans="1:19" ht="16.2" thickBot="1" x14ac:dyDescent="0.35">
      <c r="A11" s="284" t="e">
        <f>$T$1-D11</f>
        <v>#N/A</v>
      </c>
      <c r="B11" s="285"/>
      <c r="C11" s="286" t="s">
        <v>139</v>
      </c>
      <c r="D11" s="287" t="e">
        <f>SUM(D2:D6)</f>
        <v>#N/A</v>
      </c>
      <c r="E11" s="288" t="e">
        <f>IF(AND(E2=0,E3=0),SUM(E2:E6)+D2+D3,IF(AND(E2=0,E4=0),SUM(E2:E6)+D2+D4,IF(AND(E2=0,E5=0),SUM(E2:E6)+D2+D5,IF(AND(E2=0,E6=0),SUM(E2:E6)+D2+D6,IF(AND(E3=0,E4=0),SUM(E2:E6)+D3+D4,IF(AND(E3=0,E5=0),SUM(E2:E6)+D3+D5,IF(AND(E3=0,E6=0),SUM(E2:E6)+D3+D6,IF(AND(E4=0,E5=0),SUM(E2:E6)+D4+D5,IF(AND(E4=0,E6=0),SUM(E2:E6)+D4+D6,IF(AND(E5=0,E6=0),SUM(E2:E6)+D5+D6,IF(E2=0,SUM(E2:E6)+D2,IF(E3=0,SUM(E2:E6)+D3,IF(E4=0,SUM(E2:E6)+D4,IF(E5=0,SUM(E2:E6)+D5,IF(E6=0,SUM(E2:E6)+D6,SUM(E2:E6))))))))))))))))</f>
        <v>#N/A</v>
      </c>
      <c r="F11" s="288" t="e">
        <f>IF(AND(F2=0,F3=0),SUM(F2:F6)+D2+D3,IF(AND(F2=0,F4=0),SUM(F2:F6)+D2+D4,IF(AND(F2=0,F5=0),SUM(F2:F6)+D2+D5,IF(AND(F2=0,F6=0),SUM(F2:F6)+D2+D6,IF(AND(F3=0,F4=0),SUM(F2:F6)+D3+D4,IF(AND(F3=0,F5=0),SUM(F2:F6)+D3+D5,IF(AND(F3=0,F6=0),SUM(F2:F6)+D3+D6,IF(AND(F4=0,F5=0),SUM(F2:F6)+D4+D5,IF(AND(F4=0,F6=0),SUM(F2:F6)+D4+D6,IF(AND(F5=0,F6=0),SUM(F2:F6)+D5+D6,IF(F2=0,SUM(F2:F6)+D2,IF(F3=0,SUM(F2:F6)+D3,IF(F4=0,SUM(F2:F6)+D4,IF(F5=0,SUM(F2:F6)+D5,IF(F6=0,SUM(F2:F6)+D6,SUM(F2:F6))))))))))))))))</f>
        <v>#N/A</v>
      </c>
      <c r="G11" s="288" t="e">
        <f>IF(AND(G2=0,G3=0),SUM(G2:G6)+D2+D3,IF(AND(G2=0,G4=0),SUM(G2:G6)+D2+D4,IF(AND(G2=0,G5=0),SUM(G2:G6)+D2+D5,IF(AND(G2=0,G6=0),SUM(G2:G6)+D2+D6,IF(AND(G3=0,G4=0),SUM(G2:G6)+D3+D4,IF(AND(G3=0,G5=0),SUM(G2:G6)+D3+D5,IF(AND(G3=0,G6=0),SUM(G2:G6)+D3+D6,IF(AND(G4=0,G5=0),SUM(G2:G6)+D4+D5,IF(AND(G4=0,G6=0),SUM(G2:G6)+D4+D6,IF(AND(G5=0,G6=0),SUM(G2:G6)+D5+D6,IF(G2=0,SUM(G2:G6)+D2,IF(G3=0,SUM(G2:G6)+D3,IF(G4=0,SUM(G2:G6)+D4,IF(G5=0,SUM(G2:G6)+D5,IF(G6=0,SUM(G2:G6)+D6,SUM(G2:G6))))))))))))))))</f>
        <v>#N/A</v>
      </c>
      <c r="H11" s="289"/>
      <c r="I11" s="290"/>
      <c r="J11" s="291"/>
      <c r="K11" s="292"/>
      <c r="L11" s="293"/>
      <c r="M11" s="294" t="e">
        <f>SUM(E11:G11)</f>
        <v>#N/A</v>
      </c>
      <c r="N11" s="295"/>
      <c r="O11" s="296"/>
      <c r="P11" s="278"/>
      <c r="Q11" s="278"/>
      <c r="R11" s="278"/>
      <c r="S11" s="244"/>
    </row>
  </sheetData>
  <conditionalFormatting sqref="S2:S11">
    <cfRule type="cellIs" dxfId="47" priority="42" operator="equal">
      <formula>0</formula>
    </cfRule>
  </conditionalFormatting>
  <conditionalFormatting sqref="E1:N1">
    <cfRule type="containsErrors" dxfId="46" priority="41">
      <formula>ISERROR(E1)</formula>
    </cfRule>
  </conditionalFormatting>
  <conditionalFormatting sqref="M1">
    <cfRule type="containsErrors" dxfId="45" priority="38">
      <formula>ISERROR(M1)</formula>
    </cfRule>
  </conditionalFormatting>
  <conditionalFormatting sqref="M1:N1">
    <cfRule type="cellIs" dxfId="44" priority="37" operator="equal">
      <formula>0</formula>
    </cfRule>
  </conditionalFormatting>
  <conditionalFormatting sqref="A1">
    <cfRule type="containsErrors" dxfId="43" priority="36">
      <formula>ISERROR(A1)</formula>
    </cfRule>
  </conditionalFormatting>
  <conditionalFormatting sqref="B1">
    <cfRule type="containsErrors" dxfId="42" priority="35">
      <formula>ISERROR(B1)</formula>
    </cfRule>
  </conditionalFormatting>
  <conditionalFormatting sqref="E1:G1">
    <cfRule type="cellIs" dxfId="41" priority="39" operator="equal">
      <formula>0</formula>
    </cfRule>
    <cfRule type="containsErrors" dxfId="40" priority="40">
      <formula>ISERROR(E1)</formula>
    </cfRule>
  </conditionalFormatting>
  <conditionalFormatting sqref="C1">
    <cfRule type="containsErrors" dxfId="39" priority="34">
      <formula>ISERROR(C1)</formula>
    </cfRule>
  </conditionalFormatting>
  <conditionalFormatting sqref="D1">
    <cfRule type="containsErrors" dxfId="38" priority="33">
      <formula>ISERROR(D1)</formula>
    </cfRule>
  </conditionalFormatting>
  <conditionalFormatting sqref="M2:M6">
    <cfRule type="containsErrors" dxfId="37" priority="32">
      <formula>ISERROR(M2)</formula>
    </cfRule>
  </conditionalFormatting>
  <conditionalFormatting sqref="M2:M6">
    <cfRule type="containsErrors" dxfId="36" priority="29">
      <formula>ISERROR(M2)</formula>
    </cfRule>
  </conditionalFormatting>
  <conditionalFormatting sqref="M2:M6">
    <cfRule type="cellIs" dxfId="35" priority="28" operator="equal">
      <formula>0</formula>
    </cfRule>
  </conditionalFormatting>
  <conditionalFormatting sqref="N2:O6">
    <cfRule type="cellIs" dxfId="34" priority="26" operator="equal">
      <formula>0</formula>
    </cfRule>
    <cfRule type="containsErrors" dxfId="33" priority="27">
      <formula>ISERROR(N2)</formula>
    </cfRule>
  </conditionalFormatting>
  <conditionalFormatting sqref="O7:O8">
    <cfRule type="cellIs" dxfId="32" priority="22" operator="equal">
      <formula>0</formula>
    </cfRule>
    <cfRule type="containsErrors" dxfId="31" priority="23">
      <formula>ISERROR(O7)</formula>
    </cfRule>
  </conditionalFormatting>
  <conditionalFormatting sqref="M7:N8">
    <cfRule type="cellIs" dxfId="30" priority="24" operator="equal">
      <formula>0</formula>
    </cfRule>
    <cfRule type="containsErrors" dxfId="29" priority="25">
      <formula>ISERROR(M7)</formula>
    </cfRule>
  </conditionalFormatting>
  <conditionalFormatting sqref="O2:O6">
    <cfRule type="cellIs" dxfId="28" priority="21" operator="equal">
      <formula>FALSE</formula>
    </cfRule>
  </conditionalFormatting>
  <conditionalFormatting sqref="O7:O8">
    <cfRule type="cellIs" dxfId="27" priority="20" operator="equal">
      <formula>FALSE</formula>
    </cfRule>
  </conditionalFormatting>
  <conditionalFormatting sqref="E11:G11">
    <cfRule type="cellIs" dxfId="26" priority="30" operator="equal">
      <formula>0</formula>
    </cfRule>
    <cfRule type="containsErrors" dxfId="25" priority="31">
      <formula>ISERROR(E11)</formula>
    </cfRule>
  </conditionalFormatting>
  <conditionalFormatting sqref="B11">
    <cfRule type="containsErrors" dxfId="24" priority="19">
      <formula>ISERROR(B11)</formula>
    </cfRule>
  </conditionalFormatting>
  <conditionalFormatting sqref="M11">
    <cfRule type="containsErrors" dxfId="23" priority="18">
      <formula>ISERROR(M11)</formula>
    </cfRule>
  </conditionalFormatting>
  <conditionalFormatting sqref="C11">
    <cfRule type="containsErrors" dxfId="22" priority="17">
      <formula>ISERROR(C11)</formula>
    </cfRule>
  </conditionalFormatting>
  <conditionalFormatting sqref="C7:D8">
    <cfRule type="containsErrors" dxfId="21" priority="15">
      <formula>ISERROR(C7)</formula>
    </cfRule>
  </conditionalFormatting>
  <conditionalFormatting sqref="C2:D6">
    <cfRule type="containsErrors" dxfId="20" priority="16">
      <formula>ISERROR(C2)</formula>
    </cfRule>
  </conditionalFormatting>
  <conditionalFormatting sqref="D11">
    <cfRule type="containsErrors" dxfId="19" priority="14">
      <formula>ISERROR(D11)</formula>
    </cfRule>
  </conditionalFormatting>
  <conditionalFormatting sqref="B9:B10">
    <cfRule type="cellIs" dxfId="18" priority="12" operator="equal">
      <formula>0</formula>
    </cfRule>
    <cfRule type="containsErrors" dxfId="17" priority="13">
      <formula>ISERROR(B9)</formula>
    </cfRule>
  </conditionalFormatting>
  <conditionalFormatting sqref="M9:O10">
    <cfRule type="cellIs" dxfId="16" priority="10" operator="equal">
      <formula>FALSE</formula>
    </cfRule>
    <cfRule type="cellIs" dxfId="15" priority="11" operator="equal">
      <formula>0</formula>
    </cfRule>
  </conditionalFormatting>
  <conditionalFormatting sqref="C9:D10">
    <cfRule type="cellIs" dxfId="14" priority="8" operator="equal">
      <formula>0</formula>
    </cfRule>
    <cfRule type="containsErrors" dxfId="13" priority="9">
      <formula>ISERROR(C9)</formula>
    </cfRule>
  </conditionalFormatting>
  <conditionalFormatting sqref="A2:A6">
    <cfRule type="containsErrors" dxfId="12" priority="6">
      <formula>ISERROR(A2)</formula>
    </cfRule>
  </conditionalFormatting>
  <conditionalFormatting sqref="A7:A8">
    <cfRule type="cellIs" dxfId="11" priority="4" operator="equal">
      <formula>0</formula>
    </cfRule>
    <cfRule type="containsErrors" dxfId="10" priority="5">
      <formula>ISERROR(A7)</formula>
    </cfRule>
  </conditionalFormatting>
  <conditionalFormatting sqref="A9:A10">
    <cfRule type="cellIs" dxfId="9" priority="2" operator="equal">
      <formula>0</formula>
    </cfRule>
    <cfRule type="containsErrors" dxfId="8" priority="3">
      <formula>ISERROR(A9)</formula>
    </cfRule>
  </conditionalFormatting>
  <conditionalFormatting sqref="A11">
    <cfRule type="containsErrors" dxfId="7" priority="7">
      <formula>ISERROR(A11)</formula>
    </cfRule>
  </conditionalFormatting>
  <conditionalFormatting sqref="A2:A6">
    <cfRule type="cellIs" dxfId="6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5" r:id="rId3" name="Button 7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Horaire</vt:lpstr>
      <vt:lpstr>Données</vt:lpstr>
      <vt:lpstr>Budget hebdo.</vt:lpstr>
      <vt:lpstr>Budget</vt:lpstr>
      <vt:lpstr>Abat-Neuf</vt:lpstr>
      <vt:lpstr>Sem.01</vt:lpstr>
      <vt:lpstr>Sem.02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2016-07-18T16:06:32Z</dcterms:created>
  <dcterms:modified xsi:type="dcterms:W3CDTF">2016-07-18T18:16:18Z</dcterms:modified>
</cp:coreProperties>
</file>