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activeTab="1"/>
  </bookViews>
  <sheets>
    <sheet name="Données" sheetId="1" r:id="rId1"/>
    <sheet name="Sem.01" sheetId="3" r:id="rId2"/>
    <sheet name="Sem.02" sheetId="10" r:id="rId3"/>
    <sheet name="Sem.03" sheetId="4" r:id="rId4"/>
    <sheet name="Sem.04" sheetId="5" r:id="rId5"/>
    <sheet name="Sem.05" sheetId="6" r:id="rId6"/>
    <sheet name="Sem.06" sheetId="7" r:id="rId7"/>
    <sheet name="Sem.07" sheetId="8" r:id="rId8"/>
    <sheet name="Sem.08" sheetId="9" r:id="rId9"/>
    <sheet name="Sem.09" sheetId="11" r:id="rId10"/>
    <sheet name="Sem.10" sheetId="12" r:id="rId1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5" l="1"/>
  <c r="C6" i="12" l="1"/>
  <c r="A6" i="12"/>
  <c r="C5" i="12"/>
  <c r="A5" i="12"/>
  <c r="C4" i="12"/>
  <c r="A4" i="12"/>
  <c r="C3" i="12"/>
  <c r="A3" i="12"/>
  <c r="C2" i="12"/>
  <c r="A2" i="12"/>
  <c r="C6" i="11"/>
  <c r="A6" i="11"/>
  <c r="C5" i="11"/>
  <c r="A5" i="11"/>
  <c r="C4" i="11"/>
  <c r="A4" i="11"/>
  <c r="C3" i="11"/>
  <c r="A3" i="11"/>
  <c r="C2" i="11"/>
  <c r="A2" i="11"/>
  <c r="C6" i="9"/>
  <c r="A6" i="9"/>
  <c r="C5" i="9"/>
  <c r="A5" i="9"/>
  <c r="C4" i="9"/>
  <c r="A4" i="9"/>
  <c r="C3" i="9"/>
  <c r="A3" i="9"/>
  <c r="C2" i="9"/>
  <c r="A2" i="9"/>
  <c r="C6" i="8"/>
  <c r="A6" i="8"/>
  <c r="C5" i="8"/>
  <c r="A5" i="8"/>
  <c r="C4" i="8"/>
  <c r="A4" i="8"/>
  <c r="C3" i="8"/>
  <c r="A3" i="8"/>
  <c r="C2" i="8"/>
  <c r="A2" i="8"/>
  <c r="C6" i="7"/>
  <c r="A6" i="7"/>
  <c r="C5" i="7"/>
  <c r="A5" i="7"/>
  <c r="C4" i="7"/>
  <c r="A4" i="7"/>
  <c r="C3" i="7"/>
  <c r="A3" i="7"/>
  <c r="C2" i="7"/>
  <c r="A2" i="7"/>
  <c r="C6" i="6"/>
  <c r="A6" i="6"/>
  <c r="C5" i="6"/>
  <c r="A5" i="6"/>
  <c r="C4" i="6"/>
  <c r="A4" i="6"/>
  <c r="C3" i="6"/>
  <c r="A3" i="6"/>
  <c r="C2" i="6"/>
  <c r="A2" i="6"/>
  <c r="C6" i="5"/>
  <c r="A6" i="5"/>
  <c r="C5" i="5"/>
  <c r="A5" i="5"/>
  <c r="C4" i="5"/>
  <c r="A4" i="5"/>
  <c r="C3" i="5"/>
  <c r="A3" i="5"/>
  <c r="A2" i="5"/>
  <c r="C6" i="4"/>
  <c r="A6" i="4"/>
  <c r="C5" i="4"/>
  <c r="A5" i="4"/>
  <c r="C4" i="4"/>
  <c r="A4" i="4"/>
  <c r="C3" i="4"/>
  <c r="A3" i="4"/>
  <c r="C2" i="4"/>
  <c r="A2" i="4"/>
  <c r="C6" i="10"/>
  <c r="A6" i="10"/>
  <c r="C5" i="10"/>
  <c r="A5" i="10"/>
  <c r="C4" i="10"/>
  <c r="A4" i="10"/>
  <c r="C3" i="10"/>
  <c r="A3" i="10"/>
  <c r="C2" i="10"/>
  <c r="A2" i="10"/>
  <c r="A3" i="3"/>
  <c r="A4" i="3"/>
  <c r="A5" i="3"/>
  <c r="A6" i="3"/>
  <c r="A2" i="3"/>
  <c r="C3" i="3"/>
  <c r="C4" i="3"/>
  <c r="C5" i="3"/>
  <c r="C6" i="3"/>
  <c r="C2" i="3"/>
  <c r="N3" i="10"/>
  <c r="N4" i="10"/>
  <c r="N5" i="10"/>
  <c r="N6" i="10"/>
  <c r="N3" i="4"/>
  <c r="N4" i="4"/>
  <c r="N5" i="4"/>
  <c r="N6" i="4"/>
  <c r="N3" i="5"/>
  <c r="N4" i="5"/>
  <c r="N5" i="5"/>
  <c r="N6" i="5"/>
  <c r="N3" i="6"/>
  <c r="N4" i="6"/>
  <c r="N5" i="6"/>
  <c r="N6" i="6"/>
  <c r="N3" i="7"/>
  <c r="N4" i="7"/>
  <c r="N5" i="7"/>
  <c r="N6" i="7"/>
  <c r="N3" i="8"/>
  <c r="N4" i="8"/>
  <c r="N5" i="8"/>
  <c r="N6" i="8"/>
  <c r="N3" i="9"/>
  <c r="N4" i="9"/>
  <c r="N5" i="9"/>
  <c r="N6" i="9"/>
  <c r="N3" i="11"/>
  <c r="N4" i="11"/>
  <c r="N5" i="11"/>
  <c r="N6" i="11"/>
  <c r="N3" i="12"/>
  <c r="N4" i="12"/>
  <c r="N5" i="12"/>
  <c r="N6" i="12"/>
  <c r="N3" i="3"/>
  <c r="P3" i="3" s="1"/>
  <c r="N4" i="3"/>
  <c r="P4" i="3" s="1"/>
  <c r="N5" i="3"/>
  <c r="P5" i="3" s="1"/>
  <c r="N6" i="3"/>
  <c r="N2" i="10"/>
  <c r="N2" i="4"/>
  <c r="N2" i="5"/>
  <c r="N2" i="6"/>
  <c r="N2" i="7"/>
  <c r="N2" i="8"/>
  <c r="N2" i="9"/>
  <c r="N2" i="11"/>
  <c r="N2" i="12"/>
  <c r="N2" i="3"/>
  <c r="P2" i="3" s="1"/>
  <c r="P6" i="3"/>
  <c r="M3" i="3"/>
  <c r="O3" i="3" s="1"/>
  <c r="M4" i="3"/>
  <c r="O4" i="3" s="1"/>
  <c r="M5" i="3"/>
  <c r="O5" i="3" s="1"/>
  <c r="M6" i="3"/>
  <c r="O6" i="3" s="1"/>
  <c r="M2" i="3"/>
  <c r="O2" i="3" s="1"/>
  <c r="M3" i="4"/>
  <c r="M4" i="4"/>
  <c r="M5" i="4"/>
  <c r="M6" i="4"/>
  <c r="M3" i="5"/>
  <c r="M4" i="5"/>
  <c r="M5" i="5"/>
  <c r="M6" i="5"/>
  <c r="M3" i="6"/>
  <c r="M4" i="6"/>
  <c r="M5" i="6"/>
  <c r="M6" i="6"/>
  <c r="M3" i="7"/>
  <c r="M4" i="7"/>
  <c r="M5" i="7"/>
  <c r="M6" i="7"/>
  <c r="M3" i="8"/>
  <c r="M4" i="8"/>
  <c r="M5" i="8"/>
  <c r="M6" i="8"/>
  <c r="M3" i="9"/>
  <c r="M4" i="9"/>
  <c r="M5" i="9"/>
  <c r="M6" i="9"/>
  <c r="M3" i="11"/>
  <c r="M4" i="11"/>
  <c r="M5" i="11"/>
  <c r="M6" i="11"/>
  <c r="M3" i="12"/>
  <c r="M4" i="12"/>
  <c r="M5" i="12"/>
  <c r="M6" i="12"/>
  <c r="M3" i="10"/>
  <c r="M4" i="10"/>
  <c r="M5" i="10"/>
  <c r="M6" i="10"/>
  <c r="M2" i="4"/>
  <c r="M2" i="5"/>
  <c r="M2" i="6"/>
  <c r="M2" i="7"/>
  <c r="M2" i="8"/>
  <c r="M2" i="9"/>
  <c r="M2" i="11"/>
  <c r="M2" i="12"/>
  <c r="M2" i="10"/>
  <c r="D2" i="3" l="1"/>
  <c r="D3" i="3"/>
  <c r="D6" i="3"/>
  <c r="D5" i="3"/>
  <c r="P4" i="10"/>
  <c r="P4" i="4" s="1"/>
  <c r="P4" i="5" s="1"/>
  <c r="P4" i="6" s="1"/>
  <c r="P4" i="7" s="1"/>
  <c r="P4" i="8" s="1"/>
  <c r="P4" i="9" s="1"/>
  <c r="P4" i="11" s="1"/>
  <c r="D4" i="3"/>
  <c r="O2" i="10"/>
  <c r="O2" i="4" s="1"/>
  <c r="O2" i="5" s="1"/>
  <c r="O6" i="10"/>
  <c r="O6" i="4" s="1"/>
  <c r="P5" i="10"/>
  <c r="P5" i="4" s="1"/>
  <c r="P2" i="10"/>
  <c r="P3" i="10"/>
  <c r="P3" i="4" s="1"/>
  <c r="P6" i="10"/>
  <c r="O5" i="10"/>
  <c r="D5" i="10" s="1"/>
  <c r="O4" i="10"/>
  <c r="O3" i="10"/>
  <c r="D3" i="10" s="1"/>
  <c r="D4" i="10" l="1"/>
  <c r="O2" i="6"/>
  <c r="O2" i="7" s="1"/>
  <c r="D6" i="10"/>
  <c r="D2" i="10"/>
  <c r="P6" i="4"/>
  <c r="D6" i="4" s="1"/>
  <c r="P4" i="12"/>
  <c r="O4" i="4"/>
  <c r="D4" i="4" s="1"/>
  <c r="P2" i="4"/>
  <c r="P2" i="5" s="1"/>
  <c r="D2" i="5" s="1"/>
  <c r="O3" i="4"/>
  <c r="D3" i="4" s="1"/>
  <c r="P3" i="5"/>
  <c r="P3" i="6" s="1"/>
  <c r="P3" i="7" s="1"/>
  <c r="P3" i="8" s="1"/>
  <c r="P3" i="9" s="1"/>
  <c r="P3" i="11" s="1"/>
  <c r="P3" i="12" s="1"/>
  <c r="P5" i="5"/>
  <c r="P5" i="6" s="1"/>
  <c r="P5" i="7" s="1"/>
  <c r="P5" i="8" s="1"/>
  <c r="P5" i="9" s="1"/>
  <c r="P5" i="11" s="1"/>
  <c r="O5" i="4"/>
  <c r="D5" i="4" s="1"/>
  <c r="O6" i="5"/>
  <c r="D2" i="4" l="1"/>
  <c r="O3" i="5"/>
  <c r="D3" i="5" s="1"/>
  <c r="O5" i="5"/>
  <c r="D5" i="5" s="1"/>
  <c r="P6" i="5"/>
  <c r="P6" i="6" s="1"/>
  <c r="P6" i="7" s="1"/>
  <c r="P6" i="8" s="1"/>
  <c r="P6" i="9" s="1"/>
  <c r="P6" i="11" s="1"/>
  <c r="P6" i="12" s="1"/>
  <c r="O2" i="8"/>
  <c r="P5" i="12"/>
  <c r="P2" i="6"/>
  <c r="O6" i="6"/>
  <c r="O4" i="5"/>
  <c r="D4" i="5" s="1"/>
  <c r="D6" i="6" l="1"/>
  <c r="D2" i="6"/>
  <c r="P2" i="7"/>
  <c r="D2" i="7" s="1"/>
  <c r="D6" i="5"/>
  <c r="O5" i="6"/>
  <c r="D5" i="6" s="1"/>
  <c r="O3" i="6"/>
  <c r="D3" i="6" s="1"/>
  <c r="O4" i="6"/>
  <c r="D4" i="6" s="1"/>
  <c r="O2" i="9"/>
  <c r="O6" i="7"/>
  <c r="D6" i="7" s="1"/>
  <c r="O3" i="7" l="1"/>
  <c r="D3" i="7" s="1"/>
  <c r="O5" i="7"/>
  <c r="D5" i="7" s="1"/>
  <c r="O6" i="8"/>
  <c r="D6" i="8" s="1"/>
  <c r="O2" i="11"/>
  <c r="O4" i="7"/>
  <c r="D4" i="7" s="1"/>
  <c r="P2" i="8"/>
  <c r="D2" i="8" s="1"/>
  <c r="O5" i="8" l="1"/>
  <c r="D5" i="8" s="1"/>
  <c r="O3" i="8"/>
  <c r="D3" i="8" s="1"/>
  <c r="O2" i="12"/>
  <c r="O4" i="8"/>
  <c r="D4" i="8" s="1"/>
  <c r="P2" i="9"/>
  <c r="D2" i="9" s="1"/>
  <c r="O6" i="9"/>
  <c r="D6" i="9" s="1"/>
  <c r="O3" i="9" l="1"/>
  <c r="D3" i="9" s="1"/>
  <c r="O5" i="9"/>
  <c r="D5" i="9" s="1"/>
  <c r="O4" i="9"/>
  <c r="D4" i="9" s="1"/>
  <c r="O6" i="11"/>
  <c r="D6" i="11" s="1"/>
  <c r="P2" i="11"/>
  <c r="D2" i="11" s="1"/>
  <c r="O5" i="11" l="1"/>
  <c r="D5" i="11" s="1"/>
  <c r="O3" i="11"/>
  <c r="D3" i="11" s="1"/>
  <c r="O6" i="12"/>
  <c r="D6" i="12" s="1"/>
  <c r="P2" i="12"/>
  <c r="D2" i="12" s="1"/>
  <c r="O4" i="11"/>
  <c r="D4" i="11" s="1"/>
  <c r="O3" i="12" l="1"/>
  <c r="D3" i="12" s="1"/>
  <c r="O5" i="12"/>
  <c r="D5" i="12" s="1"/>
  <c r="O4" i="12"/>
  <c r="D4" i="12" s="1"/>
</calcChain>
</file>

<file path=xl/sharedStrings.xml><?xml version="1.0" encoding="utf-8"?>
<sst xmlns="http://schemas.openxmlformats.org/spreadsheetml/2006/main" count="235" uniqueCount="83">
  <si>
    <t>NO.</t>
  </si>
  <si>
    <t>NOMS</t>
  </si>
  <si>
    <t>F/H</t>
  </si>
  <si>
    <t>Quilles</t>
  </si>
  <si>
    <t>Parties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</si>
  <si>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</si>
  <si>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</si>
  <si>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</si>
  <si>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</si>
  <si>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</si>
  <si>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</si>
  <si>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</si>
  <si>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</si>
  <si>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</si>
  <si>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</si>
  <si>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</si>
  <si>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</si>
  <si>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</si>
  <si>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</si>
  <si>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</si>
  <si>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</si>
  <si>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</si>
  <si>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</si>
  <si>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</si>
  <si>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</si>
  <si>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</si>
  <si>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</si>
  <si>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</si>
  <si>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Moyenne au déb.</t>
  </si>
  <si>
    <t>Moyenne Cumulative</t>
  </si>
  <si>
    <t>Équipe # 01</t>
  </si>
  <si>
    <t>MOY.</t>
  </si>
  <si>
    <t>Partie 01</t>
  </si>
  <si>
    <t>Partie 02</t>
  </si>
  <si>
    <t>Partie 03</t>
  </si>
  <si>
    <t>Absences</t>
  </si>
  <si>
    <t>69 d'équipe</t>
  </si>
  <si>
    <t>Total quilles tombées</t>
  </si>
  <si>
    <t>Total parties jouées</t>
  </si>
  <si>
    <t>Total saison quilles tombées</t>
  </si>
  <si>
    <t>Total saison parties jouées</t>
  </si>
  <si>
    <t>Semaine.01</t>
  </si>
  <si>
    <t>Semaine.02</t>
  </si>
  <si>
    <t>Semaine.03</t>
  </si>
  <si>
    <t>Semaine.04</t>
  </si>
  <si>
    <t>Semaine.05</t>
  </si>
  <si>
    <t>Semaine.06</t>
  </si>
  <si>
    <t>Semaine.07</t>
  </si>
  <si>
    <t>Semaine.08</t>
  </si>
  <si>
    <t>Semaine.09</t>
  </si>
  <si>
    <t>Semaine.10</t>
  </si>
  <si>
    <t>Dummy</t>
  </si>
  <si>
    <r>
      <t xml:space="preserve">Pour fin d'exercice </t>
    </r>
    <r>
      <rPr>
        <sz val="11"/>
        <color theme="1"/>
        <rFont val="Calibri"/>
        <family val="2"/>
      </rPr>
      <t>→→→</t>
    </r>
  </si>
  <si>
    <t>Pour fin d'exercice →→→</t>
  </si>
  <si>
    <t>Nouveau</t>
  </si>
  <si>
    <t>Michel</t>
  </si>
  <si>
    <t>?</t>
  </si>
  <si>
    <t>Copie/coller en E2</t>
  </si>
  <si>
    <t>Numéros des joueurs</t>
  </si>
  <si>
    <t>Le fichier principal contient 24 équipes de 5 joueurs chacune et 34 semaines de jeu.</t>
  </si>
  <si>
    <t>Après la formation des équipes, les nos. des joueurs sont inscrit manuellement dans la col. "B" à la 1ère semaine de jeu.</t>
  </si>
  <si>
    <t>Le score des joueurs est inscrit dans les Col. E,F,G, manuellement à chaque semaine.</t>
  </si>
  <si>
    <t>Après l'entrée des scores, la moyenne du joueurs apparait dans la col. "D". Elle varie à chaque semaine selon le score du joueur.</t>
  </si>
  <si>
    <t>Clicker sur le bouton Transférer pour changer de semaine.</t>
  </si>
  <si>
    <t>Après avoir entré les scores de chacun des joueurs,</t>
  </si>
  <si>
    <t xml:space="preserve">SVP procéder jusqu'à la semaine trois pour d'autres </t>
  </si>
  <si>
    <t>Instructions.</t>
  </si>
  <si>
    <t>SVP changer le numéro du joueur en B2 pour le numéro 5000</t>
  </si>
  <si>
    <t>Le mot "Dummy" apparait à la place du nom.</t>
  </si>
  <si>
    <t>nouveau joueur pour le remplacer.</t>
  </si>
  <si>
    <t>Dummy indique qu'un joueur à quitté la ligue et nous n'avons pas de</t>
  </si>
  <si>
    <t>SVP transférer jusqu'à la semaine cinq.</t>
  </si>
  <si>
    <t>SVP changer le numéro 5000 pour le numéro 1021.</t>
  </si>
  <si>
    <t xml:space="preserve">1021 représente un nouveau joueur dont le nom à été assigné </t>
  </si>
  <si>
    <t>au numéro 1021 dans la feuille "Données" Col. "B".</t>
  </si>
  <si>
    <t>En changeant le numéro de la col. "B" dès qu'un joueur quitte,</t>
  </si>
  <si>
    <t>il est impossible d'assigner "B2" à "DonnéesC2" comme constante.</t>
  </si>
  <si>
    <t xml:space="preserve"> aparaisse aussi dans la col. "E" de la feuille "Données",</t>
  </si>
  <si>
    <t>Serait-ce possible d'utiliser la même procédure pour les coL "O,P"</t>
  </si>
  <si>
    <t>Afin que leurs résultats apparaisent dans les col. "Données G,H" ?</t>
  </si>
  <si>
    <t xml:space="preserve">au côté du nom du joueur qui porte le numéro de la col "B" </t>
  </si>
  <si>
    <t>de chaque semaine, et ce mette à jour à chaque semaine.</t>
  </si>
  <si>
    <t>J'aimerais que la moyenne qui apparait dans la col. "D", de chaque semaine,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</si>
</sst>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Arial"/>
      <family val="2"/>
    </font>
    <font>
      <sz val="11"/>
      <color indexed="8"/>
      <name val="Calibri"/>
      <family val="2"/>
      <scheme val="minor"/>
    </font>
    <font>
      <b/>
      <i/>
      <sz val="14"/>
      <color rgb="FF0000FF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5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textRotation="90" wrapText="1"/>
    </xf>
    <xf numFmtId="0" fontId="4" fillId="4" borderId="6" xfId="0" applyFont="1" applyFill="1" applyBorder="1" applyAlignment="1">
      <alignment horizontal="center" vertical="center" textRotation="90" wrapText="1"/>
    </xf>
    <xf numFmtId="0" fontId="4" fillId="4" borderId="8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2" borderId="6" xfId="0" applyFont="1" applyFill="1" applyBorder="1"/>
    <xf numFmtId="0" fontId="0" fillId="0" borderId="6" xfId="0" applyFont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1" fontId="0" fillId="6" borderId="6" xfId="0" applyNumberFormat="1" applyFont="1" applyFill="1" applyBorder="1" applyAlignment="1">
      <alignment horizontal="center" vertical="center"/>
    </xf>
    <xf numFmtId="0" fontId="0" fillId="7" borderId="6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0" fillId="8" borderId="6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5" fillId="0" borderId="0" xfId="0" applyFont="1" applyBorder="1"/>
    <xf numFmtId="0" fontId="5" fillId="0" borderId="0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8" fillId="0" borderId="6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Border="1" applyAlignment="1">
      <alignment horizontal="left" vertical="center"/>
    </xf>
    <xf numFmtId="0" fontId="0" fillId="0" borderId="0" xfId="0" applyFont="1"/>
    <xf numFmtId="0" fontId="8" fillId="0" borderId="0" xfId="0" applyFont="1" applyBorder="1" applyAlignment="1">
      <alignment horizontal="left" vertical="center"/>
    </xf>
    <xf numFmtId="0" fontId="1" fillId="0" borderId="0" xfId="0" applyFont="1"/>
  </cellXfs>
  <cellStyles count="2">
    <cellStyle name="Normal" xfId="0" builtinId="0"/>
    <cellStyle name="Normal 10" xfId="1"/>
  </cellStyles>
  <dxfs count="84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0</xdr:row>
          <xdr:rowOff>0</xdr:rowOff>
        </xdr:from>
        <xdr:to>
          <xdr:col>3</xdr:col>
          <xdr:colOff>0</xdr:colOff>
          <xdr:row>0</xdr:row>
          <xdr:rowOff>358140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workbookViewId="0">
      <selection activeCell="B1" sqref="B1"/>
    </sheetView>
  </sheetViews>
  <sheetFormatPr baseColWidth="10" defaultRowHeight="14.4" x14ac:dyDescent="0.3"/>
  <cols>
    <col min="3" max="3" width="19.21875" bestFit="1" customWidth="1"/>
  </cols>
  <sheetData>
    <row r="1" spans="2:10" ht="31.8" thickBot="1" x14ac:dyDescent="0.35">
      <c r="B1" s="1" t="s">
        <v>0</v>
      </c>
      <c r="C1" s="31" t="s">
        <v>1</v>
      </c>
      <c r="D1" s="11" t="s">
        <v>28</v>
      </c>
      <c r="E1" s="11" t="s">
        <v>29</v>
      </c>
      <c r="F1" s="1" t="s">
        <v>2</v>
      </c>
      <c r="G1" s="32" t="s">
        <v>3</v>
      </c>
      <c r="H1" s="33" t="s">
        <v>4</v>
      </c>
      <c r="J1" s="1" t="s">
        <v>51</v>
      </c>
    </row>
    <row r="2" spans="2:10" ht="15" thickBot="1" x14ac:dyDescent="0.35">
      <c r="B2" s="2">
        <v>1000</v>
      </c>
      <c r="C2" s="3" t="s">
        <v>5</v>
      </c>
      <c r="D2" s="4">
        <v>150</v>
      </c>
      <c r="E2" s="5"/>
      <c r="F2" s="6" t="s">
        <v>6</v>
      </c>
      <c r="G2" s="6"/>
      <c r="H2" s="34"/>
      <c r="J2" s="30">
        <v>5000</v>
      </c>
    </row>
    <row r="3" spans="2:10" ht="15" thickBot="1" x14ac:dyDescent="0.35">
      <c r="B3" s="7">
        <v>1001</v>
      </c>
      <c r="C3" s="8" t="s">
        <v>7</v>
      </c>
      <c r="D3" s="9">
        <v>164</v>
      </c>
      <c r="E3" s="10"/>
      <c r="F3" s="10" t="s">
        <v>6</v>
      </c>
      <c r="G3" s="10"/>
      <c r="H3" s="35"/>
      <c r="J3" s="30">
        <v>130</v>
      </c>
    </row>
    <row r="4" spans="2:10" x14ac:dyDescent="0.3">
      <c r="B4" s="7">
        <v>1002</v>
      </c>
      <c r="C4" s="8" t="s">
        <v>8</v>
      </c>
      <c r="D4" s="9">
        <v>177</v>
      </c>
      <c r="E4" s="10"/>
      <c r="F4" s="10" t="s">
        <v>6</v>
      </c>
      <c r="G4" s="10"/>
      <c r="H4" s="35"/>
    </row>
    <row r="5" spans="2:10" x14ac:dyDescent="0.3">
      <c r="B5" s="7">
        <v>1003</v>
      </c>
      <c r="C5" s="8" t="s">
        <v>9</v>
      </c>
      <c r="D5" s="9">
        <v>199</v>
      </c>
      <c r="E5" s="10"/>
      <c r="F5" s="10" t="s">
        <v>10</v>
      </c>
      <c r="G5" s="10"/>
      <c r="H5" s="35"/>
    </row>
    <row r="6" spans="2:10" x14ac:dyDescent="0.3">
      <c r="B6" s="7">
        <v>1004</v>
      </c>
      <c r="C6" s="8" t="s">
        <v>11</v>
      </c>
      <c r="D6" s="9">
        <v>127</v>
      </c>
      <c r="E6" s="10"/>
      <c r="F6" s="10" t="s">
        <v>6</v>
      </c>
      <c r="G6" s="10"/>
      <c r="H6" s="35"/>
    </row>
    <row r="7" spans="2:10" x14ac:dyDescent="0.3">
      <c r="B7" s="7">
        <v>1005</v>
      </c>
      <c r="C7" s="8" t="s">
        <v>12</v>
      </c>
      <c r="D7" s="9">
        <v>148</v>
      </c>
      <c r="E7" s="10"/>
      <c r="F7" s="10" t="s">
        <v>10</v>
      </c>
      <c r="G7" s="10"/>
      <c r="H7" s="35"/>
    </row>
    <row r="8" spans="2:10" x14ac:dyDescent="0.3">
      <c r="B8" s="7">
        <v>1006</v>
      </c>
      <c r="C8" s="8" t="s">
        <v>13</v>
      </c>
      <c r="D8" s="9">
        <v>165</v>
      </c>
      <c r="E8" s="10"/>
      <c r="F8" s="10" t="s">
        <v>6</v>
      </c>
      <c r="G8" s="10"/>
      <c r="H8" s="35"/>
    </row>
    <row r="9" spans="2:10" x14ac:dyDescent="0.3">
      <c r="B9" s="7">
        <v>1007</v>
      </c>
      <c r="C9" s="8" t="s">
        <v>14</v>
      </c>
      <c r="D9" s="9">
        <v>176</v>
      </c>
      <c r="E9" s="10"/>
      <c r="F9" s="10" t="s">
        <v>10</v>
      </c>
      <c r="G9" s="10"/>
      <c r="H9" s="35"/>
    </row>
    <row r="10" spans="2:10" x14ac:dyDescent="0.3">
      <c r="B10" s="7">
        <v>1008</v>
      </c>
      <c r="C10" s="8" t="s">
        <v>15</v>
      </c>
      <c r="D10" s="9">
        <v>192</v>
      </c>
      <c r="E10" s="10"/>
      <c r="F10" s="10" t="s">
        <v>10</v>
      </c>
      <c r="G10" s="10"/>
      <c r="H10" s="35"/>
    </row>
    <row r="11" spans="2:10" x14ac:dyDescent="0.3">
      <c r="B11" s="7">
        <v>1009</v>
      </c>
      <c r="C11" s="8" t="s">
        <v>16</v>
      </c>
      <c r="D11" s="9">
        <v>142</v>
      </c>
      <c r="E11" s="10"/>
      <c r="F11" s="10" t="s">
        <v>6</v>
      </c>
      <c r="G11" s="10"/>
      <c r="H11" s="35"/>
    </row>
    <row r="12" spans="2:10" x14ac:dyDescent="0.3">
      <c r="B12" s="7">
        <v>1010</v>
      </c>
      <c r="C12" s="8" t="s">
        <v>17</v>
      </c>
      <c r="D12" s="9">
        <v>147</v>
      </c>
      <c r="E12" s="10"/>
      <c r="F12" s="10" t="s">
        <v>6</v>
      </c>
      <c r="G12" s="10"/>
      <c r="H12" s="35"/>
    </row>
    <row r="13" spans="2:10" x14ac:dyDescent="0.3">
      <c r="B13" s="7">
        <v>1011</v>
      </c>
      <c r="C13" s="8" t="s">
        <v>18</v>
      </c>
      <c r="D13" s="9">
        <v>161</v>
      </c>
      <c r="E13" s="10"/>
      <c r="F13" s="10" t="s">
        <v>10</v>
      </c>
      <c r="G13" s="10"/>
      <c r="H13" s="35"/>
    </row>
    <row r="14" spans="2:10" x14ac:dyDescent="0.3">
      <c r="B14" s="7">
        <v>1012</v>
      </c>
      <c r="C14" s="8" t="s">
        <v>19</v>
      </c>
      <c r="D14" s="9">
        <v>176</v>
      </c>
      <c r="E14" s="10"/>
      <c r="F14" s="10" t="s">
        <v>10</v>
      </c>
      <c r="G14" s="10"/>
      <c r="H14" s="35"/>
    </row>
    <row r="15" spans="2:10" x14ac:dyDescent="0.3">
      <c r="B15" s="7">
        <v>1013</v>
      </c>
      <c r="C15" s="8" t="s">
        <v>20</v>
      </c>
      <c r="D15" s="9">
        <v>198</v>
      </c>
      <c r="E15" s="10"/>
      <c r="F15" s="10" t="s">
        <v>10</v>
      </c>
      <c r="G15" s="10"/>
      <c r="H15" s="35"/>
    </row>
    <row r="16" spans="2:10" x14ac:dyDescent="0.3">
      <c r="B16" s="7">
        <v>1014</v>
      </c>
      <c r="C16" s="8" t="s">
        <v>21</v>
      </c>
      <c r="D16" s="9">
        <v>146</v>
      </c>
      <c r="E16" s="10"/>
      <c r="F16" s="10" t="s">
        <v>10</v>
      </c>
      <c r="G16" s="10"/>
      <c r="H16" s="35"/>
    </row>
    <row r="17" spans="1:8" x14ac:dyDescent="0.3">
      <c r="B17" s="7">
        <v>1015</v>
      </c>
      <c r="C17" s="8" t="s">
        <v>22</v>
      </c>
      <c r="D17" s="9">
        <v>142</v>
      </c>
      <c r="E17" s="10"/>
      <c r="F17" s="10" t="s">
        <v>6</v>
      </c>
      <c r="G17" s="10"/>
      <c r="H17" s="35"/>
    </row>
    <row r="18" spans="1:8" x14ac:dyDescent="0.3">
      <c r="B18" s="7">
        <v>1016</v>
      </c>
      <c r="C18" s="8" t="s">
        <v>23</v>
      </c>
      <c r="D18" s="9">
        <v>159</v>
      </c>
      <c r="E18" s="10"/>
      <c r="F18" s="10" t="s">
        <v>10</v>
      </c>
      <c r="G18" s="10"/>
      <c r="H18" s="35"/>
    </row>
    <row r="19" spans="1:8" x14ac:dyDescent="0.3">
      <c r="B19" s="7">
        <v>1017</v>
      </c>
      <c r="C19" s="8" t="s">
        <v>24</v>
      </c>
      <c r="D19" s="9">
        <v>175</v>
      </c>
      <c r="E19" s="10"/>
      <c r="F19" s="10" t="s">
        <v>6</v>
      </c>
      <c r="G19" s="10"/>
      <c r="H19" s="35"/>
    </row>
    <row r="20" spans="1:8" x14ac:dyDescent="0.3">
      <c r="B20" s="7">
        <v>1018</v>
      </c>
      <c r="C20" s="8" t="s">
        <v>25</v>
      </c>
      <c r="D20" s="9">
        <v>192</v>
      </c>
      <c r="E20" s="10"/>
      <c r="F20" s="10" t="s">
        <v>10</v>
      </c>
      <c r="G20" s="10"/>
      <c r="H20" s="35"/>
    </row>
    <row r="21" spans="1:8" x14ac:dyDescent="0.3">
      <c r="B21" s="7">
        <v>1019</v>
      </c>
      <c r="C21" s="8" t="s">
        <v>26</v>
      </c>
      <c r="D21" s="9">
        <v>164</v>
      </c>
      <c r="E21" s="10"/>
      <c r="F21" s="10" t="s">
        <v>6</v>
      </c>
      <c r="G21" s="10"/>
      <c r="H21" s="35"/>
    </row>
    <row r="22" spans="1:8" x14ac:dyDescent="0.3">
      <c r="B22" s="7">
        <v>1020</v>
      </c>
      <c r="C22" s="8" t="s">
        <v>27</v>
      </c>
      <c r="D22" s="9">
        <v>141</v>
      </c>
      <c r="E22" s="10"/>
      <c r="F22" s="10" t="s">
        <v>6</v>
      </c>
      <c r="G22" s="10"/>
      <c r="H22" s="35"/>
    </row>
    <row r="23" spans="1:8" x14ac:dyDescent="0.3">
      <c r="A23" s="41" t="s">
        <v>54</v>
      </c>
      <c r="B23" s="7">
        <v>1021</v>
      </c>
      <c r="C23" s="8" t="s">
        <v>55</v>
      </c>
      <c r="D23" s="9">
        <v>170</v>
      </c>
      <c r="E23" s="10"/>
      <c r="F23" s="10" t="s">
        <v>10</v>
      </c>
      <c r="G23" s="10">
        <v>1230</v>
      </c>
      <c r="H23" s="35">
        <v>6</v>
      </c>
    </row>
    <row r="24" spans="1:8" x14ac:dyDescent="0.3">
      <c r="A24" s="41" t="s">
        <v>54</v>
      </c>
      <c r="B24" s="7">
        <v>1022</v>
      </c>
      <c r="C24" s="8" t="s">
        <v>56</v>
      </c>
      <c r="D24" s="9"/>
      <c r="E24" s="10"/>
      <c r="F24" s="10"/>
      <c r="G24" s="10"/>
      <c r="H24" s="35"/>
    </row>
    <row r="25" spans="1:8" x14ac:dyDescent="0.3">
      <c r="A25" s="41" t="s">
        <v>54</v>
      </c>
      <c r="B25" s="7">
        <v>1023</v>
      </c>
      <c r="C25" s="8" t="s">
        <v>56</v>
      </c>
      <c r="D25" s="9"/>
      <c r="E25" s="10"/>
      <c r="F25" s="10"/>
      <c r="G25" s="10"/>
      <c r="H25" s="35"/>
    </row>
    <row r="26" spans="1:8" x14ac:dyDescent="0.3">
      <c r="A26" s="41" t="s">
        <v>54</v>
      </c>
      <c r="B26" s="7">
        <v>1024</v>
      </c>
      <c r="C26" s="8" t="s">
        <v>56</v>
      </c>
      <c r="D26" s="9"/>
      <c r="E26" s="10"/>
      <c r="F26" s="10"/>
      <c r="G26" s="10"/>
      <c r="H26" s="35"/>
    </row>
    <row r="27" spans="1:8" ht="15" thickBot="1" x14ac:dyDescent="0.35">
      <c r="A27" s="41" t="s">
        <v>54</v>
      </c>
      <c r="B27" s="36">
        <v>1025</v>
      </c>
      <c r="C27" s="37" t="s">
        <v>56</v>
      </c>
      <c r="D27" s="38"/>
      <c r="E27" s="39"/>
      <c r="F27" s="39"/>
      <c r="G27" s="39"/>
      <c r="H27" s="4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4"/>
  <sheetViews>
    <sheetView tabSelected="1"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6" ht="49.2" customHeight="1" x14ac:dyDescent="0.3">
      <c r="A1" s="29" t="s">
        <v>41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x14ac:dyDescent="0.3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 t="e">
        <f>IF(C2="Dummy",Données!$J$3,ROUNDDOWN(O2/P2,0))</f>
        <v>#DIV/0!</v>
      </c>
      <c r="E2" s="20"/>
      <c r="F2" s="20"/>
      <c r="G2" s="20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>M2</f>
        <v>0</v>
      </c>
      <c r="P2" s="21">
        <f>N2</f>
        <v>0</v>
      </c>
    </row>
    <row r="3" spans="1:16" x14ac:dyDescent="0.3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 t="e">
        <f>IF(C3="Dummy",Données!$J$3,ROUNDDOWN(O3/P3,0))</f>
        <v>#DIV/0!</v>
      </c>
      <c r="E3" s="20"/>
      <c r="F3" s="20"/>
      <c r="G3" s="20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>
        <f t="shared" ref="O3:O6" si="2">M3</f>
        <v>0</v>
      </c>
      <c r="P3" s="21">
        <f t="shared" ref="P3:P6" si="3">N3</f>
        <v>0</v>
      </c>
    </row>
    <row r="4" spans="1:16" x14ac:dyDescent="0.3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 t="e">
        <f>IF(C4="Dummy",Données!$J$3,ROUNDDOWN(O4/P4,0))</f>
        <v>#DIV/0!</v>
      </c>
      <c r="E4" s="20"/>
      <c r="F4" s="20"/>
      <c r="G4" s="20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>
        <f t="shared" si="2"/>
        <v>0</v>
      </c>
      <c r="P4" s="21">
        <f t="shared" si="3"/>
        <v>0</v>
      </c>
    </row>
    <row r="5" spans="1:16" x14ac:dyDescent="0.3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 t="e">
        <f>IF(C5="Dummy",Données!$J$3,ROUNDDOWN(O5/P5,0))</f>
        <v>#DIV/0!</v>
      </c>
      <c r="E5" s="20"/>
      <c r="F5" s="20"/>
      <c r="G5" s="20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>
        <f t="shared" si="2"/>
        <v>0</v>
      </c>
      <c r="P5" s="21">
        <f t="shared" si="3"/>
        <v>0</v>
      </c>
    </row>
    <row r="6" spans="1:16" x14ac:dyDescent="0.3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 t="e">
        <f>IF(C6="Dummy",Données!$J$3,ROUNDDOWN(O6/P6,0))</f>
        <v>#DIV/0!</v>
      </c>
      <c r="E6" s="20"/>
      <c r="F6" s="20"/>
      <c r="G6" s="20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>
        <f t="shared" si="2"/>
        <v>0</v>
      </c>
      <c r="P6" s="21">
        <f t="shared" si="3"/>
        <v>0</v>
      </c>
    </row>
    <row r="7" spans="1:16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8" spans="1:16" x14ac:dyDescent="0.3">
      <c r="A8" t="s">
        <v>64</v>
      </c>
    </row>
    <row r="9" spans="1:16" x14ac:dyDescent="0.3">
      <c r="A9" s="50" t="s">
        <v>63</v>
      </c>
      <c r="I9" t="s">
        <v>59</v>
      </c>
    </row>
    <row r="10" spans="1:16" x14ac:dyDescent="0.3">
      <c r="A10" t="s">
        <v>65</v>
      </c>
      <c r="E10" s="48">
        <v>207</v>
      </c>
      <c r="F10" s="48">
        <v>154</v>
      </c>
      <c r="G10" s="48">
        <v>215</v>
      </c>
      <c r="I10" t="s">
        <v>60</v>
      </c>
    </row>
    <row r="11" spans="1:16" x14ac:dyDescent="0.3">
      <c r="A11" t="s">
        <v>66</v>
      </c>
      <c r="E11" s="48">
        <v>131</v>
      </c>
      <c r="F11" s="48">
        <v>143</v>
      </c>
      <c r="G11" s="48">
        <v>205</v>
      </c>
      <c r="I11" t="s">
        <v>61</v>
      </c>
    </row>
    <row r="12" spans="1:16" x14ac:dyDescent="0.3">
      <c r="C12" t="s">
        <v>52</v>
      </c>
      <c r="E12" s="48">
        <v>120</v>
      </c>
      <c r="F12" s="48">
        <v>113</v>
      </c>
      <c r="G12" s="48">
        <v>106</v>
      </c>
      <c r="I12" t="s">
        <v>62</v>
      </c>
    </row>
    <row r="13" spans="1:16" x14ac:dyDescent="0.3">
      <c r="C13" t="s">
        <v>57</v>
      </c>
      <c r="E13" s="48">
        <v>184</v>
      </c>
      <c r="F13" s="48">
        <v>188</v>
      </c>
      <c r="G13" s="48">
        <v>206</v>
      </c>
    </row>
    <row r="14" spans="1:16" x14ac:dyDescent="0.3">
      <c r="E14" s="48">
        <v>128</v>
      </c>
      <c r="F14" s="48">
        <v>145</v>
      </c>
      <c r="G14" s="48">
        <v>121</v>
      </c>
    </row>
  </sheetData>
  <conditionalFormatting sqref="B1:P1 A7:P7 A2:M6">
    <cfRule type="containsErrors" dxfId="83" priority="8">
      <formula>ISERROR(A1)</formula>
    </cfRule>
  </conditionalFormatting>
  <conditionalFormatting sqref="E1:G7">
    <cfRule type="cellIs" dxfId="82" priority="6" operator="equal">
      <formula>0</formula>
    </cfRule>
    <cfRule type="containsErrors" dxfId="81" priority="7">
      <formula>ISERROR(E1)</formula>
    </cfRule>
  </conditionalFormatting>
  <conditionalFormatting sqref="M1:M7">
    <cfRule type="containsErrors" dxfId="80" priority="5">
      <formula>ISERROR(M1)</formula>
    </cfRule>
  </conditionalFormatting>
  <conditionalFormatting sqref="M1:P1 M7:P7 M2:M6">
    <cfRule type="cellIs" dxfId="79" priority="4" operator="equal">
      <formula>0</formula>
    </cfRule>
  </conditionalFormatting>
  <conditionalFormatting sqref="A1">
    <cfRule type="containsErrors" dxfId="78" priority="3">
      <formula>ISERROR(A1)</formula>
    </cfRule>
  </conditionalFormatting>
  <conditionalFormatting sqref="N2:P6">
    <cfRule type="cellIs" dxfId="77" priority="1" operator="equal">
      <formula>0</formula>
    </cfRule>
    <cfRule type="containsErrors" dxfId="76" priority="2">
      <formula>ISERROR(N2)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ansfererSem01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14"/>
  <sheetViews>
    <sheetView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6" ht="49.2" customHeight="1" x14ac:dyDescent="0.3">
      <c r="A1" s="29" t="s">
        <v>42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x14ac:dyDescent="0.3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 t="e">
        <f>IF(C2="Dummy",Données!$J$3,ROUNDDOWN(O2/P2,0))</f>
        <v>#DIV/0!</v>
      </c>
      <c r="E2" s="20"/>
      <c r="F2" s="20"/>
      <c r="G2" s="20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>IF(C2&lt;&gt;Sem.01!C2,VLOOKUP(B2,Données!$B$2:$H$27,5)+M2,M2+Sem.01!O2)</f>
        <v>0</v>
      </c>
      <c r="P2" s="21">
        <f>IF(C2&lt;&gt;Sem.01!C2,VLOOKUP(B2,Données!$B$2:$H$27,6)+N2,N2+Sem.01!P2)</f>
        <v>0</v>
      </c>
    </row>
    <row r="3" spans="1:16" x14ac:dyDescent="0.3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 t="e">
        <f>IF(C3="Dummy",Données!$J$3,ROUNDDOWN(O3/P3,0))</f>
        <v>#DIV/0!</v>
      </c>
      <c r="E3" s="20"/>
      <c r="F3" s="20"/>
      <c r="G3" s="20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>
        <f>IF(C3&lt;&gt;Sem.01!C3,VLOOKUP(B3,Données!$B$2:$H$27,5)+M3,M3+Sem.01!O3)</f>
        <v>0</v>
      </c>
      <c r="P3" s="21">
        <f>IF(C3&lt;&gt;Sem.01!C3,VLOOKUP(B3,Données!$B$2:$H$27,6)+N3,N3+Sem.01!P3)</f>
        <v>0</v>
      </c>
    </row>
    <row r="4" spans="1:16" x14ac:dyDescent="0.3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 t="e">
        <f>IF(C4="Dummy",Données!$J$3,ROUNDDOWN(O4/P4,0))</f>
        <v>#DIV/0!</v>
      </c>
      <c r="E4" s="20"/>
      <c r="F4" s="20"/>
      <c r="G4" s="20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>
        <f>IF(C4&lt;&gt;Sem.01!C4,VLOOKUP(B4,Données!$B$2:$H$27,5)+M4,M4+Sem.01!O4)</f>
        <v>0</v>
      </c>
      <c r="P4" s="21">
        <f>IF(C4&lt;&gt;Sem.01!C4,VLOOKUP(B4,Données!$B$2:$H$27,6)+N4,N4+Sem.01!P4)</f>
        <v>0</v>
      </c>
    </row>
    <row r="5" spans="1:16" x14ac:dyDescent="0.3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 t="e">
        <f>IF(C5="Dummy",Données!$J$3,ROUNDDOWN(O5/P5,0))</f>
        <v>#DIV/0!</v>
      </c>
      <c r="E5" s="20"/>
      <c r="F5" s="20"/>
      <c r="G5" s="20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>
        <f>IF(C5&lt;&gt;Sem.01!C5,VLOOKUP(B5,Données!$B$2:$H$27,5)+M5,M5+Sem.01!O5)</f>
        <v>0</v>
      </c>
      <c r="P5" s="21">
        <f>IF(C5&lt;&gt;Sem.01!C5,VLOOKUP(B5,Données!$B$2:$H$27,6)+N5,N5+Sem.01!P5)</f>
        <v>0</v>
      </c>
    </row>
    <row r="6" spans="1:16" x14ac:dyDescent="0.3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 t="e">
        <f>IF(C6="Dummy",Données!$J$3,ROUNDDOWN(O6/P6,0))</f>
        <v>#DIV/0!</v>
      </c>
      <c r="E6" s="20"/>
      <c r="F6" s="20"/>
      <c r="G6" s="20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>
        <f>IF(C6&lt;&gt;Sem.01!C6,VLOOKUP(B6,Données!$B$2:$H$27,5)+M6,M6+Sem.01!O6)</f>
        <v>0</v>
      </c>
      <c r="P6" s="21">
        <f>IF(C6&lt;&gt;Sem.01!C6,VLOOKUP(B6,Données!$B$2:$H$27,6)+N6,N6+Sem.01!P6)</f>
        <v>0</v>
      </c>
    </row>
    <row r="7" spans="1:16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6" x14ac:dyDescent="0.3">
      <c r="A9" s="43"/>
    </row>
    <row r="10" spans="1:16" x14ac:dyDescent="0.3">
      <c r="E10" s="48">
        <v>160</v>
      </c>
      <c r="F10" s="48">
        <v>153</v>
      </c>
      <c r="G10" s="48">
        <v>108</v>
      </c>
    </row>
    <row r="11" spans="1:16" x14ac:dyDescent="0.3">
      <c r="E11" s="48">
        <v>187</v>
      </c>
      <c r="F11" s="48">
        <v>130</v>
      </c>
      <c r="G11" s="48">
        <v>150</v>
      </c>
    </row>
    <row r="12" spans="1:16" x14ac:dyDescent="0.3">
      <c r="C12" t="s">
        <v>52</v>
      </c>
      <c r="E12" s="48">
        <v>138</v>
      </c>
      <c r="F12" s="48">
        <v>169</v>
      </c>
      <c r="G12" s="48">
        <v>215</v>
      </c>
    </row>
    <row r="13" spans="1:16" x14ac:dyDescent="0.3">
      <c r="C13" t="s">
        <v>57</v>
      </c>
      <c r="E13" s="48"/>
      <c r="F13" s="48">
        <v>138</v>
      </c>
      <c r="G13" s="48">
        <v>201</v>
      </c>
    </row>
    <row r="14" spans="1:16" x14ac:dyDescent="0.3">
      <c r="E14" s="48">
        <v>128</v>
      </c>
      <c r="F14" s="48">
        <v>147</v>
      </c>
      <c r="G14" s="48">
        <v>109</v>
      </c>
    </row>
  </sheetData>
  <conditionalFormatting sqref="B1:P1 A7:P7 D2:P6">
    <cfRule type="containsErrors" dxfId="75" priority="16">
      <formula>ISERROR(A1)</formula>
    </cfRule>
  </conditionalFormatting>
  <conditionalFormatting sqref="E1:G7">
    <cfRule type="cellIs" dxfId="74" priority="14" operator="equal">
      <formula>0</formula>
    </cfRule>
    <cfRule type="containsErrors" dxfId="73" priority="15">
      <formula>ISERROR(E1)</formula>
    </cfRule>
  </conditionalFormatting>
  <conditionalFormatting sqref="M1:M7">
    <cfRule type="containsErrors" dxfId="72" priority="13">
      <formula>ISERROR(M1)</formula>
    </cfRule>
  </conditionalFormatting>
  <conditionalFormatting sqref="M1:P7">
    <cfRule type="cellIs" dxfId="71" priority="12" operator="equal">
      <formula>0</formula>
    </cfRule>
  </conditionalFormatting>
  <conditionalFormatting sqref="A1">
    <cfRule type="containsErrors" dxfId="70" priority="9">
      <formula>ISERROR(A1)</formula>
    </cfRule>
  </conditionalFormatting>
  <conditionalFormatting sqref="A2:A6 C2:C6">
    <cfRule type="containsErrors" dxfId="69" priority="8">
      <formula>ISERROR(A2)</formula>
    </cfRule>
  </conditionalFormatting>
  <conditionalFormatting sqref="B2:B6">
    <cfRule type="containsErrors" dxfId="3" priority="1">
      <formula>ISERROR(B2)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ransfererSem02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14"/>
  <sheetViews>
    <sheetView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6" ht="49.2" customHeight="1" x14ac:dyDescent="0.3">
      <c r="A1" s="29" t="s">
        <v>43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x14ac:dyDescent="0.3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 t="e">
        <f>IF(C2="Dummy",Données!$J$3,ROUNDDOWN(O2/P2,0))</f>
        <v>#DIV/0!</v>
      </c>
      <c r="E2" s="20"/>
      <c r="F2" s="20"/>
      <c r="G2" s="20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>IF(C2&lt;&gt;Sem.02!C2,VLOOKUP(B2,Données!$B$2:$H$27,5)+M2,M2+Sem.02!O2)</f>
        <v>0</v>
      </c>
      <c r="P2" s="21">
        <f>IF(C2&lt;&gt;Sem.02!C2,VLOOKUP(B2,Données!$B$2:$H$27,6)+N2,N2+Sem.02!P2)</f>
        <v>0</v>
      </c>
    </row>
    <row r="3" spans="1:16" x14ac:dyDescent="0.3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 t="e">
        <f>IF(C3="Dummy",Données!$J$3,ROUNDDOWN(O3/P3,0))</f>
        <v>#DIV/0!</v>
      </c>
      <c r="E3" s="20"/>
      <c r="F3" s="20"/>
      <c r="G3" s="20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>
        <f>IF(C3&lt;&gt;Sem.02!C3,VLOOKUP(B3,Données!$B$2:$H$27,5)+M3,M3+Sem.02!O3)</f>
        <v>0</v>
      </c>
      <c r="P3" s="21">
        <f>IF(C3&lt;&gt;Sem.02!C3,VLOOKUP(B3,Données!$B$2:$H$27,6)+N3,N3+Sem.02!P3)</f>
        <v>0</v>
      </c>
    </row>
    <row r="4" spans="1:16" x14ac:dyDescent="0.3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 t="e">
        <f>IF(C4="Dummy",Données!$J$3,ROUNDDOWN(O4/P4,0))</f>
        <v>#DIV/0!</v>
      </c>
      <c r="E4" s="20"/>
      <c r="F4" s="20"/>
      <c r="G4" s="20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>
        <f>IF(C4&lt;&gt;Sem.02!C4,VLOOKUP(B4,Données!$B$2:$H$27,5)+M4,M4+Sem.02!O4)</f>
        <v>0</v>
      </c>
      <c r="P4" s="21">
        <f>IF(C4&lt;&gt;Sem.02!C4,VLOOKUP(B4,Données!$B$2:$H$27,6)+N4,N4+Sem.02!P4)</f>
        <v>0</v>
      </c>
    </row>
    <row r="5" spans="1:16" x14ac:dyDescent="0.3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 t="e">
        <f>IF(C5="Dummy",Données!$J$3,ROUNDDOWN(O5/P5,0))</f>
        <v>#DIV/0!</v>
      </c>
      <c r="E5" s="20"/>
      <c r="F5" s="20"/>
      <c r="G5" s="20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>
        <f>IF(C5&lt;&gt;Sem.02!C5,VLOOKUP(B5,Données!$B$2:$H$27,5)+M5,M5+Sem.02!O5)</f>
        <v>0</v>
      </c>
      <c r="P5" s="21">
        <f>IF(C5&lt;&gt;Sem.02!C5,VLOOKUP(B5,Données!$B$2:$H$27,6)+N5,N5+Sem.02!P5)</f>
        <v>0</v>
      </c>
    </row>
    <row r="6" spans="1:16" x14ac:dyDescent="0.3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 t="e">
        <f>IF(C6="Dummy",Données!$J$3,ROUNDDOWN(O6/P6,0))</f>
        <v>#DIV/0!</v>
      </c>
      <c r="E6" s="20"/>
      <c r="F6" s="20"/>
      <c r="G6" s="20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>
        <f>IF(C6&lt;&gt;Sem.02!C6,VLOOKUP(B6,Données!$B$2:$H$27,5)+M6,M6+Sem.02!O6)</f>
        <v>0</v>
      </c>
      <c r="P6" s="21">
        <f>IF(C6&lt;&gt;Sem.02!C6,VLOOKUP(B6,Données!$B$2:$H$27,6)+N6,N6+Sem.02!P6)</f>
        <v>0</v>
      </c>
    </row>
    <row r="7" spans="1:16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8" spans="1:16" x14ac:dyDescent="0.3">
      <c r="M8" t="s">
        <v>67</v>
      </c>
    </row>
    <row r="9" spans="1:16" x14ac:dyDescent="0.3">
      <c r="A9" s="52"/>
      <c r="B9" s="51"/>
      <c r="C9" s="51"/>
      <c r="M9" t="s">
        <v>68</v>
      </c>
    </row>
    <row r="10" spans="1:16" x14ac:dyDescent="0.3">
      <c r="A10" s="51"/>
      <c r="B10" s="51"/>
      <c r="C10" s="51"/>
      <c r="E10" s="48">
        <v>100</v>
      </c>
      <c r="F10" s="48">
        <v>167</v>
      </c>
      <c r="G10" s="48">
        <v>181</v>
      </c>
      <c r="M10" t="s">
        <v>70</v>
      </c>
    </row>
    <row r="11" spans="1:16" x14ac:dyDescent="0.3">
      <c r="A11" s="51"/>
      <c r="B11" s="51"/>
      <c r="C11" s="51"/>
      <c r="E11" s="48">
        <v>90</v>
      </c>
      <c r="F11" s="48">
        <v>95</v>
      </c>
      <c r="G11" s="48">
        <v>87</v>
      </c>
      <c r="M11" t="s">
        <v>69</v>
      </c>
    </row>
    <row r="12" spans="1:16" x14ac:dyDescent="0.3">
      <c r="C12" t="s">
        <v>53</v>
      </c>
      <c r="E12" s="48">
        <v>154</v>
      </c>
      <c r="F12" s="48">
        <v>202</v>
      </c>
      <c r="G12" s="48">
        <v>130</v>
      </c>
      <c r="M12" t="s">
        <v>71</v>
      </c>
    </row>
    <row r="13" spans="1:16" x14ac:dyDescent="0.3">
      <c r="C13" t="s">
        <v>57</v>
      </c>
      <c r="E13" s="48">
        <v>120</v>
      </c>
      <c r="F13" s="48">
        <v>180</v>
      </c>
      <c r="G13" s="48">
        <v>155</v>
      </c>
    </row>
    <row r="14" spans="1:16" x14ac:dyDescent="0.3">
      <c r="E14" s="48">
        <v>122</v>
      </c>
      <c r="F14" s="48">
        <v>118</v>
      </c>
      <c r="G14" s="48">
        <v>137</v>
      </c>
    </row>
  </sheetData>
  <conditionalFormatting sqref="B1:P1 A7:P7 D2:P6">
    <cfRule type="containsErrors" dxfId="67" priority="13">
      <formula>ISERROR(A1)</formula>
    </cfRule>
  </conditionalFormatting>
  <conditionalFormatting sqref="E1:G7">
    <cfRule type="cellIs" dxfId="66" priority="11" operator="equal">
      <formula>0</formula>
    </cfRule>
    <cfRule type="containsErrors" dxfId="65" priority="12">
      <formula>ISERROR(E1)</formula>
    </cfRule>
  </conditionalFormatting>
  <conditionalFormatting sqref="M1:M7">
    <cfRule type="containsErrors" dxfId="64" priority="10">
      <formula>ISERROR(M1)</formula>
    </cfRule>
  </conditionalFormatting>
  <conditionalFormatting sqref="M1:P7">
    <cfRule type="cellIs" dxfId="63" priority="9" operator="equal">
      <formula>0</formula>
    </cfRule>
  </conditionalFormatting>
  <conditionalFormatting sqref="A1">
    <cfRule type="containsErrors" dxfId="62" priority="7">
      <formula>ISERROR(A1)</formula>
    </cfRule>
  </conditionalFormatting>
  <conditionalFormatting sqref="A2:A6 C2:C6">
    <cfRule type="containsErrors" dxfId="61" priority="6">
      <formula>ISERROR(A2)</formula>
    </cfRule>
  </conditionalFormatting>
  <conditionalFormatting sqref="B2:B6">
    <cfRule type="containsErrors" dxfId="2" priority="1">
      <formula>ISERROR(B2)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TransfererSem03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14"/>
  <sheetViews>
    <sheetView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6" ht="49.2" customHeight="1" x14ac:dyDescent="0.3">
      <c r="A1" s="29" t="s">
        <v>44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x14ac:dyDescent="0.3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 t="e">
        <f>IF(C2="Dummy",Données!$J$3,ROUNDDOWN(O2/P2,0))</f>
        <v>#DIV/0!</v>
      </c>
      <c r="E2" s="20"/>
      <c r="F2" s="20"/>
      <c r="G2" s="20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>IF(C2&lt;&gt;Sem.03!C2,VLOOKUP(B2,Données!$B$2:$H$27,6)+M2,M2+Sem.03!O2)</f>
        <v>0</v>
      </c>
      <c r="P2" s="21">
        <f>IF(C2&lt;&gt;Sem.03!C2,VLOOKUP(B2,Données!$B$2:$H$27,6)+N2,N2+Sem.03!P2)</f>
        <v>0</v>
      </c>
    </row>
    <row r="3" spans="1:16" x14ac:dyDescent="0.3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 t="e">
        <f>IF(C3="Dummy",Données!$J$3,ROUNDDOWN(O3/P3,0))</f>
        <v>#DIV/0!</v>
      </c>
      <c r="E3" s="20"/>
      <c r="F3" s="20"/>
      <c r="G3" s="20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>
        <f>IF(C3&lt;&gt;Sem.03!C3,VLOOKUP(B3,Données!$B$2:$H$27,5)+M3,M3+Sem.03!O3)</f>
        <v>0</v>
      </c>
      <c r="P3" s="21">
        <f>IF(C3&lt;&gt;Sem.03!C3,VLOOKUP(B3,Données!$B$2:$H$27,6)+N3,N3+Sem.03!P3)</f>
        <v>0</v>
      </c>
    </row>
    <row r="4" spans="1:16" x14ac:dyDescent="0.3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 t="e">
        <f>IF(C4="Dummy",Données!$J$3,ROUNDDOWN(O4/P4,0))</f>
        <v>#DIV/0!</v>
      </c>
      <c r="E4" s="20"/>
      <c r="F4" s="20"/>
      <c r="G4" s="20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>
        <f>IF(C4&lt;&gt;Sem.03!C4,VLOOKUP(B4,Données!$B$2:$H$27,5)+M4,M4+Sem.03!O4)</f>
        <v>0</v>
      </c>
      <c r="P4" s="21">
        <f>IF(C4&lt;&gt;Sem.03!C4,VLOOKUP(B4,Données!$B$2:$H$27,6)+N4,N4+Sem.03!P4)</f>
        <v>0</v>
      </c>
    </row>
    <row r="5" spans="1:16" x14ac:dyDescent="0.3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 t="e">
        <f>IF(C5="Dummy",Données!$J$3,ROUNDDOWN(O5/P5,0))</f>
        <v>#DIV/0!</v>
      </c>
      <c r="E5" s="20"/>
      <c r="F5" s="20"/>
      <c r="G5" s="20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>
        <f>IF(C5&lt;&gt;Sem.03!C5,VLOOKUP(B5,Données!$B$2:$H$27,5)+M5,M5+Sem.03!O5)</f>
        <v>0</v>
      </c>
      <c r="P5" s="21">
        <f>IF(C5&lt;&gt;Sem.03!C5,VLOOKUP(B5,Données!$B$2:$H$27,6)+N5,N5+Sem.03!P5)</f>
        <v>0</v>
      </c>
    </row>
    <row r="6" spans="1:16" x14ac:dyDescent="0.3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 t="e">
        <f>IF(C6="Dummy",Données!$J$3,ROUNDDOWN(O6/P6,0))</f>
        <v>#DIV/0!</v>
      </c>
      <c r="E6" s="20"/>
      <c r="F6" s="20"/>
      <c r="G6" s="20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>
        <f>IF(C6&lt;&gt;Sem.03!C6,VLOOKUP(B6,Données!$B$2:$H$27,5)+M6,M6+Sem.03!O6)</f>
        <v>0</v>
      </c>
      <c r="P6" s="21">
        <f>IF(C6&lt;&gt;Sem.03!C6,VLOOKUP(B6,Données!$B$2:$H$27,6)+N6,N6+Sem.03!P6)</f>
        <v>0</v>
      </c>
    </row>
    <row r="7" spans="1:16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6" x14ac:dyDescent="0.3">
      <c r="A9" s="45"/>
    </row>
    <row r="10" spans="1:16" x14ac:dyDescent="0.3">
      <c r="E10" s="48"/>
      <c r="F10" s="48"/>
      <c r="G10" s="48"/>
    </row>
    <row r="11" spans="1:16" x14ac:dyDescent="0.3">
      <c r="E11" s="48">
        <v>90</v>
      </c>
      <c r="F11" s="48">
        <v>95</v>
      </c>
      <c r="G11" s="48">
        <v>87</v>
      </c>
    </row>
    <row r="12" spans="1:16" x14ac:dyDescent="0.3">
      <c r="C12" t="s">
        <v>53</v>
      </c>
      <c r="E12" s="48">
        <v>154</v>
      </c>
      <c r="F12" s="48">
        <v>202</v>
      </c>
      <c r="G12" s="48">
        <v>130</v>
      </c>
    </row>
    <row r="13" spans="1:16" x14ac:dyDescent="0.3">
      <c r="C13" t="s">
        <v>57</v>
      </c>
      <c r="E13" s="48">
        <v>120</v>
      </c>
      <c r="F13" s="48">
        <v>180</v>
      </c>
      <c r="G13" s="48">
        <v>155</v>
      </c>
    </row>
    <row r="14" spans="1:16" x14ac:dyDescent="0.3">
      <c r="E14" s="48">
        <v>122</v>
      </c>
      <c r="F14" s="48">
        <v>118</v>
      </c>
      <c r="G14" s="48">
        <v>137</v>
      </c>
    </row>
  </sheetData>
  <conditionalFormatting sqref="B1:P1 A7:P7 D2:P6">
    <cfRule type="containsErrors" dxfId="59" priority="13">
      <formula>ISERROR(A1)</formula>
    </cfRule>
  </conditionalFormatting>
  <conditionalFormatting sqref="E1:G7">
    <cfRule type="cellIs" dxfId="58" priority="11" operator="equal">
      <formula>0</formula>
    </cfRule>
    <cfRule type="containsErrors" dxfId="57" priority="12">
      <formula>ISERROR(E1)</formula>
    </cfRule>
  </conditionalFormatting>
  <conditionalFormatting sqref="M1:M7">
    <cfRule type="containsErrors" dxfId="56" priority="10">
      <formula>ISERROR(M1)</formula>
    </cfRule>
  </conditionalFormatting>
  <conditionalFormatting sqref="M1:P7">
    <cfRule type="cellIs" dxfId="55" priority="9" operator="equal">
      <formula>0</formula>
    </cfRule>
  </conditionalFormatting>
  <conditionalFormatting sqref="A1">
    <cfRule type="containsErrors" dxfId="54" priority="7">
      <formula>ISERROR(A1)</formula>
    </cfRule>
  </conditionalFormatting>
  <conditionalFormatting sqref="A2:A6 C2:C6">
    <cfRule type="containsErrors" dxfId="53" priority="6">
      <formula>ISERROR(A2)</formula>
    </cfRule>
  </conditionalFormatting>
  <conditionalFormatting sqref="B2:B6">
    <cfRule type="containsErrors" dxfId="1" priority="1">
      <formula>ISERROR(B2)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TransfererSem04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20"/>
  <sheetViews>
    <sheetView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7" ht="49.2" customHeight="1" x14ac:dyDescent="0.3">
      <c r="A1" s="29" t="s">
        <v>45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7" x14ac:dyDescent="0.3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 t="e">
        <f>IF(C2="Dummy",Données!$J$3,ROUNDDOWN(O2/P2,0))</f>
        <v>#DIV/0!</v>
      </c>
      <c r="E2" s="20"/>
      <c r="F2" s="20"/>
      <c r="G2" s="20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>IF(C2&lt;&gt;Sem.04!C2,VLOOKUP(B2,Données!$B$3:$H$27,5)+M2,M2+Sem.04!O2)</f>
        <v>0</v>
      </c>
      <c r="P2" s="21">
        <f>IF(C2&lt;&gt;Sem.04!C2,VLOOKUP(B2,Données!$B$2:$H$27,6)+N2,N2+Sem.04!P2)</f>
        <v>0</v>
      </c>
    </row>
    <row r="3" spans="1:17" x14ac:dyDescent="0.3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 t="e">
        <f>IF(C3="Dummy",Données!$J$3,ROUNDDOWN(O3/P3,0))</f>
        <v>#DIV/0!</v>
      </c>
      <c r="E3" s="48"/>
      <c r="F3" s="48"/>
      <c r="G3" s="48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>
        <f>IF(C3&lt;&gt;Sem.04!C3,VLOOKUP(B3,Données!$B$3:$H$27,5)+M3,M3+Sem.04!O3)</f>
        <v>0</v>
      </c>
      <c r="P3" s="21">
        <f>IF(C3&lt;&gt;Sem.04!C3,VLOOKUP(B3,Données!$B$2:$H$27,6)+N3,N3+Sem.04!P3)</f>
        <v>0</v>
      </c>
    </row>
    <row r="4" spans="1:17" x14ac:dyDescent="0.3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 t="e">
        <f>IF(C4="Dummy",Données!$J$3,ROUNDDOWN(O4/P4,0))</f>
        <v>#DIV/0!</v>
      </c>
      <c r="E4" s="48"/>
      <c r="F4" s="48"/>
      <c r="G4" s="48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>
        <f>IF(C4&lt;&gt;Sem.04!C4,VLOOKUP(B4,Données!$B$3:$H$27,5)+M4,M4+Sem.04!O4)</f>
        <v>0</v>
      </c>
      <c r="P4" s="21">
        <f>IF(C4&lt;&gt;Sem.04!C4,VLOOKUP(B4,Données!$B$2:$H$27,6)+N4,N4+Sem.04!P4)</f>
        <v>0</v>
      </c>
    </row>
    <row r="5" spans="1:17" x14ac:dyDescent="0.3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 t="e">
        <f>IF(C5="Dummy",Données!$J$3,ROUNDDOWN(O5/P5,0))</f>
        <v>#DIV/0!</v>
      </c>
      <c r="E5" s="48"/>
      <c r="F5" s="48"/>
      <c r="G5" s="48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>
        <f>IF(C5&lt;&gt;Sem.04!C5,VLOOKUP(B5,Données!$B$3:$H$27,5)+M5,M5+Sem.04!O5)</f>
        <v>0</v>
      </c>
      <c r="P5" s="21">
        <f>IF(C5&lt;&gt;Sem.04!C5,VLOOKUP(B5,Données!$B$2:$H$27,6)+N5,N5+Sem.04!P5)</f>
        <v>0</v>
      </c>
    </row>
    <row r="6" spans="1:17" x14ac:dyDescent="0.3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 t="e">
        <f>IF(C6="Dummy",Données!$J$3,ROUNDDOWN(O6/P6,0))</f>
        <v>#DIV/0!</v>
      </c>
      <c r="E6" s="48"/>
      <c r="F6" s="48"/>
      <c r="G6" s="48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>
        <f>IF(C6&lt;&gt;Sem.04!C6,VLOOKUP(B6,Données!$B$3:$H$27,5)+M6,M6+Sem.04!O6)</f>
        <v>0</v>
      </c>
      <c r="P6" s="21">
        <f>IF(C6&lt;&gt;Sem.04!C6,VLOOKUP(B6,Données!$B$2:$H$27,6)+N6,N6+Sem.04!P6)</f>
        <v>0</v>
      </c>
    </row>
    <row r="7" spans="1:17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7" x14ac:dyDescent="0.3">
      <c r="A9" s="44"/>
      <c r="M9" t="s">
        <v>72</v>
      </c>
    </row>
    <row r="10" spans="1:17" x14ac:dyDescent="0.3">
      <c r="C10" s="42"/>
      <c r="D10" s="42"/>
      <c r="E10" s="48"/>
      <c r="F10" s="48"/>
      <c r="G10" s="48"/>
      <c r="M10" t="s">
        <v>73</v>
      </c>
    </row>
    <row r="11" spans="1:17" x14ac:dyDescent="0.3">
      <c r="D11" s="42"/>
      <c r="E11" s="48">
        <v>138</v>
      </c>
      <c r="F11" s="48">
        <v>152</v>
      </c>
      <c r="G11" s="48">
        <v>191</v>
      </c>
      <c r="M11" t="s">
        <v>74</v>
      </c>
    </row>
    <row r="12" spans="1:17" x14ac:dyDescent="0.3">
      <c r="C12" s="42" t="s">
        <v>53</v>
      </c>
      <c r="D12" s="42"/>
      <c r="E12" s="48">
        <v>169</v>
      </c>
      <c r="F12" s="48">
        <v>162</v>
      </c>
      <c r="G12" s="48">
        <v>141</v>
      </c>
      <c r="M12" t="s">
        <v>75</v>
      </c>
    </row>
    <row r="13" spans="1:17" x14ac:dyDescent="0.3">
      <c r="C13" s="42" t="s">
        <v>57</v>
      </c>
      <c r="D13" s="42"/>
      <c r="E13" s="48">
        <v>167</v>
      </c>
      <c r="F13" s="48">
        <v>141</v>
      </c>
      <c r="G13" s="48">
        <v>201</v>
      </c>
      <c r="M13" t="s">
        <v>76</v>
      </c>
    </row>
    <row r="14" spans="1:17" x14ac:dyDescent="0.3">
      <c r="C14" s="42"/>
      <c r="D14" s="42"/>
      <c r="E14" s="48">
        <v>219</v>
      </c>
      <c r="F14" s="48">
        <v>219</v>
      </c>
      <c r="G14" s="48">
        <v>219</v>
      </c>
    </row>
    <row r="15" spans="1:17" x14ac:dyDescent="0.3">
      <c r="M15" s="53" t="s">
        <v>82</v>
      </c>
      <c r="N15" s="53"/>
      <c r="O15" s="53"/>
      <c r="P15" s="53"/>
      <c r="Q15" s="53"/>
    </row>
    <row r="16" spans="1:17" x14ac:dyDescent="0.3">
      <c r="M16" s="53" t="s">
        <v>77</v>
      </c>
      <c r="N16" s="53"/>
      <c r="O16" s="53"/>
      <c r="P16" s="53"/>
      <c r="Q16" s="53"/>
    </row>
    <row r="17" spans="13:17" x14ac:dyDescent="0.3">
      <c r="M17" s="53" t="s">
        <v>80</v>
      </c>
      <c r="N17" s="53"/>
      <c r="O17" s="53"/>
      <c r="P17" s="53"/>
      <c r="Q17" s="53"/>
    </row>
    <row r="18" spans="13:17" x14ac:dyDescent="0.3">
      <c r="M18" s="53" t="s">
        <v>81</v>
      </c>
      <c r="N18" s="53"/>
      <c r="O18" s="53"/>
      <c r="P18" s="53"/>
      <c r="Q18" s="53"/>
    </row>
    <row r="19" spans="13:17" x14ac:dyDescent="0.3">
      <c r="M19" s="53" t="s">
        <v>78</v>
      </c>
    </row>
    <row r="20" spans="13:17" x14ac:dyDescent="0.3">
      <c r="M20" s="53" t="s">
        <v>79</v>
      </c>
    </row>
  </sheetData>
  <conditionalFormatting sqref="B1:P1 A7:P7 D2:P2 D3:D6 H3:P6">
    <cfRule type="containsErrors" dxfId="51" priority="13">
      <formula>ISERROR(A1)</formula>
    </cfRule>
  </conditionalFormatting>
  <conditionalFormatting sqref="E1:G2 E7:G7">
    <cfRule type="cellIs" dxfId="50" priority="11" operator="equal">
      <formula>0</formula>
    </cfRule>
    <cfRule type="containsErrors" dxfId="49" priority="12">
      <formula>ISERROR(E1)</formula>
    </cfRule>
  </conditionalFormatting>
  <conditionalFormatting sqref="M1:M7">
    <cfRule type="containsErrors" dxfId="48" priority="10">
      <formula>ISERROR(M1)</formula>
    </cfRule>
  </conditionalFormatting>
  <conditionalFormatting sqref="M1:P7">
    <cfRule type="cellIs" dxfId="47" priority="9" operator="equal">
      <formula>0</formula>
    </cfRule>
  </conditionalFormatting>
  <conditionalFormatting sqref="A1">
    <cfRule type="containsErrors" dxfId="46" priority="7">
      <formula>ISERROR(A1)</formula>
    </cfRule>
  </conditionalFormatting>
  <conditionalFormatting sqref="A2:A6 C2:C6">
    <cfRule type="containsErrors" dxfId="45" priority="6">
      <formula>ISERROR(A2)</formula>
    </cfRule>
  </conditionalFormatting>
  <conditionalFormatting sqref="B2:B6">
    <cfRule type="containsErrors" dxfId="0" priority="1">
      <formula>ISERROR(B2)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TransfererSem05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14"/>
  <sheetViews>
    <sheetView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6" ht="49.2" customHeight="1" x14ac:dyDescent="0.3">
      <c r="A1" s="29" t="s">
        <v>46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x14ac:dyDescent="0.3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 t="e">
        <f>IF(C2="Dummy",Données!$J$3,ROUNDDOWN(O2/P2,0))</f>
        <v>#DIV/0!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>IF(C2&lt;&gt;Sem.05!C2,VLOOKUP(B2,Données!$B$2:$H$27,6)+M2,M2+Sem.05!O2)</f>
        <v>0</v>
      </c>
      <c r="P2" s="21">
        <f>IF(C2&lt;&gt;Sem.05!C2,VLOOKUP(B2,Données!$B$2:$H$27,7)+N2,N2+Sem.05!P2)</f>
        <v>0</v>
      </c>
    </row>
    <row r="3" spans="1:16" x14ac:dyDescent="0.3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 t="e">
        <f>IF(C3="Dummy",Données!$J$3,ROUNDDOWN(O3/P3,0))</f>
        <v>#DIV/0!</v>
      </c>
      <c r="E3" s="48"/>
      <c r="F3" s="48"/>
      <c r="G3" s="48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>
        <f>IF(C3&lt;&gt;Sem.05!C3,VLOOKUP(B3,Données!$B$2:$H$27,5)+M3,M3+Sem.05!O3)</f>
        <v>0</v>
      </c>
      <c r="P3" s="21">
        <f>IF(C3&lt;&gt;Sem.05!C3,VLOOKUP(B3,Données!$B$2:$H$27,6)+N3,N3+Sem.05!P3)</f>
        <v>0</v>
      </c>
    </row>
    <row r="4" spans="1:16" x14ac:dyDescent="0.3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 t="e">
        <f>IF(C4="Dummy",Données!$J$3,ROUNDDOWN(O4/P4,0))</f>
        <v>#DIV/0!</v>
      </c>
      <c r="E4" s="48"/>
      <c r="F4" s="48"/>
      <c r="G4" s="48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>
        <f>IF(C4&lt;&gt;Sem.05!C4,VLOOKUP(B4,Données!$B$2:$H$27,5)+M4,M4+Sem.05!O4)</f>
        <v>0</v>
      </c>
      <c r="P4" s="21">
        <f>IF(C4&lt;&gt;Sem.05!C4,VLOOKUP(B4,Données!$B$2:$H$27,6)+N4,N4+Sem.05!P4)</f>
        <v>0</v>
      </c>
    </row>
    <row r="5" spans="1:16" x14ac:dyDescent="0.3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 t="e">
        <f>IF(C5="Dummy",Données!$J$3,ROUNDDOWN(O5/P5,0))</f>
        <v>#DIV/0!</v>
      </c>
      <c r="E5" s="48"/>
      <c r="F5" s="48"/>
      <c r="G5" s="48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>
        <f>IF(C5&lt;&gt;Sem.05!C5,VLOOKUP(B5,Données!$B$2:$H$27,5)+M5,M5+Sem.05!O5)</f>
        <v>0</v>
      </c>
      <c r="P5" s="21">
        <f>IF(C5&lt;&gt;Sem.05!C5,VLOOKUP(B5,Données!$B$2:$H$27,6)+N5,N5+Sem.05!P5)</f>
        <v>0</v>
      </c>
    </row>
    <row r="6" spans="1:16" x14ac:dyDescent="0.3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 t="e">
        <f>IF(C6="Dummy",Données!$J$3,ROUNDDOWN(O6/P6,0))</f>
        <v>#DIV/0!</v>
      </c>
      <c r="E6" s="48"/>
      <c r="F6" s="48"/>
      <c r="G6" s="48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>
        <f>IF(C6&lt;&gt;Sem.05!C6,VLOOKUP(B6,Données!$B$2:$H$27,5)+M6,M6+Sem.05!O6)</f>
        <v>0</v>
      </c>
      <c r="P6" s="21">
        <f>IF(C6&lt;&gt;Sem.05!C6,VLOOKUP(B6,Données!$B$2:$H$27,6)+N6,N6+Sem.05!P6)</f>
        <v>0</v>
      </c>
    </row>
    <row r="7" spans="1:16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6" x14ac:dyDescent="0.3">
      <c r="A9" s="44"/>
    </row>
    <row r="10" spans="1:16" x14ac:dyDescent="0.3">
      <c r="C10" s="42"/>
      <c r="D10" s="42"/>
      <c r="E10" s="48">
        <v>147</v>
      </c>
      <c r="F10" s="48">
        <v>172</v>
      </c>
      <c r="G10" s="48">
        <v>130</v>
      </c>
    </row>
    <row r="11" spans="1:16" x14ac:dyDescent="0.3">
      <c r="D11" s="42"/>
      <c r="E11" s="48">
        <v>140</v>
      </c>
      <c r="F11" s="48">
        <v>129</v>
      </c>
      <c r="G11" s="48">
        <v>94</v>
      </c>
    </row>
    <row r="12" spans="1:16" x14ac:dyDescent="0.3">
      <c r="C12" s="42" t="s">
        <v>53</v>
      </c>
      <c r="D12" s="42"/>
      <c r="E12" s="48">
        <v>162</v>
      </c>
      <c r="F12" s="48">
        <v>162</v>
      </c>
      <c r="G12" s="48">
        <v>162</v>
      </c>
    </row>
    <row r="13" spans="1:16" x14ac:dyDescent="0.3">
      <c r="C13" s="42" t="s">
        <v>57</v>
      </c>
      <c r="D13" s="42"/>
      <c r="E13" s="48">
        <v>175</v>
      </c>
      <c r="F13" s="48">
        <v>168</v>
      </c>
      <c r="G13" s="48">
        <v>169</v>
      </c>
    </row>
    <row r="14" spans="1:16" x14ac:dyDescent="0.3">
      <c r="C14" s="42"/>
      <c r="D14" s="42"/>
      <c r="E14" s="48">
        <v>200</v>
      </c>
      <c r="F14" s="48">
        <v>188</v>
      </c>
      <c r="G14" s="48">
        <v>224</v>
      </c>
    </row>
  </sheetData>
  <conditionalFormatting sqref="B1:P1 A7:P7 D2:D6 H2:P6">
    <cfRule type="containsErrors" dxfId="43" priority="11">
      <formula>ISERROR(A1)</formula>
    </cfRule>
  </conditionalFormatting>
  <conditionalFormatting sqref="E1:G1 E7:G7">
    <cfRule type="cellIs" dxfId="42" priority="9" operator="equal">
      <formula>0</formula>
    </cfRule>
    <cfRule type="containsErrors" dxfId="41" priority="10">
      <formula>ISERROR(E1)</formula>
    </cfRule>
  </conditionalFormatting>
  <conditionalFormatting sqref="M1:M7">
    <cfRule type="containsErrors" dxfId="40" priority="8">
      <formula>ISERROR(M1)</formula>
    </cfRule>
  </conditionalFormatting>
  <conditionalFormatting sqref="M1:P7">
    <cfRule type="cellIs" dxfId="39" priority="7" operator="equal">
      <formula>0</formula>
    </cfRule>
  </conditionalFormatting>
  <conditionalFormatting sqref="A1">
    <cfRule type="containsErrors" dxfId="38" priority="5">
      <formula>ISERROR(A1)</formula>
    </cfRule>
  </conditionalFormatting>
  <conditionalFormatting sqref="B2:B6">
    <cfRule type="containsErrors" dxfId="37" priority="1">
      <formula>ISERROR(B2)</formula>
    </cfRule>
  </conditionalFormatting>
  <conditionalFormatting sqref="A2:A6 C2:C6">
    <cfRule type="containsErrors" dxfId="36" priority="4">
      <formula>ISERROR(A2)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TransfererSem06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P14"/>
  <sheetViews>
    <sheetView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6" ht="49.2" customHeight="1" x14ac:dyDescent="0.3">
      <c r="A1" s="29" t="s">
        <v>47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x14ac:dyDescent="0.3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 t="e">
        <f>IF(C2="Dummy",Données!$J$3,ROUNDDOWN(O2/P2,0))</f>
        <v>#DIV/0!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>IF(C2&lt;&gt;Sem.06!C2,VLOOKUP(B2,Données!$B$2:$H$27,5)+M2,M2+Sem.06!O2)</f>
        <v>0</v>
      </c>
      <c r="P2" s="21">
        <f>IF(C2&lt;&gt;Sem.06!C2,VLOOKUP(B2,Données!$B$2:$H$27,6)+N2,N2+Sem.06!P2)</f>
        <v>0</v>
      </c>
    </row>
    <row r="3" spans="1:16" x14ac:dyDescent="0.3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 t="e">
        <f>IF(C3="Dummy",Données!$J$3,ROUNDDOWN(O3/P3,0))</f>
        <v>#DIV/0!</v>
      </c>
      <c r="E3" s="48"/>
      <c r="F3" s="48"/>
      <c r="G3" s="48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>
        <f>IF(C3&lt;&gt;Sem.06!C3,VLOOKUP(B3,Données!$B$2:$H$27,5)+M3,M3+Sem.06!O3)</f>
        <v>0</v>
      </c>
      <c r="P3" s="21">
        <f>IF(C3&lt;&gt;Sem.06!C3,VLOOKUP(B3,Données!$B$2:$H$27,6)+N3,N3+Sem.06!P3)</f>
        <v>0</v>
      </c>
    </row>
    <row r="4" spans="1:16" x14ac:dyDescent="0.3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 t="e">
        <f>IF(C4="Dummy",Données!$J$3,ROUNDDOWN(O4/P4,0))</f>
        <v>#DIV/0!</v>
      </c>
      <c r="E4" s="48"/>
      <c r="F4" s="48"/>
      <c r="G4" s="48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>
        <f>IF(C4&lt;&gt;Sem.06!C4,VLOOKUP(B4,Données!$B$2:$H$27,5)+M4,M4+Sem.06!O4)</f>
        <v>0</v>
      </c>
      <c r="P4" s="21">
        <f>IF(C4&lt;&gt;Sem.06!C4,VLOOKUP(B4,Données!$B$2:$H$27,6)+N4,N4+Sem.06!P4)</f>
        <v>0</v>
      </c>
    </row>
    <row r="5" spans="1:16" x14ac:dyDescent="0.3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 t="e">
        <f>IF(C5="Dummy",Données!$J$3,ROUNDDOWN(O5/P5,0))</f>
        <v>#DIV/0!</v>
      </c>
      <c r="E5" s="48"/>
      <c r="F5" s="48"/>
      <c r="G5" s="48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>
        <f>IF(C5&lt;&gt;Sem.06!C5,VLOOKUP(B5,Données!$B$2:$H$27,5)+M5,M5+Sem.06!O5)</f>
        <v>0</v>
      </c>
      <c r="P5" s="21">
        <f>IF(C5&lt;&gt;Sem.06!C5,VLOOKUP(B5,Données!$B$2:$H$27,6)+N5,N5+Sem.06!P5)</f>
        <v>0</v>
      </c>
    </row>
    <row r="6" spans="1:16" x14ac:dyDescent="0.3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 t="e">
        <f>IF(C6="Dummy",Données!$J$3,ROUNDDOWN(O6/P6,0))</f>
        <v>#DIV/0!</v>
      </c>
      <c r="E6" s="48"/>
      <c r="F6" s="48"/>
      <c r="G6" s="48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>
        <f>IF(C6&lt;&gt;Sem.06!C6,VLOOKUP(B6,Données!$B$2:$H$27,5)+M6,M6+Sem.06!O6)</f>
        <v>0</v>
      </c>
      <c r="P6" s="21">
        <f>IF(C6&lt;&gt;Sem.06!C6,VLOOKUP(B6,Données!$B$2:$H$27,6)+N6,N6+Sem.06!P6)</f>
        <v>0</v>
      </c>
    </row>
    <row r="7" spans="1:16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6" x14ac:dyDescent="0.3">
      <c r="A9" s="44"/>
    </row>
    <row r="10" spans="1:16" x14ac:dyDescent="0.3">
      <c r="C10" s="42"/>
      <c r="D10" s="42"/>
      <c r="E10" s="48">
        <v>147</v>
      </c>
      <c r="F10" s="48">
        <v>165</v>
      </c>
      <c r="G10" s="48">
        <v>177</v>
      </c>
    </row>
    <row r="11" spans="1:16" x14ac:dyDescent="0.3">
      <c r="D11" s="42"/>
      <c r="E11" s="48">
        <v>110</v>
      </c>
      <c r="F11" s="48">
        <v>121</v>
      </c>
      <c r="G11" s="48">
        <v>126</v>
      </c>
    </row>
    <row r="12" spans="1:16" x14ac:dyDescent="0.3">
      <c r="C12" s="42" t="s">
        <v>53</v>
      </c>
      <c r="D12" s="42"/>
      <c r="E12" s="48">
        <v>201</v>
      </c>
      <c r="F12" s="48">
        <v>106</v>
      </c>
      <c r="G12" s="48">
        <v>155</v>
      </c>
    </row>
    <row r="13" spans="1:16" x14ac:dyDescent="0.3">
      <c r="C13" s="42" t="s">
        <v>57</v>
      </c>
      <c r="D13" s="42"/>
      <c r="E13" s="48">
        <v>176</v>
      </c>
      <c r="F13" s="48">
        <v>164</v>
      </c>
      <c r="G13" s="48">
        <v>178</v>
      </c>
    </row>
    <row r="14" spans="1:16" x14ac:dyDescent="0.3">
      <c r="C14" s="42"/>
      <c r="D14" s="42"/>
      <c r="E14" s="48">
        <v>215</v>
      </c>
      <c r="F14" s="48">
        <v>164</v>
      </c>
      <c r="G14" s="48">
        <v>254</v>
      </c>
    </row>
  </sheetData>
  <conditionalFormatting sqref="B1:P1 A7:P7 D2:D6 H2:P6">
    <cfRule type="containsErrors" dxfId="35" priority="12">
      <formula>ISERROR(A1)</formula>
    </cfRule>
  </conditionalFormatting>
  <conditionalFormatting sqref="E1:G1 E7:G7">
    <cfRule type="cellIs" dxfId="34" priority="10" operator="equal">
      <formula>0</formula>
    </cfRule>
    <cfRule type="containsErrors" dxfId="33" priority="11">
      <formula>ISERROR(E1)</formula>
    </cfRule>
  </conditionalFormatting>
  <conditionalFormatting sqref="M1:M7">
    <cfRule type="containsErrors" dxfId="32" priority="9">
      <formula>ISERROR(M1)</formula>
    </cfRule>
  </conditionalFormatting>
  <conditionalFormatting sqref="M1:P7">
    <cfRule type="cellIs" dxfId="31" priority="8" operator="equal">
      <formula>0</formula>
    </cfRule>
  </conditionalFormatting>
  <conditionalFormatting sqref="A1">
    <cfRule type="containsErrors" dxfId="30" priority="6">
      <formula>ISERROR(A1)</formula>
    </cfRule>
  </conditionalFormatting>
  <conditionalFormatting sqref="B2:B6">
    <cfRule type="containsErrors" dxfId="29" priority="1">
      <formula>ISERROR(B2)</formula>
    </cfRule>
  </conditionalFormatting>
  <conditionalFormatting sqref="A2:A6 C2:C6">
    <cfRule type="containsErrors" dxfId="28" priority="5">
      <formula>ISERROR(A2)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TransfererSem07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P14"/>
  <sheetViews>
    <sheetView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6" ht="49.2" customHeight="1" x14ac:dyDescent="0.3">
      <c r="A1" s="29" t="s">
        <v>48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x14ac:dyDescent="0.3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 t="e">
        <f>IF(C2="Dummy",Données!$J$3,ROUNDDOWN(O2/P2,0))</f>
        <v>#DIV/0!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>IF(C2&lt;&gt;Sem.07!C2,VLOOKUP(B2,Données!$B$2:$H$27,5)+M2,M2+Sem.07!O2)</f>
        <v>0</v>
      </c>
      <c r="P2" s="21">
        <f>IF(C2&lt;&gt;Sem.07!C2,VLOOKUP(B2,Données!$B$3:$H$27,6)+N2,N2+Sem.07!P2)</f>
        <v>0</v>
      </c>
    </row>
    <row r="3" spans="1:16" x14ac:dyDescent="0.3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 t="e">
        <f>IF(C3="Dummy",Données!$J$3,ROUNDDOWN(O3/P3,0))</f>
        <v>#DIV/0!</v>
      </c>
      <c r="E3" s="48"/>
      <c r="F3" s="48"/>
      <c r="G3" s="48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>
        <f>IF(C3&lt;&gt;Sem.07!C3,VLOOKUP(B3,Données!$B$2:$H$27,5)+M3,M3+Sem.07!O3)</f>
        <v>0</v>
      </c>
      <c r="P3" s="21">
        <f>IF(C3&lt;&gt;Sem.07!C3,VLOOKUP(B3,Données!$B$3:$H$27,6)+N3,N3+Sem.07!P3)</f>
        <v>0</v>
      </c>
    </row>
    <row r="4" spans="1:16" x14ac:dyDescent="0.3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 t="e">
        <f>IF(C4="Dummy",Données!$J$3,ROUNDDOWN(O4/P4,0))</f>
        <v>#DIV/0!</v>
      </c>
      <c r="E4" s="48"/>
      <c r="F4" s="48"/>
      <c r="G4" s="48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>
        <f>IF(C4&lt;&gt;Sem.07!C4,VLOOKUP(B4,Données!$B$2:$H$27,5)+M4,M4+Sem.07!O4)</f>
        <v>0</v>
      </c>
      <c r="P4" s="21">
        <f>IF(C4&lt;&gt;Sem.07!C4,VLOOKUP(B4,Données!$B$3:$H$27,6)+N4,N4+Sem.07!P4)</f>
        <v>0</v>
      </c>
    </row>
    <row r="5" spans="1:16" x14ac:dyDescent="0.3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 t="e">
        <f>IF(C5="Dummy",Données!$J$3,ROUNDDOWN(O5/P5,0))</f>
        <v>#DIV/0!</v>
      </c>
      <c r="E5" s="48"/>
      <c r="F5" s="48"/>
      <c r="G5" s="48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>
        <f>IF(C5&lt;&gt;Sem.07!C5,VLOOKUP(B5,Données!$B$2:$H$27,5)+M5,M5+Sem.07!O5)</f>
        <v>0</v>
      </c>
      <c r="P5" s="21">
        <f>IF(C5&lt;&gt;Sem.07!C5,VLOOKUP(B5,Données!$B$3:$H$27,6)+N5,N5+Sem.07!P5)</f>
        <v>0</v>
      </c>
    </row>
    <row r="6" spans="1:16" x14ac:dyDescent="0.3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 t="e">
        <f>IF(C6="Dummy",Données!$J$3,ROUNDDOWN(O6/P6,0))</f>
        <v>#DIV/0!</v>
      </c>
      <c r="E6" s="48"/>
      <c r="F6" s="48"/>
      <c r="G6" s="48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>
        <f>IF(C6&lt;&gt;Sem.07!C6,VLOOKUP(B6,Données!$B$2:$H$27,5)+M6,M6+Sem.07!O6)</f>
        <v>0</v>
      </c>
      <c r="P6" s="21">
        <f>IF(C6&lt;&gt;Sem.07!C6,VLOOKUP(B6,Données!$B$3:$H$27,6)+N6,N6+Sem.07!P6)</f>
        <v>0</v>
      </c>
    </row>
    <row r="7" spans="1:16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6" x14ac:dyDescent="0.3">
      <c r="A9" s="44"/>
    </row>
    <row r="10" spans="1:16" x14ac:dyDescent="0.3">
      <c r="C10" s="42"/>
      <c r="D10" s="42"/>
      <c r="E10" s="48">
        <v>100</v>
      </c>
      <c r="F10" s="48">
        <v>167</v>
      </c>
      <c r="G10" s="48">
        <v>181</v>
      </c>
    </row>
    <row r="11" spans="1:16" x14ac:dyDescent="0.3">
      <c r="D11" s="42"/>
      <c r="E11" s="48">
        <v>89</v>
      </c>
      <c r="F11" s="48">
        <v>110</v>
      </c>
      <c r="G11" s="48">
        <v>86</v>
      </c>
    </row>
    <row r="12" spans="1:16" x14ac:dyDescent="0.3">
      <c r="C12" s="42" t="s">
        <v>53</v>
      </c>
      <c r="D12" s="42"/>
      <c r="E12" s="48">
        <v>195</v>
      </c>
      <c r="F12" s="48">
        <v>167</v>
      </c>
      <c r="G12" s="48">
        <v>110</v>
      </c>
    </row>
    <row r="13" spans="1:16" x14ac:dyDescent="0.3">
      <c r="C13" s="42" t="s">
        <v>57</v>
      </c>
      <c r="D13" s="42"/>
      <c r="E13" s="48">
        <v>167</v>
      </c>
      <c r="F13" s="48">
        <v>111</v>
      </c>
      <c r="G13" s="48">
        <v>193</v>
      </c>
    </row>
    <row r="14" spans="1:16" x14ac:dyDescent="0.3">
      <c r="C14" s="42"/>
      <c r="D14" s="42"/>
      <c r="E14" s="48">
        <v>193</v>
      </c>
      <c r="F14" s="48">
        <v>162</v>
      </c>
      <c r="G14" s="48">
        <v>161</v>
      </c>
    </row>
  </sheetData>
  <conditionalFormatting sqref="B1:P1 A7:P7 D2:D6 H2:P6">
    <cfRule type="containsErrors" dxfId="27" priority="11">
      <formula>ISERROR(A1)</formula>
    </cfRule>
  </conditionalFormatting>
  <conditionalFormatting sqref="E1:G1 E7:G7">
    <cfRule type="cellIs" dxfId="26" priority="9" operator="equal">
      <formula>0</formula>
    </cfRule>
    <cfRule type="containsErrors" dxfId="25" priority="10">
      <formula>ISERROR(E1)</formula>
    </cfRule>
  </conditionalFormatting>
  <conditionalFormatting sqref="M1:M7">
    <cfRule type="containsErrors" dxfId="24" priority="8">
      <formula>ISERROR(M1)</formula>
    </cfRule>
  </conditionalFormatting>
  <conditionalFormatting sqref="M1:P7">
    <cfRule type="cellIs" dxfId="23" priority="7" operator="equal">
      <formula>0</formula>
    </cfRule>
  </conditionalFormatting>
  <conditionalFormatting sqref="A1">
    <cfRule type="containsErrors" dxfId="22" priority="5">
      <formula>ISERROR(A1)</formula>
    </cfRule>
  </conditionalFormatting>
  <conditionalFormatting sqref="B2:B6">
    <cfRule type="containsErrors" dxfId="21" priority="1">
      <formula>ISERROR(B2)</formula>
    </cfRule>
  </conditionalFormatting>
  <conditionalFormatting sqref="A2:A6 C2:C6">
    <cfRule type="containsErrors" dxfId="20" priority="4">
      <formula>ISERROR(A2)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TransfererSem08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P14"/>
  <sheetViews>
    <sheetView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6" ht="49.2" customHeight="1" x14ac:dyDescent="0.3">
      <c r="A1" s="29" t="s">
        <v>49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x14ac:dyDescent="0.3">
      <c r="A2" s="18" t="e">
        <f>VLOOKUP(B2,Données!$B$2:$H$27,5)</f>
        <v>#N/A</v>
      </c>
      <c r="B2" s="9"/>
      <c r="C2" s="19" t="e">
        <f>IF(B2=Données!J$2,Données!$J$1,VLOOKUP(B2,Données!$B$2:$H$27,2))</f>
        <v>#N/A</v>
      </c>
      <c r="D2" s="18" t="e">
        <f>IF(C2="Dummy",Données!$J$3,ROUNDDOWN(O2/P2,0))</f>
        <v>#N/A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 t="e">
        <f>IF(C2&lt;&gt;Sem.08!C2,VLOOKUP(B2,Données!$B$2:$H$27,5)+M2,M2+Sem.08!O2)</f>
        <v>#N/A</v>
      </c>
      <c r="P2" s="21" t="e">
        <f>IF(C2&lt;&gt;Sem.08!C2,VLOOKUP(B2,Données!$B$2:$H$27,6)+N2,N2+Sem.08!P2)</f>
        <v>#N/A</v>
      </c>
    </row>
    <row r="3" spans="1:16" x14ac:dyDescent="0.3">
      <c r="A3" s="18" t="e">
        <f>VLOOKUP(B3,Données!$B$2:$H$27,5)</f>
        <v>#N/A</v>
      </c>
      <c r="B3" s="9"/>
      <c r="C3" s="19" t="e">
        <f>IF(B3=Données!J$2,Données!$J$1,VLOOKUP(B3,Données!$B$2:$H$27,2))</f>
        <v>#N/A</v>
      </c>
      <c r="D3" s="18" t="e">
        <f>IF(C3="Dummy",Données!$J$3,ROUNDDOWN(O3/P3,0))</f>
        <v>#N/A</v>
      </c>
      <c r="E3" s="48"/>
      <c r="F3" s="48"/>
      <c r="G3" s="48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 t="e">
        <f>IF(C3&lt;&gt;Sem.08!C3,VLOOKUP(B3,Données!$B$2:$H$27,5)+M3,M3+Sem.08!O3)</f>
        <v>#N/A</v>
      </c>
      <c r="P3" s="21" t="e">
        <f>IF(C3&lt;&gt;Sem.08!C3,VLOOKUP(B3,Données!$B$2:$H$27,6)+N3,N3+Sem.08!P3)</f>
        <v>#N/A</v>
      </c>
    </row>
    <row r="4" spans="1:16" x14ac:dyDescent="0.3">
      <c r="A4" s="18" t="e">
        <f>VLOOKUP(B4,Données!$B$2:$H$27,5)</f>
        <v>#N/A</v>
      </c>
      <c r="B4" s="9"/>
      <c r="C4" s="19" t="e">
        <f>IF(B4=Données!J$2,Données!$J$1,VLOOKUP(B4,Données!$B$2:$H$27,2))</f>
        <v>#N/A</v>
      </c>
      <c r="D4" s="18" t="e">
        <f>IF(C4="Dummy",Données!$J$3,ROUNDDOWN(O4/P4,0))</f>
        <v>#N/A</v>
      </c>
      <c r="E4" s="48"/>
      <c r="F4" s="48"/>
      <c r="G4" s="48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 t="e">
        <f>IF(C4&lt;&gt;Sem.08!C4,VLOOKUP(B4,Données!$B$2:$H$27,5)+M4,M4+Sem.08!O4)</f>
        <v>#N/A</v>
      </c>
      <c r="P4" s="21" t="e">
        <f>IF(C4&lt;&gt;Sem.08!C4,VLOOKUP(B4,Données!$B$2:$H$27,6)+N4,N4+Sem.08!P4)</f>
        <v>#N/A</v>
      </c>
    </row>
    <row r="5" spans="1:16" x14ac:dyDescent="0.3">
      <c r="A5" s="18" t="e">
        <f>VLOOKUP(B5,Données!$B$2:$H$27,5)</f>
        <v>#N/A</v>
      </c>
      <c r="B5" s="9"/>
      <c r="C5" s="19" t="e">
        <f>IF(B5=Données!J$2,Données!$J$1,VLOOKUP(B5,Données!$B$2:$H$27,2))</f>
        <v>#N/A</v>
      </c>
      <c r="D5" s="18" t="e">
        <f>IF(C5="Dummy",Données!$J$3,ROUNDDOWN(O5/P5,0))</f>
        <v>#N/A</v>
      </c>
      <c r="E5" s="48"/>
      <c r="F5" s="48"/>
      <c r="G5" s="48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 t="e">
        <f>IF(C5&lt;&gt;Sem.08!C5,VLOOKUP(B5,Données!$B$2:$H$27,5)+M5,M5+Sem.08!O5)</f>
        <v>#N/A</v>
      </c>
      <c r="P5" s="21" t="e">
        <f>IF(C5&lt;&gt;Sem.08!C5,VLOOKUP(B5,Données!$B$2:$H$27,6)+N5,N5+Sem.08!P5)</f>
        <v>#N/A</v>
      </c>
    </row>
    <row r="6" spans="1:16" x14ac:dyDescent="0.3">
      <c r="A6" s="18" t="e">
        <f>VLOOKUP(B6,Données!$B$2:$H$27,5)</f>
        <v>#N/A</v>
      </c>
      <c r="B6" s="9"/>
      <c r="C6" s="19" t="e">
        <f>IF(B6=Données!J$2,Données!$J$1,VLOOKUP(B6,Données!$B$2:$H$27,2))</f>
        <v>#N/A</v>
      </c>
      <c r="D6" s="18" t="e">
        <f>IF(C6="Dummy",Données!$J$3,ROUNDDOWN(O6/P6,0))</f>
        <v>#N/A</v>
      </c>
      <c r="E6" s="48"/>
      <c r="F6" s="48"/>
      <c r="G6" s="48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 t="e">
        <f>IF(C6&lt;&gt;Sem.08!C6,VLOOKUP(B6,Données!$B$2:$H$27,5)+M6,M6+Sem.08!O6)</f>
        <v>#N/A</v>
      </c>
      <c r="P6" s="21" t="e">
        <f>IF(C6&lt;&gt;Sem.08!C6,VLOOKUP(B6,Données!$B$2:$H$27,6)+N6,N6+Sem.08!P6)</f>
        <v>#N/A</v>
      </c>
    </row>
    <row r="7" spans="1:16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6" x14ac:dyDescent="0.3">
      <c r="A9" s="44"/>
    </row>
    <row r="10" spans="1:16" x14ac:dyDescent="0.3">
      <c r="C10" s="42"/>
      <c r="D10" s="42"/>
      <c r="E10" s="49">
        <v>145</v>
      </c>
      <c r="F10" s="49">
        <v>152</v>
      </c>
      <c r="G10" s="49">
        <v>163</v>
      </c>
    </row>
    <row r="11" spans="1:16" x14ac:dyDescent="0.3">
      <c r="D11" s="42"/>
      <c r="E11" s="49">
        <v>130</v>
      </c>
      <c r="F11" s="49">
        <v>130</v>
      </c>
      <c r="G11" s="49">
        <v>130</v>
      </c>
    </row>
    <row r="12" spans="1:16" x14ac:dyDescent="0.3">
      <c r="C12" s="42" t="s">
        <v>53</v>
      </c>
      <c r="D12" s="42"/>
      <c r="E12" s="49">
        <v>143</v>
      </c>
      <c r="F12" s="49">
        <v>139</v>
      </c>
      <c r="G12" s="49">
        <v>159</v>
      </c>
    </row>
    <row r="13" spans="1:16" x14ac:dyDescent="0.3">
      <c r="C13" s="42" t="s">
        <v>57</v>
      </c>
      <c r="D13" s="42"/>
      <c r="E13" s="49">
        <v>231</v>
      </c>
      <c r="F13" s="49">
        <v>233</v>
      </c>
      <c r="G13" s="49">
        <v>184</v>
      </c>
    </row>
    <row r="14" spans="1:16" x14ac:dyDescent="0.3">
      <c r="C14" s="42"/>
      <c r="D14" s="42"/>
      <c r="E14" s="49">
        <v>158</v>
      </c>
      <c r="F14" s="49">
        <v>155</v>
      </c>
      <c r="G14" s="49">
        <v>170</v>
      </c>
    </row>
  </sheetData>
  <conditionalFormatting sqref="B1:P1 A7:P7 D2:D6 H2:P6">
    <cfRule type="containsErrors" dxfId="19" priority="10">
      <formula>ISERROR(A1)</formula>
    </cfRule>
  </conditionalFormatting>
  <conditionalFormatting sqref="E1:G1 E7:G7">
    <cfRule type="cellIs" dxfId="18" priority="8" operator="equal">
      <formula>0</formula>
    </cfRule>
    <cfRule type="containsErrors" dxfId="17" priority="9">
      <formula>ISERROR(E1)</formula>
    </cfRule>
  </conditionalFormatting>
  <conditionalFormatting sqref="M1:M7">
    <cfRule type="containsErrors" dxfId="16" priority="7">
      <formula>ISERROR(M1)</formula>
    </cfRule>
  </conditionalFormatting>
  <conditionalFormatting sqref="M1:P7">
    <cfRule type="cellIs" dxfId="15" priority="6" operator="equal">
      <formula>0</formula>
    </cfRule>
  </conditionalFormatting>
  <conditionalFormatting sqref="A1">
    <cfRule type="containsErrors" dxfId="14" priority="4">
      <formula>ISERROR(A1)</formula>
    </cfRule>
  </conditionalFormatting>
  <conditionalFormatting sqref="B2:B6">
    <cfRule type="containsErrors" dxfId="13" priority="1">
      <formula>ISERROR(B2)</formula>
    </cfRule>
  </conditionalFormatting>
  <conditionalFormatting sqref="A2:A6 C2:C6">
    <cfRule type="containsErrors" dxfId="12" priority="3">
      <formula>ISERROR(A2)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TransfererSem09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P14"/>
  <sheetViews>
    <sheetView workbookViewId="0"/>
  </sheetViews>
  <sheetFormatPr baseColWidth="10" defaultRowHeight="14.4" x14ac:dyDescent="0.3"/>
  <cols>
    <col min="2" max="2" width="9.77734375" customWidth="1"/>
    <col min="3" max="3" width="20.77734375" customWidth="1"/>
    <col min="4" max="4" width="5.77734375" customWidth="1"/>
    <col min="5" max="7" width="4.77734375" style="47" customWidth="1"/>
    <col min="8" max="12" width="4.77734375" customWidth="1"/>
  </cols>
  <sheetData>
    <row r="1" spans="1:16" ht="49.2" customHeight="1" x14ac:dyDescent="0.3">
      <c r="A1" s="29" t="s">
        <v>50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x14ac:dyDescent="0.3">
      <c r="A2" s="18" t="e">
        <f>VLOOKUP(B2,Données!$B$2:$H$27,5)</f>
        <v>#N/A</v>
      </c>
      <c r="B2" s="9"/>
      <c r="C2" s="19" t="e">
        <f>IF(B2=Données!J$2,Données!$J$1,VLOOKUP(B2,Données!$B$2:$H$27,2))</f>
        <v>#N/A</v>
      </c>
      <c r="D2" s="18" t="e">
        <f>IF(C2="Dummy",Données!$J$3,ROUNDDOWN(O2/P2,0))</f>
        <v>#N/A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 t="e">
        <f>IF(C2&lt;&gt;Sem.09!C2,VLOOKUP(B2,Données!$B$2:$H$27,5)+M2,M2+Sem.09!O2)</f>
        <v>#N/A</v>
      </c>
      <c r="P2" s="21" t="e">
        <f>IF(C2&lt;&gt;Sem.09!C2,VLOOKUP(B2,Données!$B$2:$H$27,6)+N2,N2+Sem.09!P2)</f>
        <v>#N/A</v>
      </c>
    </row>
    <row r="3" spans="1:16" x14ac:dyDescent="0.3">
      <c r="A3" s="18" t="e">
        <f>VLOOKUP(B3,Données!$B$2:$H$27,5)</f>
        <v>#N/A</v>
      </c>
      <c r="B3" s="9"/>
      <c r="C3" s="19" t="e">
        <f>IF(B3=Données!J$2,Données!$J$1,VLOOKUP(B3,Données!$B$2:$H$27,2))</f>
        <v>#N/A</v>
      </c>
      <c r="D3" s="18" t="e">
        <f>IF(C3="Dummy",Données!$J$3,ROUNDDOWN(O3/P3,0))</f>
        <v>#N/A</v>
      </c>
      <c r="E3" s="48"/>
      <c r="F3" s="48"/>
      <c r="G3" s="48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 t="e">
        <f>IF(C3&lt;&gt;Sem.09!C3,VLOOKUP(B3,Données!$B$2:$H$27,5)+M3,M3+Sem.09!O3)</f>
        <v>#N/A</v>
      </c>
      <c r="P3" s="21" t="e">
        <f>IF(C3&lt;&gt;Sem.09!C3,VLOOKUP(B3,Données!$B$2:$H$27,6)+N3,N3+Sem.09!P3)</f>
        <v>#N/A</v>
      </c>
    </row>
    <row r="4" spans="1:16" x14ac:dyDescent="0.3">
      <c r="A4" s="18" t="e">
        <f>VLOOKUP(B4,Données!$B$2:$H$27,5)</f>
        <v>#N/A</v>
      </c>
      <c r="B4" s="9"/>
      <c r="C4" s="19" t="e">
        <f>IF(B4=Données!J$2,Données!$J$1,VLOOKUP(B4,Données!$B$2:$H$27,2))</f>
        <v>#N/A</v>
      </c>
      <c r="D4" s="18" t="e">
        <f>IF(C4="Dummy",Données!$J$3,ROUNDDOWN(O4/P4,0))</f>
        <v>#N/A</v>
      </c>
      <c r="E4" s="48"/>
      <c r="F4" s="48"/>
      <c r="G4" s="48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 t="e">
        <f>IF(C4&lt;&gt;Sem.09!C4,VLOOKUP(B4,Données!$B$2:$H$27,5)+M4,M4+Sem.09!O4)</f>
        <v>#N/A</v>
      </c>
      <c r="P4" s="21" t="e">
        <f>IF(C4&lt;&gt;Sem.09!C4,VLOOKUP(B4,Données!$B$2:$H$27,6)+N4,N4+Sem.09!P4)</f>
        <v>#N/A</v>
      </c>
    </row>
    <row r="5" spans="1:16" x14ac:dyDescent="0.3">
      <c r="A5" s="18" t="e">
        <f>VLOOKUP(B5,Données!$B$2:$H$27,5)</f>
        <v>#N/A</v>
      </c>
      <c r="B5" s="9"/>
      <c r="C5" s="19" t="e">
        <f>IF(B5=Données!J$2,Données!$J$1,VLOOKUP(B5,Données!$B$2:$H$27,2))</f>
        <v>#N/A</v>
      </c>
      <c r="D5" s="18" t="e">
        <f>IF(C5="Dummy",Données!$J$3,ROUNDDOWN(O5/P5,0))</f>
        <v>#N/A</v>
      </c>
      <c r="E5" s="48"/>
      <c r="F5" s="48"/>
      <c r="G5" s="48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 t="e">
        <f>IF(C5&lt;&gt;Sem.09!C5,VLOOKUP(B5,Données!$B$2:$H$27,5)+M5,M5+Sem.09!O5)</f>
        <v>#N/A</v>
      </c>
      <c r="P5" s="21" t="e">
        <f>IF(C5&lt;&gt;Sem.09!C5,VLOOKUP(B5,Données!$B$2:$H$27,6)+N5,N5+Sem.09!P5)</f>
        <v>#N/A</v>
      </c>
    </row>
    <row r="6" spans="1:16" x14ac:dyDescent="0.3">
      <c r="A6" s="18" t="e">
        <f>VLOOKUP(B6,Données!$B$2:$H$27,5)</f>
        <v>#N/A</v>
      </c>
      <c r="B6" s="9"/>
      <c r="C6" s="19" t="e">
        <f>IF(B6=Données!J$2,Données!$J$1,VLOOKUP(B6,Données!$B$2:$H$27,2))</f>
        <v>#N/A</v>
      </c>
      <c r="D6" s="18" t="e">
        <f>IF(C6="Dummy",Données!$J$3,ROUNDDOWN(O6/P6,0))</f>
        <v>#N/A</v>
      </c>
      <c r="E6" s="48"/>
      <c r="F6" s="48"/>
      <c r="G6" s="48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 t="e">
        <f>IF(C6&lt;&gt;Sem.09!C6,VLOOKUP(B6,Données!$B$2:$H$27,5)+M6,M6+Sem.09!O6)</f>
        <v>#N/A</v>
      </c>
      <c r="P6" s="21" t="e">
        <f>IF(C6&lt;&gt;Sem.09!C6,VLOOKUP(B6,Données!$B$2:$H$27,6)+N6,N6+Sem.09!P6)</f>
        <v>#N/A</v>
      </c>
    </row>
    <row r="7" spans="1:16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6" x14ac:dyDescent="0.3">
      <c r="A9" s="44"/>
    </row>
    <row r="10" spans="1:16" x14ac:dyDescent="0.3">
      <c r="C10" s="42"/>
      <c r="D10" s="42"/>
      <c r="E10" s="49">
        <v>145</v>
      </c>
      <c r="F10" s="49">
        <v>152</v>
      </c>
      <c r="G10" s="49">
        <v>163</v>
      </c>
    </row>
    <row r="11" spans="1:16" x14ac:dyDescent="0.3">
      <c r="D11" s="42"/>
      <c r="E11" s="49">
        <v>130</v>
      </c>
      <c r="F11" s="49">
        <v>130</v>
      </c>
      <c r="G11" s="49">
        <v>130</v>
      </c>
    </row>
    <row r="12" spans="1:16" x14ac:dyDescent="0.3">
      <c r="C12" s="42" t="s">
        <v>53</v>
      </c>
      <c r="D12" s="42"/>
      <c r="E12" s="49">
        <v>143</v>
      </c>
      <c r="F12" s="49">
        <v>139</v>
      </c>
      <c r="G12" s="49">
        <v>159</v>
      </c>
    </row>
    <row r="13" spans="1:16" x14ac:dyDescent="0.3">
      <c r="C13" s="42" t="s">
        <v>57</v>
      </c>
      <c r="D13" s="42"/>
      <c r="E13" s="49">
        <v>231</v>
      </c>
      <c r="F13" s="49">
        <v>233</v>
      </c>
      <c r="G13" s="49">
        <v>184</v>
      </c>
    </row>
    <row r="14" spans="1:16" x14ac:dyDescent="0.3">
      <c r="C14" s="42"/>
      <c r="D14" s="42"/>
      <c r="E14" s="49">
        <v>158</v>
      </c>
      <c r="F14" s="49">
        <v>155</v>
      </c>
      <c r="G14" s="49">
        <v>170</v>
      </c>
    </row>
  </sheetData>
  <conditionalFormatting sqref="B1:P1 A7:P7 D2:D6 H2:P6">
    <cfRule type="containsErrors" dxfId="11" priority="10">
      <formula>ISERROR(A1)</formula>
    </cfRule>
  </conditionalFormatting>
  <conditionalFormatting sqref="E1:G1 E7:G7">
    <cfRule type="cellIs" dxfId="10" priority="8" operator="equal">
      <formula>0</formula>
    </cfRule>
    <cfRule type="containsErrors" dxfId="9" priority="9">
      <formula>ISERROR(E1)</formula>
    </cfRule>
  </conditionalFormatting>
  <conditionalFormatting sqref="M1:M7">
    <cfRule type="containsErrors" dxfId="8" priority="7">
      <formula>ISERROR(M1)</formula>
    </cfRule>
  </conditionalFormatting>
  <conditionalFormatting sqref="M1:P7">
    <cfRule type="cellIs" dxfId="7" priority="6" operator="equal">
      <formula>0</formula>
    </cfRule>
  </conditionalFormatting>
  <conditionalFormatting sqref="A1">
    <cfRule type="containsErrors" dxfId="6" priority="4">
      <formula>ISERROR(A1)</formula>
    </cfRule>
  </conditionalFormatting>
  <conditionalFormatting sqref="B2:B6">
    <cfRule type="containsErrors" dxfId="5" priority="1">
      <formula>ISERROR(B2)</formula>
    </cfRule>
  </conditionalFormatting>
  <conditionalFormatting sqref="A2:A6 C2:C6">
    <cfRule type="containsErrors" dxfId="4" priority="3">
      <formula>ISERROR(A2)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TransfererSem10">
                <anchor moveWithCells="1">
                  <from>
                    <xdr:col>2</xdr:col>
                    <xdr:colOff>15240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2016-04-17T14:53:24Z</dcterms:created>
  <dcterms:modified xsi:type="dcterms:W3CDTF">2016-04-18T21:29:34Z</dcterms:modified>
</cp:coreProperties>
</file>